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750" yWindow="65356" windowWidth="7650" windowHeight="8580" activeTab="0"/>
  </bookViews>
  <sheets>
    <sheet name="第１表" sheetId="1" r:id="rId1"/>
  </sheets>
  <externalReferences>
    <externalReference r:id="rId4"/>
  </externalReferences>
  <definedNames>
    <definedName name="_xlnm.Print_Area" localSheetId="0">'第１表'!$A$1:$Q$232</definedName>
    <definedName name="安城市">'[1]簡水様式'!$FS$1,'[1]簡水様式'!$FS$1,'[1]簡水様式'!$FS$1</definedName>
  </definedNames>
  <calcPr fullCalcOnLoad="1"/>
</workbook>
</file>

<file path=xl/sharedStrings.xml><?xml version="1.0" encoding="utf-8"?>
<sst xmlns="http://schemas.openxmlformats.org/spreadsheetml/2006/main" count="321" uniqueCount="124">
  <si>
    <t>蒲郡市</t>
  </si>
  <si>
    <t>新城市</t>
  </si>
  <si>
    <t>津島市</t>
  </si>
  <si>
    <t>七宝町</t>
  </si>
  <si>
    <t>設楽町</t>
  </si>
  <si>
    <t>美和町</t>
  </si>
  <si>
    <t>東栄町</t>
  </si>
  <si>
    <t>甚目寺町</t>
  </si>
  <si>
    <t>豊根村</t>
  </si>
  <si>
    <t>大治町</t>
  </si>
  <si>
    <t>蟹江町</t>
  </si>
  <si>
    <t>幸田町</t>
  </si>
  <si>
    <t>飛島村</t>
  </si>
  <si>
    <t>常滑市</t>
  </si>
  <si>
    <t>東海市</t>
  </si>
  <si>
    <t>一宮市</t>
  </si>
  <si>
    <t>大府市</t>
  </si>
  <si>
    <t>知多市</t>
  </si>
  <si>
    <t>刈谷市</t>
  </si>
  <si>
    <t>瀬戸市</t>
  </si>
  <si>
    <t>碧南市</t>
  </si>
  <si>
    <t>豊山町</t>
  </si>
  <si>
    <t>尾張旭市</t>
  </si>
  <si>
    <t>高浜市</t>
  </si>
  <si>
    <t>長久手町</t>
  </si>
  <si>
    <t>豊明市</t>
  </si>
  <si>
    <t>春日町</t>
  </si>
  <si>
    <t>日進市</t>
  </si>
  <si>
    <t>安城市</t>
  </si>
  <si>
    <t>東郷町</t>
  </si>
  <si>
    <t>知立市</t>
  </si>
  <si>
    <t>半田市</t>
  </si>
  <si>
    <t>西尾市</t>
  </si>
  <si>
    <t>三好町</t>
  </si>
  <si>
    <t>阿久比町</t>
  </si>
  <si>
    <t>一色町</t>
  </si>
  <si>
    <t>東浦町</t>
  </si>
  <si>
    <t>吉良町</t>
  </si>
  <si>
    <t>武豊町</t>
  </si>
  <si>
    <t>幡豆町</t>
  </si>
  <si>
    <t>美浜町</t>
  </si>
  <si>
    <t>南知多町</t>
  </si>
  <si>
    <t>犬山市</t>
  </si>
  <si>
    <t>江南市</t>
  </si>
  <si>
    <t>春日井市</t>
  </si>
  <si>
    <t>岩倉市</t>
  </si>
  <si>
    <t>小牧市</t>
  </si>
  <si>
    <t>大口町</t>
  </si>
  <si>
    <t>扶桑町</t>
  </si>
  <si>
    <t>豊川市</t>
  </si>
  <si>
    <t>稲沢市</t>
  </si>
  <si>
    <t>総　　　　　　　数</t>
  </si>
  <si>
    <t>上　　　　　水　　　　　道</t>
  </si>
  <si>
    <t>簡　　　易　　　水　　　道</t>
  </si>
  <si>
    <t>専　　用　　水　　道</t>
  </si>
  <si>
    <t>保 健 所 ・市町村</t>
  </si>
  <si>
    <t>施</t>
  </si>
  <si>
    <t>現在給水人口</t>
  </si>
  <si>
    <t>普及率</t>
  </si>
  <si>
    <t>現在</t>
  </si>
  <si>
    <t>設</t>
  </si>
  <si>
    <t>(b)=(c)+(d)+</t>
  </si>
  <si>
    <t>給水人口</t>
  </si>
  <si>
    <t>(a)　　人</t>
  </si>
  <si>
    <t>数</t>
  </si>
  <si>
    <t>(e)　 人</t>
  </si>
  <si>
    <t>(b)÷(a)</t>
  </si>
  <si>
    <t>人</t>
  </si>
  <si>
    <t>(c)　  人</t>
  </si>
  <si>
    <t>(c)÷(a)</t>
  </si>
  <si>
    <t>(d) 人</t>
  </si>
  <si>
    <t>(d)÷(a)</t>
  </si>
  <si>
    <t>(e) 人</t>
  </si>
  <si>
    <t>(e)÷(a)</t>
  </si>
  <si>
    <t>総　　　　　数</t>
  </si>
  <si>
    <t>名古屋市</t>
  </si>
  <si>
    <t>豊橋市</t>
  </si>
  <si>
    <t>豊田市</t>
  </si>
  <si>
    <t xml:space="preserve">県 計 </t>
  </si>
  <si>
    <t>一宮保健所</t>
  </si>
  <si>
    <t>瀬戸保健所</t>
  </si>
  <si>
    <t xml:space="preserve">-   </t>
  </si>
  <si>
    <t>半田保健所</t>
  </si>
  <si>
    <t>保健所・市町村別</t>
  </si>
  <si>
    <t>春日井保健所</t>
  </si>
  <si>
    <t>豊川保健所</t>
  </si>
  <si>
    <t>津島保健所</t>
  </si>
  <si>
    <t>西尾保健所</t>
  </si>
  <si>
    <t>江南保健所</t>
  </si>
  <si>
    <t>新城保健所</t>
  </si>
  <si>
    <t>知多保健所</t>
  </si>
  <si>
    <t>師勝保健所</t>
  </si>
  <si>
    <t>(名古屋・中核市を除く）</t>
  </si>
  <si>
    <t>行政区域内総人口</t>
  </si>
  <si>
    <t>現在給水人口</t>
  </si>
  <si>
    <t>計画給水人口</t>
  </si>
  <si>
    <t>施設数</t>
  </si>
  <si>
    <t>衣浦東部保健所</t>
  </si>
  <si>
    <t>第１表</t>
  </si>
  <si>
    <t>　給　水　人　口 ・ 普　及　率</t>
  </si>
  <si>
    <t>第１８部　水道施設及びプール</t>
  </si>
  <si>
    <t>給水人口</t>
  </si>
  <si>
    <t>岡崎市</t>
  </si>
  <si>
    <t>田原市</t>
  </si>
  <si>
    <t>愛西市</t>
  </si>
  <si>
    <t>北名古屋市</t>
  </si>
  <si>
    <t>清須市</t>
  </si>
  <si>
    <t>&lt;＊f&gt;</t>
  </si>
  <si>
    <t>弥富市</t>
  </si>
  <si>
    <t>注1</t>
  </si>
  <si>
    <t>（上記により計画給水人口は、師勝保健所、津島保健所について当該市町村分を除いた値となっており、県計の時点で加算した。）</t>
  </si>
  <si>
    <t>上水道の北名古屋市、清須市、甚目寺町、大治町の名古屋市から受水する人口の計画給水人口は、市町単位で推計されていないため明記していない。</t>
  </si>
  <si>
    <t>（＊a 名古屋市上水道、＊b 海部南部水道企業団、＊c 北名古屋水道企業団、＊d 丹羽広域事務組合、＊e 西尾幡豆広域連合、＊f 南知多町、＊g 愛知中部水道企業団）</t>
  </si>
  <si>
    <t>施設数欄の＊印は、複数の市町村に給水している水道事業体である。</t>
  </si>
  <si>
    <t>上水道の（　）の数字は、他の市町村へ区域外給水として給水している人口であり、＜　＞の数字は、他の市町村等からの区域外給水により受水している人口を再掲したものである。</t>
  </si>
  <si>
    <t>専用水道欄の（　）は、上水道から受水している施設を除いた数値である。なお、普及率の算出については、（　）の数値　　を用いた。</t>
  </si>
  <si>
    <t>普及率で、100.0は小数第２位四捨五入による100％であり、一部未普及あり。また、100は未普及なしの100％である。</t>
  </si>
  <si>
    <t>平成２０年３月３１日現在</t>
  </si>
  <si>
    <t>（名古屋市は、北名古屋市、清須市、甚目寺町、大治町の計126,304人へ給水しており、北名古屋市は、行政区域内人口80,029人のうち2,365人は名古屋市から給水を受けていることを示している。）</t>
  </si>
  <si>
    <t>小坂井町</t>
  </si>
  <si>
    <t>-</t>
  </si>
  <si>
    <t>-</t>
  </si>
  <si>
    <t>&lt;-&gt;</t>
  </si>
  <si>
    <t>&lt;＊b&gt;</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</si>
</sst>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
    <numFmt numFmtId="178" formatCode="#,##0_);[Red]\(#,##0\)"/>
    <numFmt numFmtId="179" formatCode="##&quot;/&quot;##&quot;/&quot;#0"/>
    <numFmt numFmtId="180" formatCode="##&quot;/&quot;#0"/>
    <numFmt numFmtId="181" formatCode="0.0"/>
    <numFmt numFmtId="182" formatCode="#\-##&quot;/&quot;##&quot;/&quot;#0"/>
    <numFmt numFmtId="183" formatCode="#\-##&quot;/&quot;#0"/>
    <numFmt numFmtId="184" formatCode="#,##0.0;[Red]\-#,##0.0"/>
    <numFmt numFmtId="185" formatCode="#\-#0"/>
    <numFmt numFmtId="186" formatCode="#,##0.0;&quot;△&quot;#,##0.0"/>
    <numFmt numFmtId="187" formatCode="#,##0.0"/>
    <numFmt numFmtId="188" formatCode="0.000000"/>
    <numFmt numFmtId="189" formatCode="#,##0.000000000"/>
    <numFmt numFmtId="190" formatCode="#,##0;&quot;△&quot;#,##0"/>
    <numFmt numFmtId="191" formatCode="##&quot;/&quot;##&quot;/&quot;##&quot;/&quot;#0"/>
    <numFmt numFmtId="192" formatCode="#,##0;\-#,##0;&quot;-&quot;"/>
    <numFmt numFmtId="193" formatCode="\(General\)"/>
    <numFmt numFmtId="194" formatCode="0.000"/>
    <numFmt numFmtId="195" formatCode="#,##0;[Red]\-#,##0;&quot; &quot;"/>
    <numFmt numFmtId="196" formatCode="\(#,##0\);[Red]\(\-#,##0\);&quot; &quot;"/>
    <numFmt numFmtId="197" formatCode="General&quot;.&quot;"/>
    <numFmt numFmtId="198" formatCode="\(#,##0\);[Red]\(\-#,##0\)"/>
    <numFmt numFmtId="199" formatCode="\(#,##0\);[Red]\(\-#,##0\);\ \(@\)"/>
    <numFmt numFmtId="200" formatCode="\(#,##0\);\(\-#,##0\);&quot;(-)&quot;"/>
    <numFmt numFmtId="201" formatCode="\(#,##0\);\(\-#,##0\);&quot;( - )&quot;"/>
    <numFmt numFmtId="202" formatCode="#,##0.0;\-#,##0.0;&quot;-&quot;"/>
    <numFmt numFmtId="203" formatCode="#,##0;&quot;△&quot;#,##0;&quot;-&quot;"/>
    <numFmt numFmtId="204" formatCode="0.0%"/>
    <numFmt numFmtId="205" formatCode="#,##0&quot;　人&quot;;[Red]\-#&quot;　人&quot;;&quot;-&quot;"/>
    <numFmt numFmtId="206" formatCode="#,##0&quot;人&quot;"/>
    <numFmt numFmtId="207" formatCode="\(#,##0.0\);\(\-#,##0.0\);&quot;(0.0)&quot;"/>
    <numFmt numFmtId="208" formatCode="&quot;&lt;&quot;#,##0&quot;&gt;&quot;;[Red]&quot;&lt;&quot;\-#,##0&quot;&gt;&quot;"/>
    <numFmt numFmtId="209" formatCode="General_&gt;"/>
    <numFmt numFmtId="210" formatCode="&quot;・&quot;#,##0&quot;&gt;&quot;;[Red]&quot;・&quot;\-#,##0&quot;&gt;&quot;"/>
    <numFmt numFmtId="211" formatCode="#,##0_);\-#,##0_);&quot;-&quot;_)"/>
    <numFmt numFmtId="212" formatCode="#,##0_);\-#,##0_);&quot;-  &quot;"/>
    <numFmt numFmtId="213" formatCode="#,##0_);\-#,##0_);&quot;0  &quot;"/>
    <numFmt numFmtId="214" formatCode="\(#,##0\);\(\-#,##0\);&quot;(0)&quot;"/>
    <numFmt numFmtId="215" formatCode="#,##0;\-#,##0;&quot;- &quot;"/>
    <numFmt numFmtId="216" formatCode="\(#,##0.0000\);\(\-#,##0.0000\);&quot;(0.0)&quot;"/>
    <numFmt numFmtId="217" formatCode="\(#,##0\);\(\-#,##0\);&quot;(0.0)&quot;"/>
    <numFmt numFmtId="218" formatCode="#,##0&quot;千円/m3&quot;"/>
    <numFmt numFmtId="219" formatCode="0.00&quot;円/m3&quot;"/>
    <numFmt numFmtId="220" formatCode="#,##0.00000000"/>
    <numFmt numFmtId="221" formatCode="#,##0&quot;m3／人&quot;"/>
    <numFmt numFmtId="222" formatCode="#,##0.00000&quot;　人&quot;;[Red]\-#.00000&quot;　人&quot;;&quot;-&quot;"/>
    <numFmt numFmtId="223" formatCode="#,##0.000"/>
    <numFmt numFmtId="224" formatCode="#,##0.00000"/>
    <numFmt numFmtId="225" formatCode="#,##0.000000"/>
    <numFmt numFmtId="226" formatCode="#,##0&quot;千m3/人&quot;"/>
    <numFmt numFmtId="227" formatCode="\(#,##0\)"/>
    <numFmt numFmtId="228" formatCode="&quot;〔&quot;#,##0&quot;〕&quot;"/>
    <numFmt numFmtId="229" formatCode="0.00_ "/>
    <numFmt numFmtId="230" formatCode="0.0_ "/>
    <numFmt numFmtId="231" formatCode="0_ "/>
    <numFmt numFmtId="232" formatCode="0.0_);[Red]\(0.0\)"/>
    <numFmt numFmtId="233" formatCode="#,##0.00_ ;[Red]\-#,##0.00\ "/>
    <numFmt numFmtId="234" formatCode="0__\ "/>
    <numFmt numFmtId="235" formatCode="&quot;+&quot;#,##0&quot;&gt;&quot;;[Red]&quot;+&quot;\-#,##0&quot;&gt;&quot;"/>
    <numFmt numFmtId="236" formatCode="[$-411]ge\.m"/>
    <numFmt numFmtId="237" formatCode="#,##0_ "/>
  </numFmts>
  <fonts count="17">
    <font>
      <sz val="11"/>
      <name val="ＭＳ Ｐゴシック"/>
      <family val="3"/>
    </font>
    <font>
      <sz val="12"/>
      <name val="平成明朝"/>
      <family val="3"/>
    </font>
    <font>
      <u val="single"/>
      <sz val="12"/>
      <color indexed="12"/>
      <name val="平成明朝"/>
      <family val="3"/>
    </font>
    <font>
      <u val="single"/>
      <sz val="12"/>
      <color indexed="36"/>
      <name val="平成明朝"/>
      <family val="3"/>
    </font>
    <font>
      <sz val="11"/>
      <name val="平成明朝"/>
      <family val="3"/>
    </font>
    <font>
      <sz val="10"/>
      <name val="平成明朝"/>
      <family val="3"/>
    </font>
    <font>
      <sz val="11"/>
      <name val="ＭＳ Ｐ明朝"/>
      <family val="1"/>
    </font>
    <font>
      <sz val="20"/>
      <name val="ＭＳ 明朝"/>
      <family val="1"/>
    </font>
    <font>
      <sz val="18"/>
      <name val="ＭＳ Ｐ明朝"/>
      <family val="1"/>
    </font>
    <font>
      <sz val="12"/>
      <name val="ＭＳ Ｐ明朝"/>
      <family val="1"/>
    </font>
    <font>
      <sz val="18"/>
      <name val="ＭＳ 明朝"/>
      <family val="1"/>
    </font>
    <font>
      <sz val="11"/>
      <name val="ＭＳ 明朝"/>
      <family val="1"/>
    </font>
    <font>
      <sz val="14"/>
      <name val="ＭＳ 明朝"/>
      <family val="1"/>
    </font>
    <font>
      <sz val="10"/>
      <name val="ＭＳ Ｐ明朝"/>
      <family val="1"/>
    </font>
    <font>
      <sz val="16"/>
      <name val="ＭＳ 明朝"/>
      <family val="1"/>
    </font>
    <font>
      <sz val="6"/>
      <name val="ＭＳ Ｐゴシック"/>
      <family val="3"/>
    </font>
    <font>
      <sz val="9"/>
      <name val="ＭＳ Ｐ明朝"/>
      <family val="1"/>
    </font>
  </fonts>
  <fills count="2">
    <fill>
      <patternFill/>
    </fill>
    <fill>
      <patternFill patternType="gray125"/>
    </fill>
  </fills>
  <borders count="13">
    <border>
      <left/>
      <right/>
      <top/>
      <bottom/>
      <diagonal/>
    </border>
    <border>
      <left style="thin"/>
      <right style="thin"/>
      <top>
        <color indexed="63"/>
      </top>
      <bottom style="thin"/>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3" fillId="0" borderId="0" applyNumberFormat="0" applyFill="0" applyBorder="0" applyAlignment="0" applyProtection="0"/>
  </cellStyleXfs>
  <cellXfs count="122">
    <xf numFmtId="0" fontId="0" fillId="0" borderId="0" xfId="0" applyAlignment="1">
      <alignment vertical="center"/>
    </xf>
    <xf numFmtId="0" fontId="6" fillId="0" borderId="1" xfId="21" applyFont="1" applyFill="1" applyBorder="1" applyAlignment="1">
      <alignment horizontal="right" vertical="center"/>
      <protection/>
    </xf>
    <xf numFmtId="0" fontId="6" fillId="0" borderId="2" xfId="21" applyFont="1" applyFill="1" applyBorder="1" applyAlignment="1">
      <alignment horizontal="right" vertical="center"/>
      <protection/>
    </xf>
    <xf numFmtId="0" fontId="6" fillId="0" borderId="2" xfId="21" applyFont="1" applyFill="1" applyBorder="1" applyAlignment="1">
      <alignment horizontal="center" vertical="center"/>
      <protection/>
    </xf>
    <xf numFmtId="0" fontId="6" fillId="0" borderId="0" xfId="21" applyFont="1" applyFill="1" applyAlignment="1">
      <alignment vertical="center"/>
      <protection/>
    </xf>
    <xf numFmtId="0" fontId="6" fillId="0" borderId="3" xfId="21" applyFont="1" applyFill="1" applyBorder="1" applyAlignment="1">
      <alignment vertical="center"/>
      <protection/>
    </xf>
    <xf numFmtId="0" fontId="6" fillId="0" borderId="4" xfId="21" applyFont="1" applyFill="1" applyBorder="1" applyAlignment="1">
      <alignment vertical="center"/>
      <protection/>
    </xf>
    <xf numFmtId="0" fontId="6" fillId="0" borderId="0" xfId="21" applyFont="1" applyFill="1" applyBorder="1" applyAlignment="1">
      <alignment vertical="center"/>
      <protection/>
    </xf>
    <xf numFmtId="0" fontId="6" fillId="0" borderId="0" xfId="21" applyFont="1" applyFill="1" applyBorder="1" applyAlignment="1">
      <alignment horizontal="centerContinuous" vertical="center"/>
      <protection/>
    </xf>
    <xf numFmtId="0" fontId="6" fillId="0" borderId="0" xfId="21" applyFont="1" applyFill="1" applyBorder="1" applyAlignment="1">
      <alignment horizontal="distributed" vertical="center"/>
      <protection/>
    </xf>
    <xf numFmtId="0" fontId="6" fillId="0" borderId="0" xfId="21" applyFont="1" applyFill="1" applyBorder="1" applyAlignment="1" quotePrefix="1">
      <alignment horizontal="left" vertical="center"/>
      <protection/>
    </xf>
    <xf numFmtId="0" fontId="6" fillId="0" borderId="4" xfId="21" applyFont="1" applyFill="1" applyBorder="1" applyAlignment="1">
      <alignment horizontal="distributed" vertical="center"/>
      <protection/>
    </xf>
    <xf numFmtId="0" fontId="6" fillId="0" borderId="0" xfId="21" applyFont="1" applyFill="1" applyAlignment="1" quotePrefix="1">
      <alignment horizontal="left" vertical="center"/>
      <protection/>
    </xf>
    <xf numFmtId="212" fontId="6" fillId="0" borderId="0" xfId="21" applyNumberFormat="1" applyFont="1" applyFill="1" applyBorder="1" applyAlignment="1">
      <alignment vertical="center"/>
      <protection/>
    </xf>
    <xf numFmtId="208" fontId="6" fillId="0" borderId="0" xfId="17" applyNumberFormat="1" applyFont="1" applyFill="1" applyBorder="1" applyAlignment="1">
      <alignment vertical="center"/>
    </xf>
    <xf numFmtId="196" fontId="6" fillId="0" borderId="0" xfId="17" applyNumberFormat="1" applyFont="1" applyFill="1" applyBorder="1" applyAlignment="1">
      <alignment vertical="center"/>
    </xf>
    <xf numFmtId="200" fontId="6" fillId="0" borderId="5" xfId="21" applyNumberFormat="1" applyFont="1" applyFill="1" applyBorder="1" applyAlignment="1">
      <alignment vertical="center"/>
      <protection/>
    </xf>
    <xf numFmtId="200" fontId="6" fillId="0" borderId="0" xfId="21" applyNumberFormat="1" applyFont="1" applyFill="1" applyBorder="1" applyAlignment="1">
      <alignment vertical="center"/>
      <protection/>
    </xf>
    <xf numFmtId="212" fontId="6" fillId="0" borderId="5" xfId="21" applyNumberFormat="1" applyFont="1" applyFill="1" applyBorder="1" applyAlignment="1">
      <alignment vertical="center"/>
      <protection/>
    </xf>
    <xf numFmtId="203" fontId="6" fillId="0" borderId="0" xfId="21" applyNumberFormat="1" applyFont="1" applyFill="1" applyBorder="1" applyAlignment="1">
      <alignment horizontal="center" vertical="center"/>
      <protection/>
    </xf>
    <xf numFmtId="203" fontId="6" fillId="0" borderId="5" xfId="21" applyNumberFormat="1" applyFont="1" applyFill="1" applyBorder="1" applyAlignment="1">
      <alignment horizontal="center" vertical="center"/>
      <protection/>
    </xf>
    <xf numFmtId="0" fontId="6" fillId="0" borderId="5" xfId="21" applyFont="1" applyFill="1" applyBorder="1" applyAlignment="1">
      <alignment vertical="center"/>
      <protection/>
    </xf>
    <xf numFmtId="235" fontId="6" fillId="0" borderId="0" xfId="17" applyNumberFormat="1" applyFont="1" applyFill="1" applyBorder="1" applyAlignment="1">
      <alignment vertical="center"/>
    </xf>
    <xf numFmtId="208" fontId="6" fillId="0" borderId="0" xfId="21" applyNumberFormat="1" applyFont="1" applyFill="1" applyBorder="1" applyAlignment="1">
      <alignment vertical="center"/>
      <protection/>
    </xf>
    <xf numFmtId="213" fontId="6" fillId="0" borderId="5" xfId="21" applyNumberFormat="1" applyFont="1" applyFill="1" applyBorder="1" applyAlignment="1">
      <alignment vertical="center"/>
      <protection/>
    </xf>
    <xf numFmtId="213" fontId="6" fillId="0" borderId="0" xfId="21" applyNumberFormat="1" applyFont="1" applyFill="1" applyBorder="1" applyAlignment="1">
      <alignment vertical="center"/>
      <protection/>
    </xf>
    <xf numFmtId="181" fontId="6" fillId="0" borderId="0" xfId="21" applyNumberFormat="1" applyFont="1" applyFill="1" applyBorder="1" applyAlignment="1">
      <alignment horizontal="right" vertical="center"/>
      <protection/>
    </xf>
    <xf numFmtId="212" fontId="6" fillId="0" borderId="4" xfId="21" applyNumberFormat="1" applyFont="1" applyFill="1" applyBorder="1" applyAlignment="1">
      <alignment vertical="center"/>
      <protection/>
    </xf>
    <xf numFmtId="0" fontId="14" fillId="0" borderId="0" xfId="21" applyFont="1" applyFill="1" applyBorder="1" applyAlignment="1">
      <alignment vertical="center"/>
      <protection/>
    </xf>
    <xf numFmtId="0" fontId="6" fillId="0" borderId="5" xfId="21" applyFont="1" applyFill="1" applyBorder="1" applyAlignment="1">
      <alignment horizontal="right" vertical="center"/>
      <protection/>
    </xf>
    <xf numFmtId="212" fontId="6" fillId="0" borderId="6" xfId="21" applyNumberFormat="1" applyFont="1" applyFill="1" applyBorder="1" applyAlignment="1">
      <alignment vertical="center"/>
      <protection/>
    </xf>
    <xf numFmtId="234" fontId="6" fillId="0" borderId="0" xfId="21" applyNumberFormat="1" applyFont="1" applyFill="1" applyBorder="1" applyAlignment="1">
      <alignment horizontal="right" vertical="center"/>
      <protection/>
    </xf>
    <xf numFmtId="0" fontId="6" fillId="0" borderId="0" xfId="21" applyFont="1" applyFill="1" applyBorder="1" applyAlignment="1">
      <alignment horizontal="right" vertical="center"/>
      <protection/>
    </xf>
    <xf numFmtId="0" fontId="6" fillId="0" borderId="3" xfId="21" applyFont="1" applyFill="1" applyBorder="1" applyAlignment="1">
      <alignment horizontal="distributed" vertical="center"/>
      <protection/>
    </xf>
    <xf numFmtId="212" fontId="6" fillId="0" borderId="3" xfId="21" applyNumberFormat="1" applyFont="1" applyFill="1" applyBorder="1" applyAlignment="1">
      <alignment vertical="center"/>
      <protection/>
    </xf>
    <xf numFmtId="0" fontId="6" fillId="0" borderId="6" xfId="21" applyFont="1" applyFill="1" applyBorder="1" applyAlignment="1">
      <alignment vertical="center"/>
      <protection/>
    </xf>
    <xf numFmtId="192" fontId="6" fillId="0" borderId="0" xfId="21" applyNumberFormat="1" applyFont="1" applyFill="1" applyBorder="1" applyAlignment="1">
      <alignment horizontal="center" vertical="center"/>
      <protection/>
    </xf>
    <xf numFmtId="0" fontId="6" fillId="0" borderId="5" xfId="21" applyFont="1" applyFill="1" applyBorder="1" applyAlignment="1">
      <alignment horizontal="left" vertical="center"/>
      <protection/>
    </xf>
    <xf numFmtId="0" fontId="6" fillId="0" borderId="5" xfId="21" applyFont="1" applyFill="1" applyBorder="1" applyAlignment="1">
      <alignment horizontal="center" vertical="center"/>
      <protection/>
    </xf>
    <xf numFmtId="0" fontId="6" fillId="0" borderId="0" xfId="21" applyFont="1" applyFill="1" applyBorder="1" applyAlignment="1">
      <alignment horizontal="center" vertical="center"/>
      <protection/>
    </xf>
    <xf numFmtId="0" fontId="13" fillId="0" borderId="5" xfId="21" applyFont="1" applyFill="1" applyBorder="1" applyAlignment="1">
      <alignment horizontal="left" vertical="center"/>
      <protection/>
    </xf>
    <xf numFmtId="181" fontId="6" fillId="0" borderId="3" xfId="21" applyNumberFormat="1" applyFont="1" applyFill="1" applyBorder="1" applyAlignment="1">
      <alignment horizontal="right" vertical="center"/>
      <protection/>
    </xf>
    <xf numFmtId="203" fontId="6" fillId="0" borderId="3" xfId="21" applyNumberFormat="1" applyFont="1" applyFill="1" applyBorder="1" applyAlignment="1">
      <alignment horizontal="center" vertical="center"/>
      <protection/>
    </xf>
    <xf numFmtId="38" fontId="6" fillId="0" borderId="0" xfId="17" applyFont="1" applyFill="1" applyBorder="1" applyAlignment="1">
      <alignment vertical="center"/>
    </xf>
    <xf numFmtId="0" fontId="11" fillId="0" borderId="0" xfId="21" applyFont="1" applyFill="1" applyBorder="1" applyAlignment="1">
      <alignment vertical="center"/>
      <protection/>
    </xf>
    <xf numFmtId="0" fontId="10" fillId="0" borderId="0" xfId="21" applyFont="1" applyFill="1" applyBorder="1" applyAlignment="1">
      <alignment horizontal="left" vertical="center"/>
      <protection/>
    </xf>
    <xf numFmtId="0" fontId="10" fillId="0" borderId="0" xfId="21" applyFont="1" applyFill="1" applyBorder="1" applyAlignment="1">
      <alignment vertical="center"/>
      <protection/>
    </xf>
    <xf numFmtId="0" fontId="12" fillId="0" borderId="0" xfId="21" applyFont="1" applyFill="1" applyBorder="1" applyAlignment="1">
      <alignment vertical="center"/>
      <protection/>
    </xf>
    <xf numFmtId="0" fontId="8" fillId="0" borderId="0" xfId="21" applyFont="1" applyFill="1" applyBorder="1" applyAlignment="1">
      <alignment vertical="center"/>
      <protection/>
    </xf>
    <xf numFmtId="0" fontId="9" fillId="0" borderId="0" xfId="21" applyFont="1" applyFill="1" applyBorder="1" applyAlignment="1">
      <alignment horizontal="right" vertical="center"/>
      <protection/>
    </xf>
    <xf numFmtId="0" fontId="6" fillId="0" borderId="7" xfId="21" applyFont="1" applyFill="1" applyBorder="1" applyAlignment="1">
      <alignment horizontal="centerContinuous" vertical="center"/>
      <protection/>
    </xf>
    <xf numFmtId="0" fontId="6" fillId="0" borderId="8" xfId="21" applyFont="1" applyFill="1" applyBorder="1" applyAlignment="1">
      <alignment horizontal="centerContinuous" vertical="center"/>
      <protection/>
    </xf>
    <xf numFmtId="0" fontId="6" fillId="0" borderId="5" xfId="21" applyFont="1" applyFill="1" applyBorder="1" applyAlignment="1">
      <alignment horizontal="center" vertical="center" shrinkToFit="1"/>
      <protection/>
    </xf>
    <xf numFmtId="0" fontId="6" fillId="0" borderId="5" xfId="21" applyFont="1" applyFill="1" applyBorder="1" applyAlignment="1">
      <alignment horizontal="distributed" vertical="center"/>
      <protection/>
    </xf>
    <xf numFmtId="0" fontId="6" fillId="0" borderId="5" xfId="21" applyFont="1" applyFill="1" applyBorder="1" applyAlignment="1">
      <alignment vertical="center" shrinkToFit="1"/>
      <protection/>
    </xf>
    <xf numFmtId="0" fontId="6" fillId="0" borderId="2" xfId="21" applyFont="1" applyFill="1" applyBorder="1" applyAlignment="1">
      <alignment horizontal="center" vertical="center" shrinkToFit="1"/>
      <protection/>
    </xf>
    <xf numFmtId="192" fontId="6" fillId="0" borderId="9" xfId="21" applyNumberFormat="1" applyFont="1" applyFill="1" applyBorder="1" applyAlignment="1">
      <alignment horizontal="center" vertical="center"/>
      <protection/>
    </xf>
    <xf numFmtId="181" fontId="6" fillId="0" borderId="0" xfId="21" applyNumberFormat="1" applyFont="1" applyFill="1" applyBorder="1" applyAlignment="1">
      <alignment horizontal="center" vertical="center"/>
      <protection/>
    </xf>
    <xf numFmtId="181" fontId="6" fillId="0" borderId="0" xfId="21" applyNumberFormat="1" applyFont="1" applyFill="1" applyBorder="1" applyAlignment="1">
      <alignment vertical="center"/>
      <protection/>
    </xf>
    <xf numFmtId="0" fontId="6" fillId="0" borderId="3" xfId="21" applyFont="1" applyFill="1" applyBorder="1" applyAlignment="1">
      <alignment horizontal="right" vertical="center"/>
      <protection/>
    </xf>
    <xf numFmtId="203" fontId="6" fillId="0" borderId="5" xfId="21" applyNumberFormat="1" applyFont="1" applyFill="1" applyBorder="1" applyAlignment="1">
      <alignment vertical="center"/>
      <protection/>
    </xf>
    <xf numFmtId="203" fontId="6" fillId="0" borderId="0" xfId="21" applyNumberFormat="1" applyFont="1" applyFill="1" applyBorder="1" applyAlignment="1">
      <alignment vertical="center"/>
      <protection/>
    </xf>
    <xf numFmtId="212" fontId="6" fillId="0" borderId="1" xfId="21" applyNumberFormat="1" applyFont="1" applyFill="1" applyBorder="1" applyAlignment="1">
      <alignment vertical="center"/>
      <protection/>
    </xf>
    <xf numFmtId="181" fontId="6" fillId="0" borderId="10" xfId="21" applyNumberFormat="1" applyFont="1" applyFill="1" applyBorder="1" applyAlignment="1">
      <alignment horizontal="right" vertical="center"/>
      <protection/>
    </xf>
    <xf numFmtId="181" fontId="6" fillId="0" borderId="4" xfId="21" applyNumberFormat="1" applyFont="1" applyFill="1" applyBorder="1" applyAlignment="1">
      <alignment horizontal="right" vertical="center"/>
      <protection/>
    </xf>
    <xf numFmtId="203" fontId="6" fillId="0" borderId="2" xfId="21" applyNumberFormat="1" applyFont="1" applyFill="1" applyBorder="1" applyAlignment="1">
      <alignment horizontal="center" vertical="center"/>
      <protection/>
    </xf>
    <xf numFmtId="203" fontId="6" fillId="0" borderId="4" xfId="21" applyNumberFormat="1" applyFont="1" applyFill="1" applyBorder="1" applyAlignment="1">
      <alignment horizontal="center" vertical="center"/>
      <protection/>
    </xf>
    <xf numFmtId="208" fontId="6" fillId="0" borderId="0" xfId="17" applyNumberFormat="1" applyFont="1" applyFill="1" applyBorder="1" applyAlignment="1">
      <alignment horizontal="right" vertical="center"/>
    </xf>
    <xf numFmtId="232" fontId="6" fillId="0" borderId="0" xfId="21" applyNumberFormat="1" applyFont="1" applyFill="1" applyBorder="1" applyAlignment="1">
      <alignment vertical="center"/>
      <protection/>
    </xf>
    <xf numFmtId="176" fontId="6" fillId="0" borderId="0" xfId="21" applyNumberFormat="1" applyFont="1" applyFill="1" applyBorder="1" applyAlignment="1">
      <alignment vertical="center"/>
      <protection/>
    </xf>
    <xf numFmtId="0" fontId="16" fillId="0" borderId="0" xfId="21" applyFont="1" applyFill="1" applyBorder="1" applyAlignment="1">
      <alignment vertical="center"/>
      <protection/>
    </xf>
    <xf numFmtId="212" fontId="6" fillId="0" borderId="0" xfId="21" applyNumberFormat="1" applyFont="1" applyFill="1" applyBorder="1" applyAlignment="1">
      <alignment horizontal="center" vertical="center"/>
      <protection/>
    </xf>
    <xf numFmtId="0" fontId="7" fillId="0" borderId="0" xfId="21" applyFont="1" applyFill="1" applyAlignment="1">
      <alignment vertical="center"/>
      <protection/>
    </xf>
    <xf numFmtId="38" fontId="6" fillId="0" borderId="0" xfId="17" applyFont="1" applyFill="1" applyAlignment="1">
      <alignment vertical="center"/>
    </xf>
    <xf numFmtId="212" fontId="11" fillId="0" borderId="0" xfId="21" applyNumberFormat="1" applyFont="1" applyFill="1" applyAlignment="1">
      <alignment vertical="center"/>
      <protection/>
    </xf>
    <xf numFmtId="0" fontId="11" fillId="0" borderId="0" xfId="21" applyFont="1" applyFill="1" applyAlignment="1">
      <alignment vertical="center"/>
      <protection/>
    </xf>
    <xf numFmtId="0" fontId="10" fillId="0" borderId="0" xfId="21" applyFont="1" applyFill="1" applyAlignment="1">
      <alignment horizontal="left" vertical="center"/>
      <protection/>
    </xf>
    <xf numFmtId="0" fontId="10" fillId="0" borderId="0" xfId="21" applyFont="1" applyFill="1" applyAlignment="1">
      <alignment vertical="center"/>
      <protection/>
    </xf>
    <xf numFmtId="0" fontId="12" fillId="0" borderId="0" xfId="21" applyFont="1" applyFill="1" applyAlignment="1">
      <alignment vertical="center"/>
      <protection/>
    </xf>
    <xf numFmtId="0" fontId="8" fillId="0" borderId="0" xfId="21" applyFont="1" applyFill="1" applyAlignment="1">
      <alignment vertical="center"/>
      <protection/>
    </xf>
    <xf numFmtId="0" fontId="9" fillId="0" borderId="0" xfId="21" applyFont="1" applyFill="1" applyAlignment="1">
      <alignment horizontal="right" vertical="center"/>
      <protection/>
    </xf>
    <xf numFmtId="214" fontId="6" fillId="0" borderId="5" xfId="21" applyNumberFormat="1" applyFont="1" applyFill="1" applyBorder="1" applyAlignment="1">
      <alignment vertical="center"/>
      <protection/>
    </xf>
    <xf numFmtId="214" fontId="6" fillId="0" borderId="0" xfId="21" applyNumberFormat="1" applyFont="1" applyFill="1" applyBorder="1" applyAlignment="1">
      <alignment vertical="center"/>
      <protection/>
    </xf>
    <xf numFmtId="209" fontId="6" fillId="0" borderId="5" xfId="21" applyNumberFormat="1" applyFont="1" applyFill="1" applyBorder="1" applyAlignment="1">
      <alignment horizontal="right" vertical="center"/>
      <protection/>
    </xf>
    <xf numFmtId="192" fontId="6" fillId="0" borderId="0" xfId="21" applyNumberFormat="1" applyFont="1" applyFill="1" applyBorder="1" applyAlignment="1">
      <alignment vertical="center"/>
      <protection/>
    </xf>
    <xf numFmtId="192" fontId="6" fillId="0" borderId="5" xfId="21" applyNumberFormat="1" applyFont="1" applyFill="1" applyBorder="1" applyAlignment="1">
      <alignment horizontal="center" vertical="center"/>
      <protection/>
    </xf>
    <xf numFmtId="202" fontId="6" fillId="0" borderId="0" xfId="21" applyNumberFormat="1" applyFont="1" applyFill="1" applyBorder="1" applyAlignment="1">
      <alignment horizontal="right" vertical="center"/>
      <protection/>
    </xf>
    <xf numFmtId="192" fontId="6" fillId="0" borderId="5" xfId="21" applyNumberFormat="1" applyFont="1" applyFill="1" applyBorder="1" applyAlignment="1">
      <alignment vertical="center"/>
      <protection/>
    </xf>
    <xf numFmtId="192" fontId="6" fillId="0" borderId="9" xfId="21" applyNumberFormat="1" applyFont="1" applyFill="1" applyBorder="1" applyAlignment="1">
      <alignment horizontal="right" vertical="center"/>
      <protection/>
    </xf>
    <xf numFmtId="0" fontId="6" fillId="0" borderId="9" xfId="21" applyFont="1" applyFill="1" applyBorder="1" applyAlignment="1">
      <alignment vertical="center"/>
      <protection/>
    </xf>
    <xf numFmtId="232" fontId="6" fillId="0" borderId="0" xfId="21" applyNumberFormat="1" applyFont="1" applyFill="1" applyBorder="1" applyAlignment="1">
      <alignment horizontal="right" vertical="center"/>
      <protection/>
    </xf>
    <xf numFmtId="0" fontId="6" fillId="0" borderId="0" xfId="21" applyNumberFormat="1" applyFont="1" applyFill="1" applyBorder="1" applyAlignment="1">
      <alignment horizontal="right" vertical="center"/>
      <protection/>
    </xf>
    <xf numFmtId="212" fontId="6" fillId="0" borderId="2" xfId="21" applyNumberFormat="1" applyFont="1" applyFill="1" applyBorder="1" applyAlignment="1">
      <alignment vertical="center"/>
      <protection/>
    </xf>
    <xf numFmtId="0" fontId="6" fillId="0" borderId="2" xfId="21" applyFont="1" applyFill="1" applyBorder="1" applyAlignment="1">
      <alignment vertical="center"/>
      <protection/>
    </xf>
    <xf numFmtId="176" fontId="6" fillId="0" borderId="0" xfId="21" applyNumberFormat="1" applyFont="1" applyFill="1" applyBorder="1" applyAlignment="1">
      <alignment horizontal="right" vertical="center"/>
      <protection/>
    </xf>
    <xf numFmtId="232" fontId="6" fillId="0" borderId="0" xfId="21" applyNumberFormat="1" applyFont="1" applyFill="1" applyBorder="1" applyAlignment="1">
      <alignment horizontal="center" vertical="center"/>
      <protection/>
    </xf>
    <xf numFmtId="0" fontId="16" fillId="0" borderId="0" xfId="0" applyFont="1" applyFill="1" applyBorder="1" applyAlignment="1">
      <alignment vertical="center"/>
    </xf>
    <xf numFmtId="0" fontId="0" fillId="0" borderId="0" xfId="0" applyFill="1" applyAlignment="1">
      <alignment vertical="center"/>
    </xf>
    <xf numFmtId="192" fontId="16" fillId="0" borderId="0" xfId="0" applyNumberFormat="1" applyFont="1" applyFill="1" applyBorder="1" applyAlignment="1">
      <alignment vertical="center"/>
    </xf>
    <xf numFmtId="232" fontId="16" fillId="0" borderId="0" xfId="0" applyNumberFormat="1" applyFont="1" applyFill="1" applyBorder="1" applyAlignment="1">
      <alignment vertical="center"/>
    </xf>
    <xf numFmtId="0" fontId="16" fillId="0" borderId="0" xfId="0" applyFont="1" applyFill="1" applyAlignment="1">
      <alignment vertical="center"/>
    </xf>
    <xf numFmtId="232" fontId="16" fillId="0" borderId="0" xfId="0" applyNumberFormat="1" applyFont="1" applyFill="1" applyAlignment="1">
      <alignment vertical="center"/>
    </xf>
    <xf numFmtId="192" fontId="16" fillId="0" borderId="0" xfId="0" applyNumberFormat="1" applyFont="1" applyFill="1" applyAlignment="1">
      <alignment vertical="center"/>
    </xf>
    <xf numFmtId="0" fontId="6" fillId="0" borderId="11" xfId="21" applyFont="1" applyFill="1" applyBorder="1" applyAlignment="1">
      <alignment horizontal="center" vertical="center" textRotation="255"/>
      <protection/>
    </xf>
    <xf numFmtId="0" fontId="0" fillId="0" borderId="6" xfId="0" applyFill="1" applyBorder="1" applyAlignment="1">
      <alignment horizontal="center" vertical="center" textRotation="255"/>
    </xf>
    <xf numFmtId="0" fontId="0" fillId="0" borderId="1" xfId="0" applyFill="1" applyBorder="1" applyAlignment="1">
      <alignment horizontal="center" vertical="center" textRotation="255"/>
    </xf>
    <xf numFmtId="0" fontId="6" fillId="0" borderId="11" xfId="21" applyFont="1" applyFill="1" applyBorder="1" applyAlignment="1">
      <alignment horizontal="distributed" vertical="center" wrapText="1"/>
      <protection/>
    </xf>
    <xf numFmtId="0" fontId="0" fillId="0" borderId="6" xfId="0" applyFill="1" applyBorder="1" applyAlignment="1">
      <alignment horizontal="distributed" vertical="center" wrapText="1"/>
    </xf>
    <xf numFmtId="0" fontId="6" fillId="0" borderId="12" xfId="21" applyFont="1" applyFill="1" applyBorder="1" applyAlignment="1">
      <alignment horizontal="distributed" vertical="center"/>
      <protection/>
    </xf>
    <xf numFmtId="0" fontId="0" fillId="0" borderId="5" xfId="0" applyFill="1" applyBorder="1" applyAlignment="1">
      <alignment vertical="center"/>
    </xf>
    <xf numFmtId="0" fontId="6" fillId="0" borderId="11" xfId="21" applyFont="1" applyFill="1" applyBorder="1" applyAlignment="1">
      <alignment horizontal="distributed" vertical="center"/>
      <protection/>
    </xf>
    <xf numFmtId="0" fontId="0" fillId="0" borderId="6" xfId="0" applyFill="1" applyBorder="1" applyAlignment="1">
      <alignment vertical="center"/>
    </xf>
    <xf numFmtId="0" fontId="0" fillId="0" borderId="6" xfId="0" applyFill="1" applyBorder="1" applyAlignment="1">
      <alignment vertical="center" wrapText="1"/>
    </xf>
    <xf numFmtId="0" fontId="6" fillId="0" borderId="0" xfId="21" applyFont="1" applyFill="1" applyBorder="1" applyAlignment="1">
      <alignment horizontal="center" vertical="center" shrinkToFit="1"/>
      <protection/>
    </xf>
    <xf numFmtId="0" fontId="6" fillId="0" borderId="9" xfId="21" applyFont="1" applyFill="1" applyBorder="1" applyAlignment="1">
      <alignment horizontal="center" vertical="center" shrinkToFit="1"/>
      <protection/>
    </xf>
    <xf numFmtId="0" fontId="0" fillId="0" borderId="0" xfId="0" applyFill="1" applyBorder="1" applyAlignment="1">
      <alignment vertical="center" shrinkToFit="1"/>
    </xf>
    <xf numFmtId="0" fontId="0" fillId="0" borderId="9" xfId="0" applyFill="1" applyBorder="1" applyAlignment="1">
      <alignment vertical="center" shrinkToFit="1"/>
    </xf>
    <xf numFmtId="0" fontId="6" fillId="0" borderId="0" xfId="21" applyFont="1" applyFill="1" applyBorder="1" applyAlignment="1" quotePrefix="1">
      <alignment horizontal="distributed" vertical="center"/>
      <protection/>
    </xf>
    <xf numFmtId="0" fontId="6" fillId="0" borderId="9" xfId="21" applyFont="1" applyFill="1" applyBorder="1" applyAlignment="1">
      <alignment horizontal="distributed" vertical="center"/>
      <protection/>
    </xf>
    <xf numFmtId="0" fontId="6" fillId="0" borderId="0" xfId="21" applyFont="1" applyFill="1" applyBorder="1" applyAlignment="1">
      <alignment horizontal="distributed" vertical="center"/>
      <protection/>
    </xf>
    <xf numFmtId="0" fontId="13" fillId="0" borderId="0" xfId="21" applyFont="1" applyFill="1" applyBorder="1" applyAlignment="1">
      <alignment horizontal="distributed" vertical="center" wrapText="1"/>
      <protection/>
    </xf>
    <xf numFmtId="0" fontId="6" fillId="0" borderId="9" xfId="21" applyFont="1" applyFill="1" applyBorder="1" applyAlignment="1">
      <alignment horizontal="distributed" vertical="center" wrapText="1"/>
      <protection/>
    </xf>
  </cellXfs>
  <cellStyles count="9">
    <cellStyle name="Normal" xfId="0"/>
    <cellStyle name="Percent" xfId="15"/>
    <cellStyle name="Hyperlink" xfId="16"/>
    <cellStyle name="Comma [0]" xfId="17"/>
    <cellStyle name="Comma" xfId="18"/>
    <cellStyle name="Currency [0]" xfId="19"/>
    <cellStyle name="Currency" xfId="20"/>
    <cellStyle name="標準_平成13年度  水道統計　県独自"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43</xdr:row>
      <xdr:rowOff>0</xdr:rowOff>
    </xdr:from>
    <xdr:to>
      <xdr:col>6</xdr:col>
      <xdr:colOff>409575</xdr:colOff>
      <xdr:row>43</xdr:row>
      <xdr:rowOff>0</xdr:rowOff>
    </xdr:to>
    <xdr:sp>
      <xdr:nvSpPr>
        <xdr:cNvPr id="1" name="テキスト 11"/>
        <xdr:cNvSpPr txBox="1">
          <a:spLocks noChangeArrowheads="1"/>
        </xdr:cNvSpPr>
      </xdr:nvSpPr>
      <xdr:spPr>
        <a:xfrm>
          <a:off x="3848100" y="9925050"/>
          <a:ext cx="171450" cy="0"/>
        </a:xfrm>
        <a:prstGeom prst="rect">
          <a:avLst/>
        </a:prstGeom>
        <a:solidFill>
          <a:srgbClr val="FFFFFF"/>
        </a:solidFill>
        <a:ln w="1" cmpd="sng">
          <a:noFill/>
        </a:ln>
      </xdr:spPr>
      <xdr:txBody>
        <a:bodyPr vertOverflow="clip" wrap="square"/>
        <a:p>
          <a:pPr algn="l">
            <a:defRPr/>
          </a:pPr>
          <a:r>
            <a:rPr lang="en-US" cap="none" sz="1000" b="0" i="0" u="none" baseline="0"/>
            <a:t>＊i
</a:t>
          </a:r>
        </a:p>
      </xdr:txBody>
    </xdr:sp>
    <xdr:clientData/>
  </xdr:twoCellAnchor>
  <xdr:twoCellAnchor>
    <xdr:from>
      <xdr:col>6</xdr:col>
      <xdr:colOff>342900</xdr:colOff>
      <xdr:row>117</xdr:row>
      <xdr:rowOff>0</xdr:rowOff>
    </xdr:from>
    <xdr:to>
      <xdr:col>6</xdr:col>
      <xdr:colOff>409575</xdr:colOff>
      <xdr:row>117</xdr:row>
      <xdr:rowOff>0</xdr:rowOff>
    </xdr:to>
    <xdr:sp>
      <xdr:nvSpPr>
        <xdr:cNvPr id="2" name="テキスト 12"/>
        <xdr:cNvSpPr txBox="1">
          <a:spLocks noChangeArrowheads="1"/>
        </xdr:cNvSpPr>
      </xdr:nvSpPr>
      <xdr:spPr>
        <a:xfrm>
          <a:off x="3952875" y="26936700"/>
          <a:ext cx="66675" cy="0"/>
        </a:xfrm>
        <a:prstGeom prst="rect">
          <a:avLst/>
        </a:prstGeom>
        <a:solidFill>
          <a:srgbClr val="FFFFFF"/>
        </a:solidFill>
        <a:ln w="1" cmpd="sng">
          <a:noFill/>
        </a:ln>
      </xdr:spPr>
      <xdr:txBody>
        <a:bodyPr vertOverflow="clip" wrap="square"/>
        <a:p>
          <a:pPr algn="l">
            <a:defRPr/>
          </a:pPr>
          <a:r>
            <a:rPr lang="en-US" cap="none" sz="1000" b="0" i="0" u="none" baseline="0"/>
            <a:t>1</a:t>
          </a:r>
        </a:p>
      </xdr:txBody>
    </xdr:sp>
    <xdr:clientData/>
  </xdr:twoCellAnchor>
  <xdr:oneCellAnchor>
    <xdr:from>
      <xdr:col>6</xdr:col>
      <xdr:colOff>76200</xdr:colOff>
      <xdr:row>182</xdr:row>
      <xdr:rowOff>0</xdr:rowOff>
    </xdr:from>
    <xdr:ext cx="276225" cy="190500"/>
    <xdr:sp>
      <xdr:nvSpPr>
        <xdr:cNvPr id="3" name="テキスト 16"/>
        <xdr:cNvSpPr txBox="1">
          <a:spLocks noChangeArrowheads="1"/>
        </xdr:cNvSpPr>
      </xdr:nvSpPr>
      <xdr:spPr>
        <a:xfrm>
          <a:off x="3686175" y="41795700"/>
          <a:ext cx="276225" cy="190500"/>
        </a:xfrm>
        <a:prstGeom prst="rect">
          <a:avLst/>
        </a:prstGeom>
        <a:solidFill>
          <a:srgbClr val="FFFFFF"/>
        </a:solidFill>
        <a:ln w="1" cmpd="sng">
          <a:noFill/>
        </a:ln>
      </xdr:spPr>
      <xdr:txBody>
        <a:bodyPr vertOverflow="clip" wrap="square">
          <a:spAutoFit/>
        </a:bodyPr>
        <a:p>
          <a:pPr algn="l">
            <a:defRPr/>
          </a:pPr>
          <a:r>
            <a:rPr lang="en-US" cap="none" sz="1000" b="0" i="0" u="none" baseline="0"/>
            <a:t>＊e</a:t>
          </a:r>
        </a:p>
      </xdr:txBody>
    </xdr:sp>
    <xdr:clientData/>
  </xdr:oneCellAnchor>
  <xdr:oneCellAnchor>
    <xdr:from>
      <xdr:col>6</xdr:col>
      <xdr:colOff>76200</xdr:colOff>
      <xdr:row>81</xdr:row>
      <xdr:rowOff>19050</xdr:rowOff>
    </xdr:from>
    <xdr:ext cx="276225" cy="190500"/>
    <xdr:sp>
      <xdr:nvSpPr>
        <xdr:cNvPr id="4" name="テキスト 21"/>
        <xdr:cNvSpPr txBox="1">
          <a:spLocks noChangeArrowheads="1"/>
        </xdr:cNvSpPr>
      </xdr:nvSpPr>
      <xdr:spPr>
        <a:xfrm>
          <a:off x="3686175" y="18726150"/>
          <a:ext cx="276225" cy="190500"/>
        </a:xfrm>
        <a:prstGeom prst="rect">
          <a:avLst/>
        </a:prstGeom>
        <a:solidFill>
          <a:srgbClr val="FFFFFF"/>
        </a:solidFill>
        <a:ln w="1" cmpd="sng">
          <a:noFill/>
        </a:ln>
      </xdr:spPr>
      <xdr:txBody>
        <a:bodyPr vertOverflow="clip" wrap="square">
          <a:spAutoFit/>
        </a:bodyPr>
        <a:p>
          <a:pPr algn="l">
            <a:defRPr/>
          </a:pPr>
          <a:r>
            <a:rPr lang="en-US" cap="none" sz="1000" b="0" i="0" u="none" baseline="0"/>
            <a:t>＊d</a:t>
          </a:r>
        </a:p>
      </xdr:txBody>
    </xdr:sp>
    <xdr:clientData/>
  </xdr:oneCellAnchor>
  <xdr:oneCellAnchor>
    <xdr:from>
      <xdr:col>6</xdr:col>
      <xdr:colOff>76200</xdr:colOff>
      <xdr:row>91</xdr:row>
      <xdr:rowOff>19050</xdr:rowOff>
    </xdr:from>
    <xdr:ext cx="276225" cy="190500"/>
    <xdr:sp>
      <xdr:nvSpPr>
        <xdr:cNvPr id="5" name="テキスト 23"/>
        <xdr:cNvSpPr txBox="1">
          <a:spLocks noChangeArrowheads="1"/>
        </xdr:cNvSpPr>
      </xdr:nvSpPr>
      <xdr:spPr>
        <a:xfrm>
          <a:off x="3686175" y="21012150"/>
          <a:ext cx="276225" cy="190500"/>
        </a:xfrm>
        <a:prstGeom prst="rect">
          <a:avLst/>
        </a:prstGeom>
        <a:solidFill>
          <a:srgbClr val="FFFFFF"/>
        </a:solidFill>
        <a:ln w="1" cmpd="sng">
          <a:noFill/>
        </a:ln>
      </xdr:spPr>
      <xdr:txBody>
        <a:bodyPr vertOverflow="clip" wrap="square">
          <a:spAutoFit/>
        </a:bodyPr>
        <a:p>
          <a:pPr algn="l">
            <a:defRPr/>
          </a:pPr>
          <a:r>
            <a:rPr lang="en-US" cap="none" sz="1000" b="0" i="0" u="none" baseline="0"/>
            <a:t>＊c</a:t>
          </a:r>
        </a:p>
      </xdr:txBody>
    </xdr:sp>
    <xdr:clientData/>
  </xdr:oneCellAnchor>
  <xdr:oneCellAnchor>
    <xdr:from>
      <xdr:col>6</xdr:col>
      <xdr:colOff>19050</xdr:colOff>
      <xdr:row>42</xdr:row>
      <xdr:rowOff>0</xdr:rowOff>
    </xdr:from>
    <xdr:ext cx="400050" cy="190500"/>
    <xdr:sp>
      <xdr:nvSpPr>
        <xdr:cNvPr id="6" name="テキスト 30"/>
        <xdr:cNvSpPr txBox="1">
          <a:spLocks noChangeArrowheads="1"/>
        </xdr:cNvSpPr>
      </xdr:nvSpPr>
      <xdr:spPr>
        <a:xfrm>
          <a:off x="3629025" y="9696450"/>
          <a:ext cx="400050" cy="190500"/>
        </a:xfrm>
        <a:prstGeom prst="rect">
          <a:avLst/>
        </a:prstGeom>
        <a:solidFill>
          <a:srgbClr val="FFFFFF"/>
        </a:solidFill>
        <a:ln w="1" cmpd="sng">
          <a:noFill/>
        </a:ln>
      </xdr:spPr>
      <xdr:txBody>
        <a:bodyPr vertOverflow="clip" wrap="square">
          <a:spAutoFit/>
        </a:bodyPr>
        <a:p>
          <a:pPr algn="l">
            <a:defRPr/>
          </a:pPr>
          <a:r>
            <a:rPr lang="en-US" cap="none" sz="1000" b="0" i="0" u="none" baseline="0"/>
            <a:t>&lt;＊g&gt;</a:t>
          </a:r>
        </a:p>
      </xdr:txBody>
    </xdr:sp>
    <xdr:clientData/>
  </xdr:oneCellAnchor>
  <xdr:twoCellAnchor>
    <xdr:from>
      <xdr:col>6</xdr:col>
      <xdr:colOff>142875</xdr:colOff>
      <xdr:row>43</xdr:row>
      <xdr:rowOff>0</xdr:rowOff>
    </xdr:from>
    <xdr:to>
      <xdr:col>6</xdr:col>
      <xdr:colOff>409575</xdr:colOff>
      <xdr:row>43</xdr:row>
      <xdr:rowOff>0</xdr:rowOff>
    </xdr:to>
    <xdr:sp>
      <xdr:nvSpPr>
        <xdr:cNvPr id="7" name="テキスト 31"/>
        <xdr:cNvSpPr txBox="1">
          <a:spLocks noChangeArrowheads="1"/>
        </xdr:cNvSpPr>
      </xdr:nvSpPr>
      <xdr:spPr>
        <a:xfrm>
          <a:off x="3752850" y="9925050"/>
          <a:ext cx="266700" cy="0"/>
        </a:xfrm>
        <a:prstGeom prst="rect">
          <a:avLst/>
        </a:prstGeom>
        <a:solidFill>
          <a:srgbClr val="FFFFFF"/>
        </a:solidFill>
        <a:ln w="1" cmpd="sng">
          <a:noFill/>
        </a:ln>
      </xdr:spPr>
      <xdr:txBody>
        <a:bodyPr vertOverflow="clip" wrap="square"/>
        <a:p>
          <a:pPr algn="r">
            <a:defRPr/>
          </a:pPr>
          <a:r>
            <a:rPr lang="en-US" cap="none" sz="1000" b="0" i="0" u="none" baseline="0"/>
            <a:t>&lt;＊i&gt;
</a:t>
          </a:r>
        </a:p>
      </xdr:txBody>
    </xdr:sp>
    <xdr:clientData/>
  </xdr:twoCellAnchor>
  <xdr:twoCellAnchor>
    <xdr:from>
      <xdr:col>6</xdr:col>
      <xdr:colOff>152400</xdr:colOff>
      <xdr:row>56</xdr:row>
      <xdr:rowOff>9525</xdr:rowOff>
    </xdr:from>
    <xdr:to>
      <xdr:col>6</xdr:col>
      <xdr:colOff>409575</xdr:colOff>
      <xdr:row>56</xdr:row>
      <xdr:rowOff>9525</xdr:rowOff>
    </xdr:to>
    <xdr:sp>
      <xdr:nvSpPr>
        <xdr:cNvPr id="8" name="テキスト 32"/>
        <xdr:cNvSpPr txBox="1">
          <a:spLocks noChangeArrowheads="1"/>
        </xdr:cNvSpPr>
      </xdr:nvSpPr>
      <xdr:spPr>
        <a:xfrm>
          <a:off x="3762375" y="12906375"/>
          <a:ext cx="257175" cy="0"/>
        </a:xfrm>
        <a:prstGeom prst="rect">
          <a:avLst/>
        </a:prstGeom>
        <a:solidFill>
          <a:srgbClr val="FFFFFF"/>
        </a:solidFill>
        <a:ln w="1" cmpd="sng">
          <a:noFill/>
        </a:ln>
      </xdr:spPr>
      <xdr:txBody>
        <a:bodyPr vertOverflow="clip" wrap="square"/>
        <a:p>
          <a:pPr algn="r">
            <a:defRPr/>
          </a:pPr>
          <a:r>
            <a:rPr lang="en-US" cap="none" sz="1000" b="0" i="0" u="none" baseline="0"/>
            <a:t>&lt;＊i&gt;
</a:t>
          </a:r>
        </a:p>
      </xdr:txBody>
    </xdr:sp>
    <xdr:clientData/>
  </xdr:twoCellAnchor>
  <xdr:twoCellAnchor>
    <xdr:from>
      <xdr:col>5</xdr:col>
      <xdr:colOff>523875</xdr:colOff>
      <xdr:row>217</xdr:row>
      <xdr:rowOff>0</xdr:rowOff>
    </xdr:from>
    <xdr:to>
      <xdr:col>7</xdr:col>
      <xdr:colOff>152400</xdr:colOff>
      <xdr:row>217</xdr:row>
      <xdr:rowOff>0</xdr:rowOff>
    </xdr:to>
    <xdr:sp>
      <xdr:nvSpPr>
        <xdr:cNvPr id="9" name="テキスト 33"/>
        <xdr:cNvSpPr txBox="1">
          <a:spLocks noChangeArrowheads="1"/>
        </xdr:cNvSpPr>
      </xdr:nvSpPr>
      <xdr:spPr>
        <a:xfrm>
          <a:off x="3590925" y="49796700"/>
          <a:ext cx="581025" cy="0"/>
        </a:xfrm>
        <a:prstGeom prst="rect">
          <a:avLst/>
        </a:prstGeom>
        <a:noFill/>
        <a:ln w="0" cmpd="sng">
          <a:noFill/>
        </a:ln>
      </xdr:spPr>
      <xdr:txBody>
        <a:bodyPr vertOverflow="clip" wrap="square"/>
        <a:p>
          <a:pPr algn="l">
            <a:defRPr/>
          </a:pPr>
          <a:r>
            <a:rPr lang="en-US" cap="none" sz="1000" b="0" i="0" u="none" baseline="0"/>
            <a:t>  &lt;＊b&gt;</a:t>
          </a:r>
        </a:p>
      </xdr:txBody>
    </xdr:sp>
    <xdr:clientData/>
  </xdr:twoCellAnchor>
  <xdr:twoCellAnchor>
    <xdr:from>
      <xdr:col>6</xdr:col>
      <xdr:colOff>0</xdr:colOff>
      <xdr:row>106</xdr:row>
      <xdr:rowOff>28575</xdr:rowOff>
    </xdr:from>
    <xdr:to>
      <xdr:col>7</xdr:col>
      <xdr:colOff>19050</xdr:colOff>
      <xdr:row>107</xdr:row>
      <xdr:rowOff>28575</xdr:rowOff>
    </xdr:to>
    <xdr:sp>
      <xdr:nvSpPr>
        <xdr:cNvPr id="10" name="テキスト 34"/>
        <xdr:cNvSpPr txBox="1">
          <a:spLocks noChangeArrowheads="1"/>
        </xdr:cNvSpPr>
      </xdr:nvSpPr>
      <xdr:spPr>
        <a:xfrm>
          <a:off x="3609975" y="24450675"/>
          <a:ext cx="428625" cy="228600"/>
        </a:xfrm>
        <a:prstGeom prst="rect">
          <a:avLst/>
        </a:prstGeom>
        <a:noFill/>
        <a:ln w="0" cmpd="sng">
          <a:noFill/>
        </a:ln>
      </xdr:spPr>
      <xdr:txBody>
        <a:bodyPr vertOverflow="clip" wrap="square"/>
        <a:p>
          <a:pPr algn="l">
            <a:defRPr/>
          </a:pPr>
          <a:r>
            <a:rPr lang="en-US" cap="none" sz="1000" b="0" i="0" u="none" baseline="0"/>
            <a:t>&lt;＊a&gt;</a:t>
          </a:r>
        </a:p>
      </xdr:txBody>
    </xdr:sp>
    <xdr:clientData/>
  </xdr:twoCellAnchor>
  <xdr:twoCellAnchor>
    <xdr:from>
      <xdr:col>6</xdr:col>
      <xdr:colOff>0</xdr:colOff>
      <xdr:row>108</xdr:row>
      <xdr:rowOff>28575</xdr:rowOff>
    </xdr:from>
    <xdr:to>
      <xdr:col>7</xdr:col>
      <xdr:colOff>28575</xdr:colOff>
      <xdr:row>109</xdr:row>
      <xdr:rowOff>28575</xdr:rowOff>
    </xdr:to>
    <xdr:sp>
      <xdr:nvSpPr>
        <xdr:cNvPr id="11" name="テキスト 35"/>
        <xdr:cNvSpPr txBox="1">
          <a:spLocks noChangeArrowheads="1"/>
        </xdr:cNvSpPr>
      </xdr:nvSpPr>
      <xdr:spPr>
        <a:xfrm>
          <a:off x="3609975" y="24907875"/>
          <a:ext cx="438150" cy="228600"/>
        </a:xfrm>
        <a:prstGeom prst="rect">
          <a:avLst/>
        </a:prstGeom>
        <a:noFill/>
        <a:ln w="0" cmpd="sng">
          <a:noFill/>
        </a:ln>
      </xdr:spPr>
      <xdr:txBody>
        <a:bodyPr vertOverflow="clip" wrap="square"/>
        <a:p>
          <a:pPr algn="l">
            <a:defRPr/>
          </a:pPr>
          <a:r>
            <a:rPr lang="en-US" cap="none" sz="1000" b="0" i="0" u="none" baseline="0"/>
            <a:t>&lt;＊a&gt;</a:t>
          </a:r>
        </a:p>
      </xdr:txBody>
    </xdr:sp>
    <xdr:clientData/>
  </xdr:twoCellAnchor>
  <xdr:oneCellAnchor>
    <xdr:from>
      <xdr:col>6</xdr:col>
      <xdr:colOff>0</xdr:colOff>
      <xdr:row>112</xdr:row>
      <xdr:rowOff>38100</xdr:rowOff>
    </xdr:from>
    <xdr:ext cx="400050" cy="190500"/>
    <xdr:sp>
      <xdr:nvSpPr>
        <xdr:cNvPr id="12" name="テキスト 37"/>
        <xdr:cNvSpPr txBox="1">
          <a:spLocks noChangeArrowheads="1"/>
        </xdr:cNvSpPr>
      </xdr:nvSpPr>
      <xdr:spPr>
        <a:xfrm>
          <a:off x="3609975" y="25831800"/>
          <a:ext cx="400050" cy="190500"/>
        </a:xfrm>
        <a:prstGeom prst="rect">
          <a:avLst/>
        </a:prstGeom>
        <a:noFill/>
        <a:ln w="0" cmpd="sng">
          <a:noFill/>
        </a:ln>
      </xdr:spPr>
      <xdr:txBody>
        <a:bodyPr vertOverflow="clip" wrap="square">
          <a:spAutoFit/>
        </a:bodyPr>
        <a:p>
          <a:pPr algn="l">
            <a:defRPr/>
          </a:pPr>
          <a:r>
            <a:rPr lang="en-US" cap="none" sz="1000" b="0" i="0" u="none" baseline="0"/>
            <a:t>&lt;＊b&gt;</a:t>
          </a:r>
        </a:p>
      </xdr:txBody>
    </xdr:sp>
    <xdr:clientData/>
  </xdr:oneCellAnchor>
  <xdr:oneCellAnchor>
    <xdr:from>
      <xdr:col>6</xdr:col>
      <xdr:colOff>19050</xdr:colOff>
      <xdr:row>114</xdr:row>
      <xdr:rowOff>19050</xdr:rowOff>
    </xdr:from>
    <xdr:ext cx="276225" cy="190500"/>
    <xdr:sp>
      <xdr:nvSpPr>
        <xdr:cNvPr id="13" name="テキスト 38"/>
        <xdr:cNvSpPr txBox="1">
          <a:spLocks noChangeArrowheads="1"/>
        </xdr:cNvSpPr>
      </xdr:nvSpPr>
      <xdr:spPr>
        <a:xfrm>
          <a:off x="3629025" y="26269950"/>
          <a:ext cx="276225" cy="190500"/>
        </a:xfrm>
        <a:prstGeom prst="rect">
          <a:avLst/>
        </a:prstGeom>
        <a:solidFill>
          <a:srgbClr val="FFFFFF"/>
        </a:solidFill>
        <a:ln w="0" cmpd="sng">
          <a:noFill/>
        </a:ln>
      </xdr:spPr>
      <xdr:txBody>
        <a:bodyPr vertOverflow="clip" wrap="square">
          <a:spAutoFit/>
        </a:bodyPr>
        <a:p>
          <a:pPr algn="l">
            <a:defRPr/>
          </a:pPr>
          <a:r>
            <a:rPr lang="en-US" cap="none" sz="1000" b="0" i="0" u="none" baseline="0"/>
            <a:t>＊b</a:t>
          </a:r>
        </a:p>
      </xdr:txBody>
    </xdr:sp>
    <xdr:clientData/>
  </xdr:oneCellAnchor>
  <xdr:twoCellAnchor>
    <xdr:from>
      <xdr:col>6</xdr:col>
      <xdr:colOff>9525</xdr:colOff>
      <xdr:row>176</xdr:row>
      <xdr:rowOff>0</xdr:rowOff>
    </xdr:from>
    <xdr:to>
      <xdr:col>7</xdr:col>
      <xdr:colOff>38100</xdr:colOff>
      <xdr:row>176</xdr:row>
      <xdr:rowOff>0</xdr:rowOff>
    </xdr:to>
    <xdr:sp>
      <xdr:nvSpPr>
        <xdr:cNvPr id="14" name="テキスト 40"/>
        <xdr:cNvSpPr txBox="1">
          <a:spLocks noChangeArrowheads="1"/>
        </xdr:cNvSpPr>
      </xdr:nvSpPr>
      <xdr:spPr>
        <a:xfrm>
          <a:off x="3619500" y="40424100"/>
          <a:ext cx="438150" cy="0"/>
        </a:xfrm>
        <a:prstGeom prst="rect">
          <a:avLst/>
        </a:prstGeom>
        <a:solidFill>
          <a:srgbClr val="FFFFFF"/>
        </a:solidFill>
        <a:ln w="1" cmpd="sng">
          <a:noFill/>
        </a:ln>
      </xdr:spPr>
      <xdr:txBody>
        <a:bodyPr vertOverflow="clip" wrap="square"/>
        <a:p>
          <a:pPr algn="l">
            <a:defRPr/>
          </a:pPr>
          <a:r>
            <a:rPr lang="en-US" cap="none" sz="1000" b="0" i="0" u="none" baseline="0"/>
            <a:t>&lt;＊i&gt;</a:t>
          </a:r>
        </a:p>
      </xdr:txBody>
    </xdr:sp>
    <xdr:clientData/>
  </xdr:twoCellAnchor>
  <xdr:oneCellAnchor>
    <xdr:from>
      <xdr:col>6</xdr:col>
      <xdr:colOff>19050</xdr:colOff>
      <xdr:row>184</xdr:row>
      <xdr:rowOff>19050</xdr:rowOff>
    </xdr:from>
    <xdr:ext cx="400050" cy="190500"/>
    <xdr:sp>
      <xdr:nvSpPr>
        <xdr:cNvPr id="15" name="テキスト 41"/>
        <xdr:cNvSpPr txBox="1">
          <a:spLocks noChangeArrowheads="1"/>
        </xdr:cNvSpPr>
      </xdr:nvSpPr>
      <xdr:spPr>
        <a:xfrm>
          <a:off x="3629025" y="42271950"/>
          <a:ext cx="400050" cy="190500"/>
        </a:xfrm>
        <a:prstGeom prst="rect">
          <a:avLst/>
        </a:prstGeom>
        <a:solidFill>
          <a:srgbClr val="FFFFFF"/>
        </a:solidFill>
        <a:ln w="1" cmpd="sng">
          <a:noFill/>
        </a:ln>
      </xdr:spPr>
      <xdr:txBody>
        <a:bodyPr vertOverflow="clip" wrap="square">
          <a:spAutoFit/>
        </a:bodyPr>
        <a:p>
          <a:pPr algn="l">
            <a:defRPr/>
          </a:pPr>
          <a:r>
            <a:rPr lang="en-US" cap="none" sz="1000" b="0" i="0" u="none" baseline="0"/>
            <a:t>&lt;＊e&gt;</a:t>
          </a:r>
        </a:p>
      </xdr:txBody>
    </xdr:sp>
    <xdr:clientData/>
  </xdr:oneCellAnchor>
  <xdr:oneCellAnchor>
    <xdr:from>
      <xdr:col>6</xdr:col>
      <xdr:colOff>19050</xdr:colOff>
      <xdr:row>186</xdr:row>
      <xdr:rowOff>0</xdr:rowOff>
    </xdr:from>
    <xdr:ext cx="400050" cy="190500"/>
    <xdr:sp>
      <xdr:nvSpPr>
        <xdr:cNvPr id="16" name="テキスト 42"/>
        <xdr:cNvSpPr txBox="1">
          <a:spLocks noChangeArrowheads="1"/>
        </xdr:cNvSpPr>
      </xdr:nvSpPr>
      <xdr:spPr>
        <a:xfrm>
          <a:off x="3629025" y="42710100"/>
          <a:ext cx="400050" cy="190500"/>
        </a:xfrm>
        <a:prstGeom prst="rect">
          <a:avLst/>
        </a:prstGeom>
        <a:solidFill>
          <a:srgbClr val="FFFFFF"/>
        </a:solidFill>
        <a:ln w="1" cmpd="sng">
          <a:noFill/>
        </a:ln>
      </xdr:spPr>
      <xdr:txBody>
        <a:bodyPr vertOverflow="clip" wrap="square">
          <a:spAutoFit/>
        </a:bodyPr>
        <a:p>
          <a:pPr algn="l">
            <a:defRPr/>
          </a:pPr>
          <a:r>
            <a:rPr lang="en-US" cap="none" sz="1000" b="0" i="0" u="none" baseline="0"/>
            <a:t>&lt;＊e&gt;</a:t>
          </a:r>
        </a:p>
      </xdr:txBody>
    </xdr:sp>
    <xdr:clientData/>
  </xdr:oneCellAnchor>
  <xdr:twoCellAnchor>
    <xdr:from>
      <xdr:col>6</xdr:col>
      <xdr:colOff>9525</xdr:colOff>
      <xdr:row>188</xdr:row>
      <xdr:rowOff>28575</xdr:rowOff>
    </xdr:from>
    <xdr:to>
      <xdr:col>7</xdr:col>
      <xdr:colOff>47625</xdr:colOff>
      <xdr:row>189</xdr:row>
      <xdr:rowOff>0</xdr:rowOff>
    </xdr:to>
    <xdr:sp>
      <xdr:nvSpPr>
        <xdr:cNvPr id="17" name="テキスト 43"/>
        <xdr:cNvSpPr txBox="1">
          <a:spLocks noChangeArrowheads="1"/>
        </xdr:cNvSpPr>
      </xdr:nvSpPr>
      <xdr:spPr>
        <a:xfrm>
          <a:off x="3619500" y="43195875"/>
          <a:ext cx="447675" cy="200025"/>
        </a:xfrm>
        <a:prstGeom prst="rect">
          <a:avLst/>
        </a:prstGeom>
        <a:solidFill>
          <a:srgbClr val="FFFFFF"/>
        </a:solidFill>
        <a:ln w="1" cmpd="sng">
          <a:noFill/>
        </a:ln>
      </xdr:spPr>
      <xdr:txBody>
        <a:bodyPr vertOverflow="clip" wrap="square"/>
        <a:p>
          <a:pPr algn="l">
            <a:defRPr/>
          </a:pPr>
          <a:r>
            <a:rPr lang="en-US" cap="none" sz="1000" b="0" i="0" u="none" baseline="0"/>
            <a:t>&lt;＊e&gt;</a:t>
          </a:r>
        </a:p>
      </xdr:txBody>
    </xdr:sp>
    <xdr:clientData/>
  </xdr:twoCellAnchor>
  <xdr:oneCellAnchor>
    <xdr:from>
      <xdr:col>5</xdr:col>
      <xdr:colOff>533400</xdr:colOff>
      <xdr:row>83</xdr:row>
      <xdr:rowOff>38100</xdr:rowOff>
    </xdr:from>
    <xdr:ext cx="400050" cy="190500"/>
    <xdr:sp>
      <xdr:nvSpPr>
        <xdr:cNvPr id="18" name="テキスト 44"/>
        <xdr:cNvSpPr txBox="1">
          <a:spLocks noChangeArrowheads="1"/>
        </xdr:cNvSpPr>
      </xdr:nvSpPr>
      <xdr:spPr>
        <a:xfrm>
          <a:off x="3600450" y="19202400"/>
          <a:ext cx="400050" cy="190500"/>
        </a:xfrm>
        <a:prstGeom prst="rect">
          <a:avLst/>
        </a:prstGeom>
        <a:noFill/>
        <a:ln w="0" cmpd="sng">
          <a:noFill/>
        </a:ln>
      </xdr:spPr>
      <xdr:txBody>
        <a:bodyPr vertOverflow="clip" wrap="square">
          <a:spAutoFit/>
        </a:bodyPr>
        <a:p>
          <a:pPr algn="l">
            <a:defRPr/>
          </a:pPr>
          <a:r>
            <a:rPr lang="en-US" cap="none" sz="1000" b="0" i="0" u="none" baseline="0"/>
            <a:t>&lt;＊d&gt;</a:t>
          </a:r>
        </a:p>
      </xdr:txBody>
    </xdr:sp>
    <xdr:clientData/>
  </xdr:oneCellAnchor>
  <xdr:twoCellAnchor>
    <xdr:from>
      <xdr:col>6</xdr:col>
      <xdr:colOff>9525</xdr:colOff>
      <xdr:row>34</xdr:row>
      <xdr:rowOff>0</xdr:rowOff>
    </xdr:from>
    <xdr:to>
      <xdr:col>7</xdr:col>
      <xdr:colOff>28575</xdr:colOff>
      <xdr:row>34</xdr:row>
      <xdr:rowOff>0</xdr:rowOff>
    </xdr:to>
    <xdr:sp>
      <xdr:nvSpPr>
        <xdr:cNvPr id="19" name="テキスト 45"/>
        <xdr:cNvSpPr txBox="1">
          <a:spLocks noChangeArrowheads="1"/>
        </xdr:cNvSpPr>
      </xdr:nvSpPr>
      <xdr:spPr>
        <a:xfrm>
          <a:off x="3619500" y="7867650"/>
          <a:ext cx="428625" cy="0"/>
        </a:xfrm>
        <a:prstGeom prst="rect">
          <a:avLst/>
        </a:prstGeom>
        <a:solidFill>
          <a:srgbClr val="FFFFFF"/>
        </a:solidFill>
        <a:ln w="1" cmpd="sng">
          <a:noFill/>
        </a:ln>
      </xdr:spPr>
      <xdr:txBody>
        <a:bodyPr vertOverflow="clip" wrap="square"/>
        <a:p>
          <a:pPr algn="l">
            <a:defRPr/>
          </a:pPr>
          <a:r>
            <a:rPr lang="en-US" cap="none" sz="1000" b="0" i="0" u="none" baseline="0"/>
            <a:t>&lt;＊e&gt;</a:t>
          </a:r>
        </a:p>
      </xdr:txBody>
    </xdr:sp>
    <xdr:clientData/>
  </xdr:twoCellAnchor>
  <xdr:oneCellAnchor>
    <xdr:from>
      <xdr:col>6</xdr:col>
      <xdr:colOff>19050</xdr:colOff>
      <xdr:row>88</xdr:row>
      <xdr:rowOff>57150</xdr:rowOff>
    </xdr:from>
    <xdr:ext cx="400050" cy="180975"/>
    <xdr:sp>
      <xdr:nvSpPr>
        <xdr:cNvPr id="20" name="テキスト 48"/>
        <xdr:cNvSpPr txBox="1">
          <a:spLocks noChangeArrowheads="1"/>
        </xdr:cNvSpPr>
      </xdr:nvSpPr>
      <xdr:spPr>
        <a:xfrm>
          <a:off x="3629025" y="20364450"/>
          <a:ext cx="400050" cy="180975"/>
        </a:xfrm>
        <a:prstGeom prst="rect">
          <a:avLst/>
        </a:prstGeom>
        <a:solidFill>
          <a:srgbClr val="FFFFFF"/>
        </a:solidFill>
        <a:ln w="1" cmpd="sng">
          <a:noFill/>
        </a:ln>
      </xdr:spPr>
      <xdr:txBody>
        <a:bodyPr vertOverflow="clip" wrap="square">
          <a:spAutoFit/>
        </a:bodyPr>
        <a:p>
          <a:pPr algn="l">
            <a:defRPr/>
          </a:pPr>
          <a:r>
            <a:rPr lang="en-US" cap="none" sz="1000" b="0" i="0" u="none" baseline="0"/>
            <a:t>&lt;＊c&gt;</a:t>
          </a:r>
        </a:p>
      </xdr:txBody>
    </xdr:sp>
    <xdr:clientData/>
  </xdr:oneCellAnchor>
  <xdr:twoCellAnchor>
    <xdr:from>
      <xdr:col>6</xdr:col>
      <xdr:colOff>104775</xdr:colOff>
      <xdr:row>12</xdr:row>
      <xdr:rowOff>19050</xdr:rowOff>
    </xdr:from>
    <xdr:to>
      <xdr:col>6</xdr:col>
      <xdr:colOff>400050</xdr:colOff>
      <xdr:row>12</xdr:row>
      <xdr:rowOff>209550</xdr:rowOff>
    </xdr:to>
    <xdr:sp>
      <xdr:nvSpPr>
        <xdr:cNvPr id="21" name="テキスト 51"/>
        <xdr:cNvSpPr txBox="1">
          <a:spLocks noChangeArrowheads="1"/>
        </xdr:cNvSpPr>
      </xdr:nvSpPr>
      <xdr:spPr>
        <a:xfrm>
          <a:off x="3714750" y="2857500"/>
          <a:ext cx="295275" cy="190500"/>
        </a:xfrm>
        <a:prstGeom prst="rect">
          <a:avLst/>
        </a:prstGeom>
        <a:solidFill>
          <a:srgbClr val="FFFFFF"/>
        </a:solidFill>
        <a:ln w="1" cmpd="sng">
          <a:noFill/>
        </a:ln>
      </xdr:spPr>
      <xdr:txBody>
        <a:bodyPr vertOverflow="clip" wrap="square"/>
        <a:p>
          <a:pPr algn="ctr">
            <a:defRPr/>
          </a:pPr>
          <a:r>
            <a:rPr lang="en-US" cap="none" sz="1000" b="0" i="0" u="none" baseline="0"/>
            <a:t>＊a</a:t>
          </a:r>
        </a:p>
      </xdr:txBody>
    </xdr:sp>
    <xdr:clientData/>
  </xdr:twoCellAnchor>
  <xdr:oneCellAnchor>
    <xdr:from>
      <xdr:col>6</xdr:col>
      <xdr:colOff>19050</xdr:colOff>
      <xdr:row>44</xdr:row>
      <xdr:rowOff>0</xdr:rowOff>
    </xdr:from>
    <xdr:ext cx="400050" cy="190500"/>
    <xdr:sp>
      <xdr:nvSpPr>
        <xdr:cNvPr id="22" name="テキスト 54"/>
        <xdr:cNvSpPr txBox="1">
          <a:spLocks noChangeArrowheads="1"/>
        </xdr:cNvSpPr>
      </xdr:nvSpPr>
      <xdr:spPr>
        <a:xfrm>
          <a:off x="3629025" y="10153650"/>
          <a:ext cx="400050" cy="190500"/>
        </a:xfrm>
        <a:prstGeom prst="rect">
          <a:avLst/>
        </a:prstGeom>
        <a:solidFill>
          <a:srgbClr val="FFFFFF"/>
        </a:solidFill>
        <a:ln w="1" cmpd="sng">
          <a:noFill/>
        </a:ln>
      </xdr:spPr>
      <xdr:txBody>
        <a:bodyPr vertOverflow="clip" wrap="square">
          <a:spAutoFit/>
        </a:bodyPr>
        <a:p>
          <a:pPr algn="l">
            <a:defRPr/>
          </a:pPr>
          <a:r>
            <a:rPr lang="en-US" cap="none" sz="1000" b="0" i="0" u="none" baseline="0"/>
            <a:t>&lt;＊g&gt;</a:t>
          </a:r>
        </a:p>
      </xdr:txBody>
    </xdr:sp>
    <xdr:clientData/>
  </xdr:oneCellAnchor>
  <xdr:oneCellAnchor>
    <xdr:from>
      <xdr:col>6</xdr:col>
      <xdr:colOff>19050</xdr:colOff>
      <xdr:row>46</xdr:row>
      <xdr:rowOff>19050</xdr:rowOff>
    </xdr:from>
    <xdr:ext cx="400050" cy="190500"/>
    <xdr:sp>
      <xdr:nvSpPr>
        <xdr:cNvPr id="23" name="テキスト 55"/>
        <xdr:cNvSpPr txBox="1">
          <a:spLocks noChangeArrowheads="1"/>
        </xdr:cNvSpPr>
      </xdr:nvSpPr>
      <xdr:spPr>
        <a:xfrm>
          <a:off x="3629025" y="10629900"/>
          <a:ext cx="400050" cy="190500"/>
        </a:xfrm>
        <a:prstGeom prst="rect">
          <a:avLst/>
        </a:prstGeom>
        <a:solidFill>
          <a:srgbClr val="FFFFFF"/>
        </a:solidFill>
        <a:ln w="1" cmpd="sng">
          <a:noFill/>
        </a:ln>
      </xdr:spPr>
      <xdr:txBody>
        <a:bodyPr vertOverflow="clip" wrap="square">
          <a:spAutoFit/>
        </a:bodyPr>
        <a:p>
          <a:pPr algn="l">
            <a:defRPr/>
          </a:pPr>
          <a:r>
            <a:rPr lang="en-US" cap="none" sz="1000" b="0" i="0" u="none" baseline="0"/>
            <a:t>&lt;＊g&gt;</a:t>
          </a:r>
        </a:p>
      </xdr:txBody>
    </xdr:sp>
    <xdr:clientData/>
  </xdr:oneCellAnchor>
  <xdr:oneCellAnchor>
    <xdr:from>
      <xdr:col>6</xdr:col>
      <xdr:colOff>57150</xdr:colOff>
      <xdr:row>48</xdr:row>
      <xdr:rowOff>19050</xdr:rowOff>
    </xdr:from>
    <xdr:ext cx="266700" cy="190500"/>
    <xdr:sp>
      <xdr:nvSpPr>
        <xdr:cNvPr id="24" name="テキスト 56"/>
        <xdr:cNvSpPr txBox="1">
          <a:spLocks noChangeArrowheads="1"/>
        </xdr:cNvSpPr>
      </xdr:nvSpPr>
      <xdr:spPr>
        <a:xfrm>
          <a:off x="3667125" y="11087100"/>
          <a:ext cx="266700" cy="190500"/>
        </a:xfrm>
        <a:prstGeom prst="rect">
          <a:avLst/>
        </a:prstGeom>
        <a:solidFill>
          <a:srgbClr val="FFFFFF"/>
        </a:solidFill>
        <a:ln w="1" cmpd="sng">
          <a:noFill/>
        </a:ln>
      </xdr:spPr>
      <xdr:txBody>
        <a:bodyPr vertOverflow="clip" wrap="square">
          <a:spAutoFit/>
        </a:bodyPr>
        <a:p>
          <a:pPr algn="l">
            <a:defRPr/>
          </a:pPr>
          <a:r>
            <a:rPr lang="en-US" cap="none" sz="1000" b="0" i="0" u="none" baseline="0"/>
            <a:t>＊g</a:t>
          </a:r>
        </a:p>
      </xdr:txBody>
    </xdr:sp>
    <xdr:clientData/>
  </xdr:oneCellAnchor>
  <xdr:oneCellAnchor>
    <xdr:from>
      <xdr:col>6</xdr:col>
      <xdr:colOff>19050</xdr:colOff>
      <xdr:row>177</xdr:row>
      <xdr:rowOff>38100</xdr:rowOff>
    </xdr:from>
    <xdr:ext cx="400050" cy="190500"/>
    <xdr:sp>
      <xdr:nvSpPr>
        <xdr:cNvPr id="25" name="テキスト 40"/>
        <xdr:cNvSpPr txBox="1">
          <a:spLocks noChangeArrowheads="1"/>
        </xdr:cNvSpPr>
      </xdr:nvSpPr>
      <xdr:spPr>
        <a:xfrm>
          <a:off x="3629025" y="40690800"/>
          <a:ext cx="400050" cy="190500"/>
        </a:xfrm>
        <a:prstGeom prst="rect">
          <a:avLst/>
        </a:prstGeom>
        <a:solidFill>
          <a:srgbClr val="FFFFFF"/>
        </a:solidFill>
        <a:ln w="1" cmpd="sng">
          <a:noFill/>
        </a:ln>
      </xdr:spPr>
      <xdr:txBody>
        <a:bodyPr vertOverflow="clip" wrap="square">
          <a:spAutoFit/>
        </a:bodyPr>
        <a:p>
          <a:pPr algn="l">
            <a:defRPr/>
          </a:pPr>
          <a:r>
            <a:rPr lang="en-US" cap="none" sz="1000" b="0" i="0" u="none" baseline="0"/>
            <a:t>&lt;＊g&gt;</a:t>
          </a:r>
        </a:p>
      </xdr:txBody>
    </xdr:sp>
    <xdr:clientData/>
  </xdr:oneCellAnchor>
  <xdr:oneCellAnchor>
    <xdr:from>
      <xdr:col>6</xdr:col>
      <xdr:colOff>19050</xdr:colOff>
      <xdr:row>90</xdr:row>
      <xdr:rowOff>19050</xdr:rowOff>
    </xdr:from>
    <xdr:ext cx="390525" cy="190500"/>
    <xdr:sp>
      <xdr:nvSpPr>
        <xdr:cNvPr id="26" name="テキスト 47"/>
        <xdr:cNvSpPr txBox="1">
          <a:spLocks noChangeArrowheads="1"/>
        </xdr:cNvSpPr>
      </xdr:nvSpPr>
      <xdr:spPr>
        <a:xfrm>
          <a:off x="3629025" y="20783550"/>
          <a:ext cx="390525" cy="190500"/>
        </a:xfrm>
        <a:prstGeom prst="rect">
          <a:avLst/>
        </a:prstGeom>
        <a:solidFill>
          <a:srgbClr val="FFFFFF"/>
        </a:solidFill>
        <a:ln w="1" cmpd="sng">
          <a:noFill/>
        </a:ln>
      </xdr:spPr>
      <xdr:txBody>
        <a:bodyPr vertOverflow="clip" wrap="square">
          <a:spAutoFit/>
        </a:bodyPr>
        <a:p>
          <a:pPr algn="l">
            <a:defRPr/>
          </a:pPr>
          <a:r>
            <a:rPr lang="en-US" cap="none" sz="1000" b="0" i="0" u="none" baseline="0"/>
            <a:t>&lt;＊a&gt;</a:t>
          </a:r>
        </a:p>
      </xdr:txBody>
    </xdr:sp>
    <xdr:clientData/>
  </xdr:oneCellAnchor>
  <xdr:oneCellAnchor>
    <xdr:from>
      <xdr:col>6</xdr:col>
      <xdr:colOff>76200</xdr:colOff>
      <xdr:row>148</xdr:row>
      <xdr:rowOff>19050</xdr:rowOff>
    </xdr:from>
    <xdr:ext cx="276225" cy="190500"/>
    <xdr:sp>
      <xdr:nvSpPr>
        <xdr:cNvPr id="27" name="テキスト 56"/>
        <xdr:cNvSpPr txBox="1">
          <a:spLocks noChangeArrowheads="1"/>
        </xdr:cNvSpPr>
      </xdr:nvSpPr>
      <xdr:spPr>
        <a:xfrm>
          <a:off x="3686175" y="34042350"/>
          <a:ext cx="276225" cy="190500"/>
        </a:xfrm>
        <a:prstGeom prst="rect">
          <a:avLst/>
        </a:prstGeom>
        <a:solidFill>
          <a:srgbClr val="FFFFFF"/>
        </a:solidFill>
        <a:ln w="1" cmpd="sng">
          <a:noFill/>
        </a:ln>
      </xdr:spPr>
      <xdr:txBody>
        <a:bodyPr vertOverflow="clip" wrap="square">
          <a:spAutoFit/>
        </a:bodyPr>
        <a:p>
          <a:pPr algn="l">
            <a:defRPr/>
          </a:pPr>
          <a:r>
            <a:rPr lang="en-US" cap="none" sz="1000" b="0" i="0" u="none" baseline="0"/>
            <a:t>＊f</a:t>
          </a:r>
        </a:p>
      </xdr:txBody>
    </xdr:sp>
    <xdr:clientData/>
  </xdr:oneCellAnchor>
  <xdr:twoCellAnchor>
    <xdr:from>
      <xdr:col>7</xdr:col>
      <xdr:colOff>38100</xdr:colOff>
      <xdr:row>183</xdr:row>
      <xdr:rowOff>19050</xdr:rowOff>
    </xdr:from>
    <xdr:to>
      <xdr:col>7</xdr:col>
      <xdr:colOff>638175</xdr:colOff>
      <xdr:row>184</xdr:row>
      <xdr:rowOff>0</xdr:rowOff>
    </xdr:to>
    <xdr:sp>
      <xdr:nvSpPr>
        <xdr:cNvPr id="28" name="TextBox 56"/>
        <xdr:cNvSpPr txBox="1">
          <a:spLocks noChangeArrowheads="1"/>
        </xdr:cNvSpPr>
      </xdr:nvSpPr>
      <xdr:spPr>
        <a:xfrm>
          <a:off x="4057650" y="42043350"/>
          <a:ext cx="600075" cy="209550"/>
        </a:xfrm>
        <a:prstGeom prst="rect">
          <a:avLst/>
        </a:prstGeom>
        <a:noFill/>
        <a:ln w="9525" cmpd="sng">
          <a:noFill/>
        </a:ln>
      </xdr:spPr>
      <xdr:txBody>
        <a:bodyPr vertOverflow="clip" wrap="square"/>
        <a:p>
          <a:pPr algn="l">
            <a:defRPr/>
          </a:pPr>
          <a:r>
            <a:rPr lang="en-US" cap="none" sz="1100" b="0" i="0" u="none" baseline="0"/>
            <a:t>&lt;352</a:t>
          </a:r>
        </a:p>
      </xdr:txBody>
    </xdr:sp>
    <xdr:clientData/>
  </xdr:twoCellAnchor>
  <xdr:twoCellAnchor>
    <xdr:from>
      <xdr:col>8</xdr:col>
      <xdr:colOff>28575</xdr:colOff>
      <xdr:row>183</xdr:row>
      <xdr:rowOff>19050</xdr:rowOff>
    </xdr:from>
    <xdr:to>
      <xdr:col>8</xdr:col>
      <xdr:colOff>600075</xdr:colOff>
      <xdr:row>184</xdr:row>
      <xdr:rowOff>0</xdr:rowOff>
    </xdr:to>
    <xdr:sp>
      <xdr:nvSpPr>
        <xdr:cNvPr id="29" name="TextBox 57"/>
        <xdr:cNvSpPr txBox="1">
          <a:spLocks noChangeArrowheads="1"/>
        </xdr:cNvSpPr>
      </xdr:nvSpPr>
      <xdr:spPr>
        <a:xfrm>
          <a:off x="5019675" y="42043350"/>
          <a:ext cx="571500" cy="209550"/>
        </a:xfrm>
        <a:prstGeom prst="rect">
          <a:avLst/>
        </a:prstGeom>
        <a:noFill/>
        <a:ln w="9525" cmpd="sng">
          <a:noFill/>
        </a:ln>
      </xdr:spPr>
      <xdr:txBody>
        <a:bodyPr vertOverflow="clip" wrap="square"/>
        <a:p>
          <a:pPr algn="l">
            <a:defRPr/>
          </a:pPr>
          <a:r>
            <a:rPr lang="en-US" cap="none" sz="1100" b="0" i="0" u="none" baseline="0"/>
            <a:t>&lt;311
</a:t>
          </a:r>
        </a:p>
      </xdr:txBody>
    </xdr:sp>
    <xdr:clientData/>
  </xdr:twoCellAnchor>
  <xdr:oneCellAnchor>
    <xdr:from>
      <xdr:col>6</xdr:col>
      <xdr:colOff>38100</xdr:colOff>
      <xdr:row>95</xdr:row>
      <xdr:rowOff>19050</xdr:rowOff>
    </xdr:from>
    <xdr:ext cx="390525" cy="190500"/>
    <xdr:sp>
      <xdr:nvSpPr>
        <xdr:cNvPr id="30" name="テキスト 47"/>
        <xdr:cNvSpPr txBox="1">
          <a:spLocks noChangeArrowheads="1"/>
        </xdr:cNvSpPr>
      </xdr:nvSpPr>
      <xdr:spPr>
        <a:xfrm>
          <a:off x="3648075" y="21926550"/>
          <a:ext cx="390525" cy="190500"/>
        </a:xfrm>
        <a:prstGeom prst="rect">
          <a:avLst/>
        </a:prstGeom>
        <a:solidFill>
          <a:srgbClr val="FFFFFF"/>
        </a:solidFill>
        <a:ln w="1" cmpd="sng">
          <a:noFill/>
        </a:ln>
      </xdr:spPr>
      <xdr:txBody>
        <a:bodyPr vertOverflow="clip" wrap="square">
          <a:spAutoFit/>
        </a:bodyPr>
        <a:p>
          <a:pPr algn="l">
            <a:defRPr/>
          </a:pPr>
          <a:r>
            <a:rPr lang="en-US" cap="none" sz="1000" b="0" i="0" u="none" baseline="0"/>
            <a:t>&lt;＊a&gt;</a:t>
          </a:r>
        </a:p>
      </xdr:txBody>
    </xdr:sp>
    <xdr:clientData/>
  </xdr:oneCellAnchor>
  <xdr:twoCellAnchor>
    <xdr:from>
      <xdr:col>6</xdr:col>
      <xdr:colOff>0</xdr:colOff>
      <xdr:row>108</xdr:row>
      <xdr:rowOff>28575</xdr:rowOff>
    </xdr:from>
    <xdr:to>
      <xdr:col>7</xdr:col>
      <xdr:colOff>19050</xdr:colOff>
      <xdr:row>109</xdr:row>
      <xdr:rowOff>28575</xdr:rowOff>
    </xdr:to>
    <xdr:sp>
      <xdr:nvSpPr>
        <xdr:cNvPr id="31" name="テキスト 34"/>
        <xdr:cNvSpPr txBox="1">
          <a:spLocks noChangeArrowheads="1"/>
        </xdr:cNvSpPr>
      </xdr:nvSpPr>
      <xdr:spPr>
        <a:xfrm>
          <a:off x="3609975" y="24907875"/>
          <a:ext cx="428625" cy="228600"/>
        </a:xfrm>
        <a:prstGeom prst="rect">
          <a:avLst/>
        </a:prstGeom>
        <a:noFill/>
        <a:ln w="0" cmpd="sng">
          <a:noFill/>
        </a:ln>
      </xdr:spPr>
      <xdr:txBody>
        <a:bodyPr vertOverflow="clip" wrap="square"/>
        <a:p>
          <a:pPr algn="l">
            <a:defRPr/>
          </a:pPr>
          <a:r>
            <a:rPr lang="en-US" cap="none" sz="1000" b="0" i="0" u="none" baseline="0"/>
            <a:t>&lt;＊a&gt;</a:t>
          </a:r>
        </a:p>
      </xdr:txBody>
    </xdr:sp>
    <xdr:clientData/>
  </xdr:twoCellAnchor>
  <xdr:oneCellAnchor>
    <xdr:from>
      <xdr:col>6</xdr:col>
      <xdr:colOff>19050</xdr:colOff>
      <xdr:row>109</xdr:row>
      <xdr:rowOff>38100</xdr:rowOff>
    </xdr:from>
    <xdr:ext cx="400050" cy="190500"/>
    <xdr:sp>
      <xdr:nvSpPr>
        <xdr:cNvPr id="32" name="テキスト 37"/>
        <xdr:cNvSpPr txBox="1">
          <a:spLocks noChangeArrowheads="1"/>
        </xdr:cNvSpPr>
      </xdr:nvSpPr>
      <xdr:spPr>
        <a:xfrm>
          <a:off x="3629025" y="25146000"/>
          <a:ext cx="400050" cy="190500"/>
        </a:xfrm>
        <a:prstGeom prst="rect">
          <a:avLst/>
        </a:prstGeom>
        <a:noFill/>
        <a:ln w="0" cmpd="sng">
          <a:noFill/>
        </a:ln>
      </xdr:spPr>
      <xdr:txBody>
        <a:bodyPr vertOverflow="clip" wrap="square">
          <a:spAutoFit/>
        </a:bodyPr>
        <a:p>
          <a:pPr algn="l">
            <a:defRPr/>
          </a:pPr>
          <a:r>
            <a:rPr lang="en-US" cap="none" sz="1000" b="0" i="0" u="none" baseline="0"/>
            <a:t>&lt;＊b&gt;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21.100\&#20849;&#26377;&#12501;&#12457;&#12523;&#12480;\&#24179;&#25104;13&#24180;&#24230;%20%20&#27700;&#36947;&#32113;&#35336;&#12288;&#30476;&#29420;&#3325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人口及び面積（出力）"/>
      <sheetName val="人口及び面積（入力）"/>
      <sheetName val="消火栓"/>
      <sheetName val="付録"/>
      <sheetName val="緊急遮断弁"/>
      <sheetName val="名古屋市別表"/>
      <sheetName val="様式１"/>
      <sheetName val="様式１の１"/>
      <sheetName val="様式１の２"/>
      <sheetName val="様式１の３"/>
      <sheetName val="様式１の３．５"/>
      <sheetName val="様式１の４"/>
      <sheetName val="衛生年報１"/>
      <sheetName val="衛生年報 2"/>
      <sheetName val="衛生年報 (2)"/>
      <sheetName val="表紙"/>
      <sheetName val="ｐ５図２"/>
      <sheetName val="総括表１"/>
      <sheetName val="総括表２"/>
      <sheetName val="総括表３"/>
      <sheetName val="総括表４"/>
      <sheetName val="図３ｐ２２第５表"/>
      <sheetName val="総括表6a"/>
      <sheetName val="総括表6SY"/>
      <sheetName val="ｐ３４，３５図４，５"/>
      <sheetName val="第7表、図6"/>
      <sheetName val="上水道表８"/>
      <sheetName val="第９表、図７，８ (2)"/>
      <sheetName val="図９"/>
      <sheetName val="各種数値計算"/>
      <sheetName val="図１０，１１，１２"/>
      <sheetName val="上水道表10"/>
      <sheetName val="上水道表11"/>
      <sheetName val="財務分析"/>
      <sheetName val="財務分析２"/>
      <sheetName val="財務分析3"/>
      <sheetName val="上水道表12"/>
      <sheetName val="図ー１3"/>
      <sheetName val="図ー１４"/>
      <sheetName val="図ー１５"/>
      <sheetName val="上水道表13"/>
      <sheetName val="上水道表14"/>
      <sheetName val="上水道表15"/>
      <sheetName val="上水道表15 (2)"/>
      <sheetName val="図ー１６"/>
      <sheetName val="簡易水道１"/>
      <sheetName val="簡易水道２"/>
      <sheetName val="専用水道"/>
      <sheetName val="簡水様式"/>
      <sheetName val="上水様式"/>
      <sheetName val="市町村様式"/>
      <sheetName val="Sheet2"/>
    </sheetNames>
    <sheetDataSet>
      <sheetData sheetId="48">
        <row r="1">
          <cell r="FS1" t="str">
            <v>チェツク状況</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11"/>
  <dimension ref="A1:W238"/>
  <sheetViews>
    <sheetView tabSelected="1" view="pageBreakPreview" zoomScale="90" zoomScaleNormal="90" zoomScaleSheetLayoutView="90" workbookViewId="0" topLeftCell="A1">
      <selection activeCell="A1" sqref="A1"/>
    </sheetView>
  </sheetViews>
  <sheetFormatPr defaultColWidth="9.00390625" defaultRowHeight="18" customHeight="1"/>
  <cols>
    <col min="1" max="1" width="3.50390625" style="4" customWidth="1"/>
    <col min="2" max="2" width="10.625" style="4" customWidth="1"/>
    <col min="3" max="3" width="10.125" style="4" customWidth="1"/>
    <col min="4" max="4" width="5.25390625" style="4" customWidth="1"/>
    <col min="5" max="5" width="10.75390625" style="4" customWidth="1"/>
    <col min="6" max="6" width="7.125" style="4" customWidth="1"/>
    <col min="7" max="7" width="5.375" style="4" customWidth="1"/>
    <col min="8" max="9" width="12.75390625" style="4" customWidth="1"/>
    <col min="10" max="10" width="7.125" style="4" customWidth="1"/>
    <col min="11" max="11" width="5.375" style="4" customWidth="1"/>
    <col min="12" max="12" width="8.625" style="4" customWidth="1"/>
    <col min="13" max="13" width="7.625" style="4" customWidth="1"/>
    <col min="14" max="14" width="7.125" style="4" customWidth="1"/>
    <col min="15" max="15" width="5.375" style="4" customWidth="1"/>
    <col min="16" max="16" width="8.375" style="4" customWidth="1"/>
    <col min="17" max="17" width="7.125" style="4" customWidth="1"/>
    <col min="18" max="16384" width="10.75390625" style="4" customWidth="1"/>
  </cols>
  <sheetData>
    <row r="1" ht="25.5" customHeight="1">
      <c r="C1" s="72" t="s">
        <v>100</v>
      </c>
    </row>
    <row r="2" spans="3:11" ht="18" customHeight="1">
      <c r="C2" s="73"/>
      <c r="E2" s="74"/>
      <c r="G2" s="75"/>
      <c r="I2" s="76" t="s">
        <v>98</v>
      </c>
      <c r="J2" s="77" t="s">
        <v>99</v>
      </c>
      <c r="K2" s="78"/>
    </row>
    <row r="3" spans="3:17" ht="18" customHeight="1">
      <c r="C3" s="73"/>
      <c r="D3" s="79"/>
      <c r="F3" s="79"/>
      <c r="Q3" s="80"/>
    </row>
    <row r="4" spans="1:17" ht="18" customHeight="1">
      <c r="A4" s="5"/>
      <c r="B4" s="5"/>
      <c r="C4" s="106" t="s">
        <v>93</v>
      </c>
      <c r="D4" s="50" t="s">
        <v>51</v>
      </c>
      <c r="E4" s="51"/>
      <c r="F4" s="51"/>
      <c r="G4" s="50" t="s">
        <v>52</v>
      </c>
      <c r="H4" s="51"/>
      <c r="I4" s="51"/>
      <c r="J4" s="51"/>
      <c r="K4" s="50" t="s">
        <v>53</v>
      </c>
      <c r="L4" s="51"/>
      <c r="M4" s="51"/>
      <c r="N4" s="51"/>
      <c r="O4" s="50" t="s">
        <v>54</v>
      </c>
      <c r="P4" s="51"/>
      <c r="Q4" s="51"/>
    </row>
    <row r="5" spans="1:17" ht="18" customHeight="1">
      <c r="A5" s="113" t="s">
        <v>55</v>
      </c>
      <c r="B5" s="114"/>
      <c r="C5" s="112"/>
      <c r="D5" s="38" t="s">
        <v>56</v>
      </c>
      <c r="E5" s="52" t="s">
        <v>57</v>
      </c>
      <c r="F5" s="53" t="s">
        <v>58</v>
      </c>
      <c r="G5" s="103" t="s">
        <v>96</v>
      </c>
      <c r="H5" s="106" t="s">
        <v>95</v>
      </c>
      <c r="I5" s="106" t="s">
        <v>94</v>
      </c>
      <c r="J5" s="110" t="s">
        <v>58</v>
      </c>
      <c r="K5" s="103" t="s">
        <v>96</v>
      </c>
      <c r="L5" s="106" t="s">
        <v>95</v>
      </c>
      <c r="M5" s="53" t="s">
        <v>59</v>
      </c>
      <c r="N5" s="110" t="s">
        <v>58</v>
      </c>
      <c r="O5" s="103" t="s">
        <v>96</v>
      </c>
      <c r="P5" s="106" t="s">
        <v>94</v>
      </c>
      <c r="Q5" s="108" t="s">
        <v>58</v>
      </c>
    </row>
    <row r="6" spans="1:17" ht="18" customHeight="1">
      <c r="A6" s="115"/>
      <c r="B6" s="116"/>
      <c r="C6" s="112"/>
      <c r="D6" s="38" t="s">
        <v>60</v>
      </c>
      <c r="E6" s="52" t="s">
        <v>61</v>
      </c>
      <c r="F6" s="53"/>
      <c r="G6" s="104"/>
      <c r="H6" s="107"/>
      <c r="I6" s="107"/>
      <c r="J6" s="111"/>
      <c r="K6" s="104"/>
      <c r="L6" s="107"/>
      <c r="M6" s="21" t="s">
        <v>101</v>
      </c>
      <c r="N6" s="111"/>
      <c r="O6" s="104"/>
      <c r="P6" s="107"/>
      <c r="Q6" s="109"/>
    </row>
    <row r="7" spans="1:17" ht="18" customHeight="1">
      <c r="A7" s="6"/>
      <c r="B7" s="6"/>
      <c r="C7" s="1" t="s">
        <v>63</v>
      </c>
      <c r="D7" s="3" t="s">
        <v>64</v>
      </c>
      <c r="E7" s="2" t="s">
        <v>65</v>
      </c>
      <c r="F7" s="3" t="s">
        <v>66</v>
      </c>
      <c r="G7" s="105"/>
      <c r="H7" s="2" t="s">
        <v>67</v>
      </c>
      <c r="I7" s="2" t="s">
        <v>68</v>
      </c>
      <c r="J7" s="3" t="s">
        <v>69</v>
      </c>
      <c r="K7" s="105"/>
      <c r="L7" s="2" t="s">
        <v>67</v>
      </c>
      <c r="M7" s="2" t="s">
        <v>70</v>
      </c>
      <c r="N7" s="55" t="s">
        <v>71</v>
      </c>
      <c r="O7" s="105"/>
      <c r="P7" s="2" t="s">
        <v>72</v>
      </c>
      <c r="Q7" s="55" t="s">
        <v>73</v>
      </c>
    </row>
    <row r="8" spans="3:16" s="7" customFormat="1" ht="18" customHeight="1">
      <c r="C8" s="35"/>
      <c r="D8" s="21"/>
      <c r="G8" s="21"/>
      <c r="K8" s="21"/>
      <c r="O8" s="81">
        <f>SUM(O12,O15,O18,O21,O25)</f>
        <v>89</v>
      </c>
      <c r="P8" s="82">
        <f>SUM(P12,P15,P18,P21,P25)</f>
        <v>28130</v>
      </c>
    </row>
    <row r="9" spans="1:17" s="7" customFormat="1" ht="18" customHeight="1">
      <c r="A9" s="8" t="s">
        <v>74</v>
      </c>
      <c r="B9" s="8"/>
      <c r="C9" s="30">
        <v>7366146</v>
      </c>
      <c r="D9" s="18">
        <v>300</v>
      </c>
      <c r="E9" s="13">
        <v>7349205</v>
      </c>
      <c r="F9" s="26">
        <v>99.8</v>
      </c>
      <c r="G9" s="18">
        <v>45</v>
      </c>
      <c r="H9" s="13">
        <v>7532650</v>
      </c>
      <c r="I9" s="13">
        <v>7248430</v>
      </c>
      <c r="J9" s="26">
        <v>98.4</v>
      </c>
      <c r="K9" s="18">
        <v>52</v>
      </c>
      <c r="L9" s="13">
        <v>87653</v>
      </c>
      <c r="M9" s="13">
        <v>72645</v>
      </c>
      <c r="N9" s="26">
        <v>1</v>
      </c>
      <c r="O9" s="18">
        <v>203</v>
      </c>
      <c r="P9" s="13">
        <v>146601</v>
      </c>
      <c r="Q9" s="26">
        <v>0.4</v>
      </c>
    </row>
    <row r="10" spans="1:17" s="7" customFormat="1" ht="18" customHeight="1">
      <c r="A10" s="8"/>
      <c r="B10" s="8"/>
      <c r="C10" s="30"/>
      <c r="D10" s="18"/>
      <c r="E10" s="13"/>
      <c r="F10" s="26"/>
      <c r="G10" s="18"/>
      <c r="H10" s="13"/>
      <c r="I10" s="13"/>
      <c r="J10" s="26"/>
      <c r="K10" s="18"/>
      <c r="L10" s="13"/>
      <c r="M10" s="13"/>
      <c r="N10" s="26"/>
      <c r="O10" s="18"/>
      <c r="P10" s="13"/>
      <c r="Q10" s="26"/>
    </row>
    <row r="11" spans="3:15" s="7" customFormat="1" ht="18" customHeight="1">
      <c r="C11" s="35"/>
      <c r="D11" s="21"/>
      <c r="G11" s="21"/>
      <c r="K11" s="21"/>
      <c r="O11" s="21"/>
    </row>
    <row r="12" spans="3:16" s="7" customFormat="1" ht="18" customHeight="1">
      <c r="C12" s="35"/>
      <c r="D12" s="21"/>
      <c r="G12" s="83"/>
      <c r="H12" s="15">
        <v>125000</v>
      </c>
      <c r="I12" s="15">
        <v>126304</v>
      </c>
      <c r="K12" s="21"/>
      <c r="O12" s="16">
        <v>33</v>
      </c>
      <c r="P12" s="17">
        <v>2297</v>
      </c>
    </row>
    <row r="13" spans="1:17" s="7" customFormat="1" ht="18" customHeight="1">
      <c r="A13" s="119" t="s">
        <v>75</v>
      </c>
      <c r="B13" s="118"/>
      <c r="C13" s="30">
        <v>2236844</v>
      </c>
      <c r="D13" s="18">
        <v>92</v>
      </c>
      <c r="E13" s="13">
        <v>2236294</v>
      </c>
      <c r="F13" s="26">
        <v>100</v>
      </c>
      <c r="G13" s="38">
        <v>1</v>
      </c>
      <c r="H13" s="13">
        <v>2191000</v>
      </c>
      <c r="I13" s="13">
        <v>2233997</v>
      </c>
      <c r="J13" s="26">
        <v>99.9</v>
      </c>
      <c r="K13" s="18">
        <v>0</v>
      </c>
      <c r="L13" s="13">
        <v>0</v>
      </c>
      <c r="M13" s="13">
        <v>0</v>
      </c>
      <c r="N13" s="56">
        <v>0</v>
      </c>
      <c r="O13" s="24">
        <v>91</v>
      </c>
      <c r="P13" s="13">
        <v>72482</v>
      </c>
      <c r="Q13" s="26">
        <v>0.1</v>
      </c>
    </row>
    <row r="14" spans="2:17" s="7" customFormat="1" ht="18" customHeight="1">
      <c r="B14" s="9"/>
      <c r="C14" s="30"/>
      <c r="D14" s="18"/>
      <c r="E14" s="13"/>
      <c r="F14" s="26"/>
      <c r="G14" s="21"/>
      <c r="H14" s="13"/>
      <c r="I14" s="13"/>
      <c r="J14" s="26"/>
      <c r="K14" s="24"/>
      <c r="L14" s="25"/>
      <c r="M14" s="25"/>
      <c r="N14" s="26"/>
      <c r="O14" s="24"/>
      <c r="P14" s="13"/>
      <c r="Q14" s="26"/>
    </row>
    <row r="15" spans="3:16" s="7" customFormat="1" ht="18" customHeight="1">
      <c r="C15" s="35"/>
      <c r="D15" s="21"/>
      <c r="G15" s="21"/>
      <c r="K15" s="21"/>
      <c r="O15" s="16">
        <v>5</v>
      </c>
      <c r="P15" s="17">
        <v>1993</v>
      </c>
    </row>
    <row r="16" spans="1:17" s="7" customFormat="1" ht="18" customHeight="1">
      <c r="A16" s="119" t="s">
        <v>76</v>
      </c>
      <c r="B16" s="118"/>
      <c r="C16" s="30">
        <v>376716</v>
      </c>
      <c r="D16" s="18">
        <v>12</v>
      </c>
      <c r="E16" s="13">
        <v>376688</v>
      </c>
      <c r="F16" s="26">
        <v>100</v>
      </c>
      <c r="G16" s="18">
        <v>1</v>
      </c>
      <c r="H16" s="13">
        <v>392000</v>
      </c>
      <c r="I16" s="13">
        <v>374066</v>
      </c>
      <c r="J16" s="26">
        <v>99.3</v>
      </c>
      <c r="K16" s="18">
        <v>1</v>
      </c>
      <c r="L16" s="13">
        <v>845</v>
      </c>
      <c r="M16" s="13">
        <v>629</v>
      </c>
      <c r="N16" s="26">
        <v>0.2</v>
      </c>
      <c r="O16" s="24">
        <v>10</v>
      </c>
      <c r="P16" s="13">
        <v>3643</v>
      </c>
      <c r="Q16" s="26">
        <v>0.5</v>
      </c>
    </row>
    <row r="17" spans="2:17" s="7" customFormat="1" ht="18" customHeight="1">
      <c r="B17" s="9"/>
      <c r="C17" s="30"/>
      <c r="D17" s="18"/>
      <c r="E17" s="13"/>
      <c r="F17" s="26"/>
      <c r="G17" s="18"/>
      <c r="H17" s="13"/>
      <c r="I17" s="13"/>
      <c r="J17" s="26"/>
      <c r="K17" s="18"/>
      <c r="L17" s="13"/>
      <c r="M17" s="13"/>
      <c r="N17" s="26"/>
      <c r="O17" s="18"/>
      <c r="P17" s="13"/>
      <c r="Q17" s="26"/>
    </row>
    <row r="18" spans="2:16" s="7" customFormat="1" ht="18" customHeight="1">
      <c r="B18" s="9"/>
      <c r="C18" s="35"/>
      <c r="D18" s="21"/>
      <c r="G18" s="21"/>
      <c r="K18" s="21"/>
      <c r="O18" s="16">
        <v>1</v>
      </c>
      <c r="P18" s="17">
        <v>100</v>
      </c>
    </row>
    <row r="19" spans="1:17" s="7" customFormat="1" ht="18" customHeight="1">
      <c r="A19" s="119" t="s">
        <v>102</v>
      </c>
      <c r="B19" s="118"/>
      <c r="C19" s="30">
        <v>372089</v>
      </c>
      <c r="D19" s="18">
        <v>10</v>
      </c>
      <c r="E19" s="13">
        <v>371667</v>
      </c>
      <c r="F19" s="26">
        <v>99.9</v>
      </c>
      <c r="G19" s="18">
        <v>1</v>
      </c>
      <c r="H19" s="13">
        <v>375950</v>
      </c>
      <c r="I19" s="13">
        <v>367091</v>
      </c>
      <c r="J19" s="26">
        <v>98.7</v>
      </c>
      <c r="K19" s="18">
        <v>6</v>
      </c>
      <c r="L19" s="13">
        <v>5208</v>
      </c>
      <c r="M19" s="13">
        <v>4476</v>
      </c>
      <c r="N19" s="26">
        <v>1.2</v>
      </c>
      <c r="O19" s="24">
        <v>3</v>
      </c>
      <c r="P19" s="13">
        <v>624</v>
      </c>
      <c r="Q19" s="26">
        <v>0</v>
      </c>
    </row>
    <row r="20" spans="2:17" s="7" customFormat="1" ht="18" customHeight="1">
      <c r="B20" s="9"/>
      <c r="C20" s="30"/>
      <c r="D20" s="18"/>
      <c r="E20" s="13"/>
      <c r="F20" s="26"/>
      <c r="G20" s="18"/>
      <c r="H20" s="13"/>
      <c r="I20" s="13"/>
      <c r="J20" s="26"/>
      <c r="K20" s="18"/>
      <c r="L20" s="13"/>
      <c r="M20" s="13"/>
      <c r="N20" s="26"/>
      <c r="O20" s="18"/>
      <c r="P20" s="13"/>
      <c r="Q20" s="26"/>
    </row>
    <row r="21" spans="2:17" s="7" customFormat="1" ht="18" customHeight="1">
      <c r="B21" s="9"/>
      <c r="C21" s="30"/>
      <c r="D21" s="18"/>
      <c r="E21" s="13"/>
      <c r="F21" s="26"/>
      <c r="G21" s="21"/>
      <c r="H21" s="13"/>
      <c r="I21" s="13"/>
      <c r="J21" s="26"/>
      <c r="K21" s="24"/>
      <c r="L21" s="25"/>
      <c r="M21" s="25"/>
      <c r="N21" s="26"/>
      <c r="O21" s="16">
        <v>10</v>
      </c>
      <c r="P21" s="17">
        <v>570</v>
      </c>
      <c r="Q21" s="26"/>
    </row>
    <row r="22" spans="1:17" s="7" customFormat="1" ht="18" customHeight="1">
      <c r="A22" s="119" t="s">
        <v>77</v>
      </c>
      <c r="B22" s="118"/>
      <c r="C22" s="30">
        <v>421820</v>
      </c>
      <c r="D22" s="18">
        <v>27</v>
      </c>
      <c r="E22" s="13">
        <v>419634</v>
      </c>
      <c r="F22" s="26">
        <v>99.5</v>
      </c>
      <c r="G22" s="18">
        <v>1</v>
      </c>
      <c r="H22" s="13">
        <v>413200</v>
      </c>
      <c r="I22" s="13">
        <v>394327</v>
      </c>
      <c r="J22" s="26">
        <v>93.5</v>
      </c>
      <c r="K22" s="18">
        <v>9</v>
      </c>
      <c r="L22" s="84">
        <v>28960</v>
      </c>
      <c r="M22" s="36">
        <v>24737</v>
      </c>
      <c r="N22" s="26">
        <v>5.9</v>
      </c>
      <c r="O22" s="24">
        <v>17</v>
      </c>
      <c r="P22" s="13">
        <v>870</v>
      </c>
      <c r="Q22" s="26">
        <v>0.1</v>
      </c>
    </row>
    <row r="23" spans="2:17" s="7" customFormat="1" ht="18" customHeight="1">
      <c r="B23" s="9"/>
      <c r="C23" s="30"/>
      <c r="D23" s="18"/>
      <c r="E23" s="13"/>
      <c r="F23" s="26"/>
      <c r="G23" s="18"/>
      <c r="H23" s="13"/>
      <c r="I23" s="13"/>
      <c r="J23" s="26"/>
      <c r="K23" s="85"/>
      <c r="L23" s="36"/>
      <c r="M23" s="36"/>
      <c r="N23" s="56"/>
      <c r="O23" s="25"/>
      <c r="P23" s="13"/>
      <c r="Q23" s="86"/>
    </row>
    <row r="24" spans="2:17" s="7" customFormat="1" ht="18" customHeight="1">
      <c r="B24" s="9"/>
      <c r="C24" s="30"/>
      <c r="D24" s="18"/>
      <c r="E24" s="13"/>
      <c r="F24" s="26"/>
      <c r="G24" s="21"/>
      <c r="H24" s="13"/>
      <c r="I24" s="13"/>
      <c r="J24" s="26"/>
      <c r="K24" s="87"/>
      <c r="L24" s="84"/>
      <c r="M24" s="84"/>
      <c r="N24" s="88"/>
      <c r="O24" s="25"/>
      <c r="P24" s="13"/>
      <c r="Q24" s="86"/>
    </row>
    <row r="25" spans="3:16" s="7" customFormat="1" ht="18" customHeight="1">
      <c r="C25" s="35"/>
      <c r="D25" s="21"/>
      <c r="G25" s="21"/>
      <c r="K25" s="21"/>
      <c r="N25" s="89"/>
      <c r="O25" s="81">
        <v>40</v>
      </c>
      <c r="P25" s="82">
        <v>23170</v>
      </c>
    </row>
    <row r="26" spans="1:17" s="7" customFormat="1" ht="18" customHeight="1">
      <c r="A26" s="119" t="s">
        <v>78</v>
      </c>
      <c r="B26" s="118"/>
      <c r="C26" s="30">
        <v>3958677</v>
      </c>
      <c r="D26" s="18">
        <v>159</v>
      </c>
      <c r="E26" s="13">
        <v>3944922</v>
      </c>
      <c r="F26" s="26">
        <v>99.7</v>
      </c>
      <c r="G26" s="18">
        <v>41</v>
      </c>
      <c r="H26" s="13">
        <v>4160500</v>
      </c>
      <c r="I26" s="13">
        <v>3878949</v>
      </c>
      <c r="J26" s="26">
        <v>98</v>
      </c>
      <c r="K26" s="18">
        <v>36</v>
      </c>
      <c r="L26" s="13">
        <v>52640</v>
      </c>
      <c r="M26" s="13">
        <v>42803</v>
      </c>
      <c r="N26" s="26">
        <v>1.1</v>
      </c>
      <c r="O26" s="18">
        <v>82</v>
      </c>
      <c r="P26" s="13">
        <v>68982</v>
      </c>
      <c r="Q26" s="26">
        <v>0.6</v>
      </c>
    </row>
    <row r="27" spans="1:17" s="7" customFormat="1" ht="18" customHeight="1">
      <c r="A27" s="113" t="s">
        <v>92</v>
      </c>
      <c r="B27" s="114"/>
      <c r="C27" s="30"/>
      <c r="D27" s="18"/>
      <c r="E27" s="13"/>
      <c r="F27" s="26"/>
      <c r="G27" s="18"/>
      <c r="H27" s="13"/>
      <c r="I27" s="13"/>
      <c r="J27" s="26"/>
      <c r="K27" s="18"/>
      <c r="L27" s="13"/>
      <c r="M27" s="13"/>
      <c r="N27" s="26"/>
      <c r="O27" s="18"/>
      <c r="P27" s="13"/>
      <c r="Q27" s="26"/>
    </row>
    <row r="28" spans="2:17" s="7" customFormat="1" ht="18" customHeight="1">
      <c r="B28" s="9"/>
      <c r="C28" s="30"/>
      <c r="D28" s="18"/>
      <c r="E28" s="13"/>
      <c r="F28" s="26"/>
      <c r="G28" s="18"/>
      <c r="H28" s="13"/>
      <c r="I28" s="13"/>
      <c r="J28" s="26"/>
      <c r="K28" s="18"/>
      <c r="L28" s="13"/>
      <c r="M28" s="13"/>
      <c r="N28" s="26"/>
      <c r="O28" s="18"/>
      <c r="P28" s="13"/>
      <c r="Q28" s="26"/>
    </row>
    <row r="29" spans="3:16" s="7" customFormat="1" ht="18" customHeight="1">
      <c r="C29" s="35"/>
      <c r="D29" s="21"/>
      <c r="G29" s="21"/>
      <c r="K29" s="21"/>
      <c r="O29" s="81">
        <v>11</v>
      </c>
      <c r="P29" s="82">
        <v>4776</v>
      </c>
    </row>
    <row r="30" spans="1:17" s="7" customFormat="1" ht="18" customHeight="1">
      <c r="A30" s="117" t="s">
        <v>79</v>
      </c>
      <c r="B30" s="118"/>
      <c r="C30" s="18">
        <v>513900</v>
      </c>
      <c r="D30" s="18">
        <v>22</v>
      </c>
      <c r="E30" s="13">
        <v>507334</v>
      </c>
      <c r="F30" s="26">
        <v>98.7</v>
      </c>
      <c r="G30" s="18">
        <v>2</v>
      </c>
      <c r="H30" s="13">
        <v>509500</v>
      </c>
      <c r="I30" s="13">
        <v>490757</v>
      </c>
      <c r="J30" s="26">
        <v>95.5</v>
      </c>
      <c r="K30" s="18">
        <v>3</v>
      </c>
      <c r="L30" s="13">
        <v>12200</v>
      </c>
      <c r="M30" s="13">
        <v>11801</v>
      </c>
      <c r="N30" s="26">
        <v>2.3</v>
      </c>
      <c r="O30" s="18">
        <v>17</v>
      </c>
      <c r="P30" s="13">
        <v>9061</v>
      </c>
      <c r="Q30" s="26">
        <v>0.9</v>
      </c>
    </row>
    <row r="31" spans="3:16" s="7" customFormat="1" ht="18" customHeight="1">
      <c r="C31" s="35"/>
      <c r="D31" s="21"/>
      <c r="G31" s="21"/>
      <c r="K31" s="21"/>
      <c r="O31" s="16">
        <v>11</v>
      </c>
      <c r="P31" s="17">
        <v>4776</v>
      </c>
    </row>
    <row r="32" spans="2:17" s="7" customFormat="1" ht="18" customHeight="1">
      <c r="B32" s="9" t="s">
        <v>15</v>
      </c>
      <c r="C32" s="30">
        <v>376586</v>
      </c>
      <c r="D32" s="18">
        <v>17</v>
      </c>
      <c r="E32" s="13">
        <v>370221</v>
      </c>
      <c r="F32" s="90">
        <v>98.3</v>
      </c>
      <c r="G32" s="18">
        <v>1</v>
      </c>
      <c r="H32" s="13">
        <v>369500</v>
      </c>
      <c r="I32" s="13">
        <v>353644</v>
      </c>
      <c r="J32" s="26">
        <v>93.9</v>
      </c>
      <c r="K32" s="18">
        <v>3</v>
      </c>
      <c r="L32" s="13">
        <v>12200</v>
      </c>
      <c r="M32" s="13">
        <v>11801</v>
      </c>
      <c r="N32" s="26">
        <v>3.1</v>
      </c>
      <c r="O32" s="24">
        <v>13</v>
      </c>
      <c r="P32" s="13">
        <v>6629</v>
      </c>
      <c r="Q32" s="26">
        <v>1.3</v>
      </c>
    </row>
    <row r="33" spans="3:16" s="7" customFormat="1" ht="18" customHeight="1">
      <c r="C33" s="35"/>
      <c r="D33" s="21"/>
      <c r="G33" s="21"/>
      <c r="H33" s="15"/>
      <c r="I33" s="15"/>
      <c r="K33" s="21"/>
      <c r="O33" s="16">
        <v>0</v>
      </c>
      <c r="P33" s="17">
        <v>0</v>
      </c>
    </row>
    <row r="34" spans="2:17" s="7" customFormat="1" ht="18" customHeight="1">
      <c r="B34" s="9" t="s">
        <v>50</v>
      </c>
      <c r="C34" s="30">
        <v>137314</v>
      </c>
      <c r="D34" s="18">
        <v>5</v>
      </c>
      <c r="E34" s="13">
        <v>137113</v>
      </c>
      <c r="F34" s="26">
        <v>99.9</v>
      </c>
      <c r="G34" s="18">
        <v>1</v>
      </c>
      <c r="H34" s="13">
        <v>140000</v>
      </c>
      <c r="I34" s="13">
        <v>137113</v>
      </c>
      <c r="J34" s="26">
        <v>99.9</v>
      </c>
      <c r="K34" s="20">
        <v>0</v>
      </c>
      <c r="L34" s="19">
        <v>0</v>
      </c>
      <c r="M34" s="19">
        <v>0</v>
      </c>
      <c r="N34" s="26" t="s">
        <v>81</v>
      </c>
      <c r="O34" s="24">
        <v>4</v>
      </c>
      <c r="P34" s="13">
        <v>2432</v>
      </c>
      <c r="Q34" s="26">
        <v>0</v>
      </c>
    </row>
    <row r="35" spans="2:17" s="7" customFormat="1" ht="18" customHeight="1">
      <c r="B35" s="9"/>
      <c r="C35" s="30"/>
      <c r="D35" s="18"/>
      <c r="E35" s="13"/>
      <c r="F35" s="26"/>
      <c r="G35" s="18"/>
      <c r="H35" s="13"/>
      <c r="I35" s="13"/>
      <c r="J35" s="26"/>
      <c r="K35" s="20"/>
      <c r="L35" s="19"/>
      <c r="M35" s="19"/>
      <c r="N35" s="26"/>
      <c r="O35" s="20"/>
      <c r="P35" s="19"/>
      <c r="Q35" s="26"/>
    </row>
    <row r="36" spans="3:16" s="7" customFormat="1" ht="18" customHeight="1">
      <c r="C36" s="35"/>
      <c r="D36" s="21"/>
      <c r="G36" s="21"/>
      <c r="K36" s="21"/>
      <c r="O36" s="81">
        <v>4</v>
      </c>
      <c r="P36" s="82">
        <v>855</v>
      </c>
    </row>
    <row r="37" spans="1:17" s="7" customFormat="1" ht="18" customHeight="1">
      <c r="A37" s="117" t="s">
        <v>80</v>
      </c>
      <c r="B37" s="118"/>
      <c r="C37" s="30">
        <v>453004</v>
      </c>
      <c r="D37" s="18">
        <v>17</v>
      </c>
      <c r="E37" s="13">
        <v>452121</v>
      </c>
      <c r="F37" s="26">
        <v>99.8</v>
      </c>
      <c r="G37" s="18">
        <v>3</v>
      </c>
      <c r="H37" s="13">
        <v>475700</v>
      </c>
      <c r="I37" s="13">
        <v>451266</v>
      </c>
      <c r="J37" s="26">
        <v>99.6</v>
      </c>
      <c r="K37" s="18">
        <v>0</v>
      </c>
      <c r="L37" s="13">
        <v>0</v>
      </c>
      <c r="M37" s="13">
        <v>0</v>
      </c>
      <c r="N37" s="13">
        <v>0</v>
      </c>
      <c r="O37" s="18">
        <v>14</v>
      </c>
      <c r="P37" s="13">
        <v>12096</v>
      </c>
      <c r="Q37" s="26">
        <v>0.2</v>
      </c>
    </row>
    <row r="38" spans="3:16" s="7" customFormat="1" ht="18" customHeight="1">
      <c r="C38" s="35"/>
      <c r="D38" s="21"/>
      <c r="G38" s="21"/>
      <c r="K38" s="21"/>
      <c r="O38" s="16">
        <v>0</v>
      </c>
      <c r="P38" s="17">
        <v>0</v>
      </c>
    </row>
    <row r="39" spans="2:17" s="7" customFormat="1" ht="18" customHeight="1">
      <c r="B39" s="9" t="s">
        <v>19</v>
      </c>
      <c r="C39" s="30">
        <v>132404</v>
      </c>
      <c r="D39" s="18">
        <v>3</v>
      </c>
      <c r="E39" s="13">
        <v>131973</v>
      </c>
      <c r="F39" s="26">
        <v>99.7</v>
      </c>
      <c r="G39" s="18">
        <v>1</v>
      </c>
      <c r="H39" s="13">
        <v>142700</v>
      </c>
      <c r="I39" s="13">
        <v>131973</v>
      </c>
      <c r="J39" s="26">
        <v>99.7</v>
      </c>
      <c r="K39" s="20">
        <v>0</v>
      </c>
      <c r="L39" s="19">
        <v>0</v>
      </c>
      <c r="M39" s="19">
        <v>0</v>
      </c>
      <c r="N39" s="57" t="s">
        <v>120</v>
      </c>
      <c r="O39" s="24">
        <v>2</v>
      </c>
      <c r="P39" s="13">
        <v>0</v>
      </c>
      <c r="Q39" s="26" t="s">
        <v>81</v>
      </c>
    </row>
    <row r="40" spans="3:16" s="7" customFormat="1" ht="18" customHeight="1">
      <c r="C40" s="35"/>
      <c r="D40" s="21"/>
      <c r="G40" s="21"/>
      <c r="K40" s="21"/>
      <c r="N40" s="39"/>
      <c r="O40" s="16">
        <v>3</v>
      </c>
      <c r="P40" s="17">
        <v>849</v>
      </c>
    </row>
    <row r="41" spans="2:17" s="7" customFormat="1" ht="18" customHeight="1">
      <c r="B41" s="9" t="s">
        <v>22</v>
      </c>
      <c r="C41" s="30">
        <v>79420</v>
      </c>
      <c r="D41" s="18">
        <v>4</v>
      </c>
      <c r="E41" s="13">
        <v>79420</v>
      </c>
      <c r="F41" s="91">
        <v>100</v>
      </c>
      <c r="G41" s="18">
        <v>1</v>
      </c>
      <c r="H41" s="13">
        <v>86500</v>
      </c>
      <c r="I41" s="13">
        <v>78571</v>
      </c>
      <c r="J41" s="26">
        <v>98.9</v>
      </c>
      <c r="K41" s="20">
        <v>0</v>
      </c>
      <c r="L41" s="19">
        <v>0</v>
      </c>
      <c r="M41" s="19">
        <v>0</v>
      </c>
      <c r="N41" s="57" t="s">
        <v>120</v>
      </c>
      <c r="O41" s="24">
        <v>3</v>
      </c>
      <c r="P41" s="13">
        <v>849</v>
      </c>
      <c r="Q41" s="26">
        <v>1.1</v>
      </c>
    </row>
    <row r="42" spans="3:16" s="7" customFormat="1" ht="18" customHeight="1">
      <c r="C42" s="35"/>
      <c r="D42" s="21"/>
      <c r="G42" s="21"/>
      <c r="H42" s="14">
        <v>45500</v>
      </c>
      <c r="I42" s="14">
        <v>49737</v>
      </c>
      <c r="K42" s="21"/>
      <c r="N42" s="39"/>
      <c r="O42" s="16">
        <v>0</v>
      </c>
      <c r="P42" s="17">
        <v>0</v>
      </c>
    </row>
    <row r="43" spans="2:17" s="7" customFormat="1" ht="18" customHeight="1">
      <c r="B43" s="9" t="s">
        <v>24</v>
      </c>
      <c r="C43" s="30">
        <v>49846</v>
      </c>
      <c r="D43" s="18">
        <v>3</v>
      </c>
      <c r="E43" s="13">
        <v>49737</v>
      </c>
      <c r="F43" s="26">
        <v>99.8</v>
      </c>
      <c r="G43" s="29"/>
      <c r="H43" s="13">
        <v>45500</v>
      </c>
      <c r="I43" s="13">
        <v>49737</v>
      </c>
      <c r="J43" s="26">
        <v>99.8</v>
      </c>
      <c r="K43" s="20">
        <v>0</v>
      </c>
      <c r="L43" s="19">
        <v>0</v>
      </c>
      <c r="M43" s="19">
        <v>0</v>
      </c>
      <c r="N43" s="57" t="s">
        <v>120</v>
      </c>
      <c r="O43" s="24">
        <v>3</v>
      </c>
      <c r="P43" s="13">
        <v>3790</v>
      </c>
      <c r="Q43" s="26" t="s">
        <v>81</v>
      </c>
    </row>
    <row r="44" spans="1:17" s="7" customFormat="1" ht="18" customHeight="1">
      <c r="A44" s="10"/>
      <c r="B44" s="9"/>
      <c r="C44" s="30"/>
      <c r="D44" s="18"/>
      <c r="E44" s="13"/>
      <c r="F44" s="26"/>
      <c r="G44" s="29"/>
      <c r="H44" s="23">
        <v>71100</v>
      </c>
      <c r="I44" s="14">
        <v>69116</v>
      </c>
      <c r="J44" s="26"/>
      <c r="K44" s="20"/>
      <c r="L44" s="19"/>
      <c r="M44" s="19"/>
      <c r="N44" s="57"/>
      <c r="O44" s="16">
        <v>0</v>
      </c>
      <c r="P44" s="17">
        <v>0</v>
      </c>
      <c r="Q44" s="26"/>
    </row>
    <row r="45" spans="2:17" s="7" customFormat="1" ht="18" customHeight="1">
      <c r="B45" s="9" t="s">
        <v>25</v>
      </c>
      <c r="C45" s="30">
        <v>69202</v>
      </c>
      <c r="D45" s="18">
        <v>1</v>
      </c>
      <c r="E45" s="13">
        <v>69116</v>
      </c>
      <c r="F45" s="26">
        <v>99.9</v>
      </c>
      <c r="G45" s="29"/>
      <c r="H45" s="13">
        <v>71100</v>
      </c>
      <c r="I45" s="13">
        <v>69116</v>
      </c>
      <c r="J45" s="26">
        <v>99.9</v>
      </c>
      <c r="K45" s="20">
        <v>0</v>
      </c>
      <c r="L45" s="19">
        <v>0</v>
      </c>
      <c r="M45" s="19">
        <v>0</v>
      </c>
      <c r="N45" s="57" t="s">
        <v>120</v>
      </c>
      <c r="O45" s="24">
        <v>1</v>
      </c>
      <c r="P45" s="13">
        <v>251</v>
      </c>
      <c r="Q45" s="26" t="s">
        <v>81</v>
      </c>
    </row>
    <row r="46" spans="2:17" s="7" customFormat="1" ht="18" customHeight="1">
      <c r="B46" s="9"/>
      <c r="C46" s="30"/>
      <c r="D46" s="18"/>
      <c r="E46" s="13"/>
      <c r="F46" s="26"/>
      <c r="G46" s="21"/>
      <c r="H46" s="14">
        <v>89000</v>
      </c>
      <c r="I46" s="14">
        <v>81074</v>
      </c>
      <c r="J46" s="26"/>
      <c r="K46" s="20"/>
      <c r="L46" s="19"/>
      <c r="M46" s="19"/>
      <c r="N46" s="57"/>
      <c r="O46" s="16">
        <v>1</v>
      </c>
      <c r="P46" s="17">
        <v>6</v>
      </c>
      <c r="Q46" s="26"/>
    </row>
    <row r="47" spans="2:17" s="7" customFormat="1" ht="18" customHeight="1">
      <c r="B47" s="9" t="s">
        <v>27</v>
      </c>
      <c r="C47" s="30">
        <v>81222</v>
      </c>
      <c r="D47" s="18">
        <v>3</v>
      </c>
      <c r="E47" s="13">
        <v>81080</v>
      </c>
      <c r="F47" s="26">
        <v>99.8</v>
      </c>
      <c r="G47" s="29"/>
      <c r="H47" s="13">
        <v>89000</v>
      </c>
      <c r="I47" s="13">
        <v>81074</v>
      </c>
      <c r="J47" s="26">
        <v>99.8</v>
      </c>
      <c r="K47" s="20">
        <v>0</v>
      </c>
      <c r="L47" s="19">
        <v>0</v>
      </c>
      <c r="M47" s="19">
        <v>0</v>
      </c>
      <c r="N47" s="57" t="s">
        <v>120</v>
      </c>
      <c r="O47" s="24">
        <v>3</v>
      </c>
      <c r="P47" s="13">
        <v>6</v>
      </c>
      <c r="Q47" s="26">
        <v>0</v>
      </c>
    </row>
    <row r="48" spans="2:17" s="7" customFormat="1" ht="18" customHeight="1">
      <c r="B48" s="9"/>
      <c r="C48" s="30"/>
      <c r="D48" s="18"/>
      <c r="E48" s="13"/>
      <c r="F48" s="26"/>
      <c r="G48" s="21"/>
      <c r="H48" s="15">
        <v>261500</v>
      </c>
      <c r="I48" s="15">
        <v>258947</v>
      </c>
      <c r="J48" s="26"/>
      <c r="K48" s="20"/>
      <c r="L48" s="19"/>
      <c r="M48" s="19"/>
      <c r="N48" s="57"/>
      <c r="O48" s="16">
        <v>0</v>
      </c>
      <c r="P48" s="17">
        <v>0</v>
      </c>
      <c r="Q48" s="26"/>
    </row>
    <row r="49" spans="2:17" s="7" customFormat="1" ht="18" customHeight="1">
      <c r="B49" s="9" t="s">
        <v>29</v>
      </c>
      <c r="C49" s="30">
        <v>40910</v>
      </c>
      <c r="D49" s="18">
        <v>3</v>
      </c>
      <c r="E49" s="13">
        <v>40795</v>
      </c>
      <c r="F49" s="26">
        <v>99.7</v>
      </c>
      <c r="G49" s="18">
        <v>1</v>
      </c>
      <c r="H49" s="13">
        <v>40900</v>
      </c>
      <c r="I49" s="13">
        <v>40795</v>
      </c>
      <c r="J49" s="26">
        <v>99.7</v>
      </c>
      <c r="K49" s="20">
        <v>0</v>
      </c>
      <c r="L49" s="19">
        <v>0</v>
      </c>
      <c r="M49" s="19">
        <v>0</v>
      </c>
      <c r="N49" s="57" t="s">
        <v>120</v>
      </c>
      <c r="O49" s="24">
        <v>2</v>
      </c>
      <c r="P49" s="13">
        <v>7200</v>
      </c>
      <c r="Q49" s="26" t="s">
        <v>81</v>
      </c>
    </row>
    <row r="50" spans="2:17" s="7" customFormat="1" ht="18" customHeight="1">
      <c r="B50" s="9"/>
      <c r="C50" s="30"/>
      <c r="D50" s="18"/>
      <c r="E50" s="13"/>
      <c r="F50" s="26"/>
      <c r="G50" s="18"/>
      <c r="H50" s="13"/>
      <c r="I50" s="13"/>
      <c r="J50" s="26"/>
      <c r="K50" s="20"/>
      <c r="L50" s="19"/>
      <c r="M50" s="19"/>
      <c r="N50" s="26"/>
      <c r="O50" s="24"/>
      <c r="P50" s="13"/>
      <c r="Q50" s="26"/>
    </row>
    <row r="51" spans="3:16" s="7" customFormat="1" ht="18" customHeight="1">
      <c r="C51" s="35"/>
      <c r="D51" s="21"/>
      <c r="G51" s="21"/>
      <c r="K51" s="21"/>
      <c r="O51" s="81">
        <v>3</v>
      </c>
      <c r="P51" s="82">
        <v>1917</v>
      </c>
    </row>
    <row r="52" spans="1:17" s="7" customFormat="1" ht="18" customHeight="1">
      <c r="A52" s="117" t="s">
        <v>84</v>
      </c>
      <c r="B52" s="118"/>
      <c r="C52" s="30">
        <v>449613</v>
      </c>
      <c r="D52" s="18">
        <v>14</v>
      </c>
      <c r="E52" s="13">
        <v>449404</v>
      </c>
      <c r="F52" s="26">
        <v>100</v>
      </c>
      <c r="G52" s="18">
        <v>2</v>
      </c>
      <c r="H52" s="13">
        <v>489000</v>
      </c>
      <c r="I52" s="13">
        <v>447487</v>
      </c>
      <c r="J52" s="26">
        <v>99.5</v>
      </c>
      <c r="K52" s="20">
        <v>0</v>
      </c>
      <c r="L52" s="19">
        <v>0</v>
      </c>
      <c r="M52" s="19">
        <v>0</v>
      </c>
      <c r="N52" s="19">
        <v>0</v>
      </c>
      <c r="O52" s="18">
        <v>12</v>
      </c>
      <c r="P52" s="13">
        <v>21304</v>
      </c>
      <c r="Q52" s="26">
        <v>0.4</v>
      </c>
    </row>
    <row r="53" spans="3:16" s="7" customFormat="1" ht="18" customHeight="1">
      <c r="C53" s="35"/>
      <c r="D53" s="21"/>
      <c r="G53" s="21"/>
      <c r="K53" s="21"/>
      <c r="O53" s="16">
        <v>3</v>
      </c>
      <c r="P53" s="17">
        <v>1917</v>
      </c>
    </row>
    <row r="54" spans="2:17" s="7" customFormat="1" ht="18" customHeight="1">
      <c r="B54" s="9" t="s">
        <v>44</v>
      </c>
      <c r="C54" s="30">
        <v>300399</v>
      </c>
      <c r="D54" s="18">
        <v>12</v>
      </c>
      <c r="E54" s="13">
        <v>300399</v>
      </c>
      <c r="F54" s="91">
        <v>100</v>
      </c>
      <c r="G54" s="18">
        <v>1</v>
      </c>
      <c r="H54" s="13">
        <v>319000</v>
      </c>
      <c r="I54" s="13">
        <v>298482</v>
      </c>
      <c r="J54" s="26">
        <v>99.4</v>
      </c>
      <c r="K54" s="20">
        <v>0</v>
      </c>
      <c r="L54" s="19">
        <v>0</v>
      </c>
      <c r="M54" s="19">
        <v>0</v>
      </c>
      <c r="N54" s="57" t="s">
        <v>120</v>
      </c>
      <c r="O54" s="24">
        <v>11</v>
      </c>
      <c r="P54" s="13">
        <v>20304</v>
      </c>
      <c r="Q54" s="26">
        <v>0.6</v>
      </c>
    </row>
    <row r="55" spans="2:17" s="7" customFormat="1" ht="18" customHeight="1">
      <c r="B55" s="9"/>
      <c r="C55" s="30"/>
      <c r="D55" s="18"/>
      <c r="E55" s="13"/>
      <c r="F55" s="26"/>
      <c r="G55" s="29"/>
      <c r="H55" s="13"/>
      <c r="I55" s="13"/>
      <c r="J55" s="26"/>
      <c r="K55" s="20"/>
      <c r="L55" s="19"/>
      <c r="M55" s="19"/>
      <c r="N55" s="26"/>
      <c r="O55" s="16">
        <v>0</v>
      </c>
      <c r="P55" s="17">
        <v>0</v>
      </c>
      <c r="Q55" s="26"/>
    </row>
    <row r="56" spans="2:17" s="7" customFormat="1" ht="18" customHeight="1">
      <c r="B56" s="9" t="s">
        <v>46</v>
      </c>
      <c r="C56" s="30">
        <v>149214</v>
      </c>
      <c r="D56" s="18">
        <v>2</v>
      </c>
      <c r="E56" s="13">
        <v>149005</v>
      </c>
      <c r="F56" s="26">
        <v>99.9</v>
      </c>
      <c r="G56" s="18">
        <v>1</v>
      </c>
      <c r="H56" s="13">
        <v>170000</v>
      </c>
      <c r="I56" s="13">
        <v>149005</v>
      </c>
      <c r="J56" s="26">
        <v>99.9</v>
      </c>
      <c r="K56" s="20">
        <v>0</v>
      </c>
      <c r="L56" s="19">
        <v>0</v>
      </c>
      <c r="M56" s="19">
        <v>0</v>
      </c>
      <c r="N56" s="57" t="s">
        <v>121</v>
      </c>
      <c r="O56" s="24">
        <v>1</v>
      </c>
      <c r="P56" s="13">
        <v>1000</v>
      </c>
      <c r="Q56" s="26" t="s">
        <v>81</v>
      </c>
    </row>
    <row r="57" spans="1:17" s="7" customFormat="1" ht="18" customHeight="1">
      <c r="A57" s="6"/>
      <c r="B57" s="11"/>
      <c r="C57" s="62"/>
      <c r="D57" s="92"/>
      <c r="E57" s="27"/>
      <c r="F57" s="64"/>
      <c r="G57" s="93"/>
      <c r="H57" s="27"/>
      <c r="I57" s="27"/>
      <c r="J57" s="64"/>
      <c r="K57" s="65"/>
      <c r="L57" s="66"/>
      <c r="M57" s="66"/>
      <c r="N57" s="64"/>
      <c r="O57" s="92"/>
      <c r="P57" s="27"/>
      <c r="Q57" s="64"/>
    </row>
    <row r="58" spans="2:17" s="7" customFormat="1" ht="18" customHeight="1">
      <c r="B58" s="9"/>
      <c r="C58" s="13"/>
      <c r="D58" s="13"/>
      <c r="E58" s="13"/>
      <c r="F58" s="26"/>
      <c r="H58" s="13"/>
      <c r="I58" s="13"/>
      <c r="J58" s="26"/>
      <c r="K58" s="19"/>
      <c r="L58" s="19"/>
      <c r="M58" s="19"/>
      <c r="N58" s="26"/>
      <c r="O58" s="13"/>
      <c r="P58" s="13"/>
      <c r="Q58" s="26"/>
    </row>
    <row r="59" spans="2:17" s="7" customFormat="1" ht="18" customHeight="1">
      <c r="B59" s="9"/>
      <c r="C59" s="13"/>
      <c r="D59" s="13"/>
      <c r="E59" s="13"/>
      <c r="F59" s="26"/>
      <c r="H59" s="13"/>
      <c r="I59" s="13"/>
      <c r="J59" s="26"/>
      <c r="K59" s="19"/>
      <c r="L59" s="19"/>
      <c r="M59" s="19"/>
      <c r="N59" s="26"/>
      <c r="O59" s="13"/>
      <c r="P59" s="13"/>
      <c r="Q59" s="26"/>
    </row>
    <row r="60" spans="2:17" s="7" customFormat="1" ht="18" customHeight="1">
      <c r="B60" s="9"/>
      <c r="C60" s="13"/>
      <c r="D60" s="13"/>
      <c r="E60" s="13"/>
      <c r="F60" s="26"/>
      <c r="H60" s="13"/>
      <c r="I60" s="13"/>
      <c r="J60" s="26"/>
      <c r="K60" s="19"/>
      <c r="L60" s="19"/>
      <c r="M60" s="19"/>
      <c r="N60" s="26"/>
      <c r="O60" s="13"/>
      <c r="P60" s="13"/>
      <c r="Q60" s="26"/>
    </row>
    <row r="61" spans="2:17" s="7" customFormat="1" ht="18" customHeight="1">
      <c r="B61" s="9"/>
      <c r="C61" s="13"/>
      <c r="D61" s="13"/>
      <c r="E61" s="13"/>
      <c r="F61" s="26"/>
      <c r="H61" s="13"/>
      <c r="I61" s="13"/>
      <c r="J61" s="26"/>
      <c r="K61" s="19"/>
      <c r="L61" s="19"/>
      <c r="M61" s="19"/>
      <c r="N61" s="26"/>
      <c r="O61" s="13"/>
      <c r="P61" s="13"/>
      <c r="Q61" s="26"/>
    </row>
    <row r="62" spans="2:17" s="7" customFormat="1" ht="18" customHeight="1">
      <c r="B62" s="9"/>
      <c r="C62" s="13"/>
      <c r="D62" s="13"/>
      <c r="E62" s="13"/>
      <c r="F62" s="26"/>
      <c r="H62" s="13"/>
      <c r="I62" s="13"/>
      <c r="J62" s="26"/>
      <c r="K62" s="19"/>
      <c r="L62" s="19"/>
      <c r="M62" s="19"/>
      <c r="N62" s="26"/>
      <c r="O62" s="13"/>
      <c r="P62" s="13"/>
      <c r="Q62" s="26"/>
    </row>
    <row r="63" spans="2:17" s="7" customFormat="1" ht="18" customHeight="1">
      <c r="B63" s="9"/>
      <c r="C63" s="13"/>
      <c r="D63" s="13"/>
      <c r="E63" s="13"/>
      <c r="F63" s="26"/>
      <c r="H63" s="13"/>
      <c r="I63" s="13"/>
      <c r="J63" s="26"/>
      <c r="K63" s="19"/>
      <c r="L63" s="19"/>
      <c r="M63" s="19"/>
      <c r="N63" s="26"/>
      <c r="O63" s="13"/>
      <c r="P63" s="13"/>
      <c r="Q63" s="26"/>
    </row>
    <row r="64" spans="2:17" s="7" customFormat="1" ht="18" customHeight="1">
      <c r="B64" s="9"/>
      <c r="C64" s="13"/>
      <c r="D64" s="13"/>
      <c r="E64" s="13"/>
      <c r="F64" s="26"/>
      <c r="H64" s="13"/>
      <c r="I64" s="13"/>
      <c r="J64" s="26"/>
      <c r="K64" s="19"/>
      <c r="L64" s="19"/>
      <c r="M64" s="19"/>
      <c r="N64" s="26"/>
      <c r="O64" s="13"/>
      <c r="P64" s="13"/>
      <c r="Q64" s="26"/>
    </row>
    <row r="65" spans="1:17" ht="18" customHeight="1">
      <c r="A65" s="7"/>
      <c r="B65" s="7"/>
      <c r="C65" s="43"/>
      <c r="D65" s="45"/>
      <c r="E65" s="44"/>
      <c r="F65" s="46"/>
      <c r="G65" s="44"/>
      <c r="H65" s="44"/>
      <c r="I65" s="44"/>
      <c r="J65" s="44"/>
      <c r="K65" s="47"/>
      <c r="L65" s="7"/>
      <c r="M65" s="7"/>
      <c r="N65" s="7"/>
      <c r="O65" s="7"/>
      <c r="P65" s="7"/>
      <c r="Q65" s="7"/>
    </row>
    <row r="66" spans="1:17" ht="25.5" customHeight="1">
      <c r="A66" s="7"/>
      <c r="B66" s="7"/>
      <c r="C66" s="43"/>
      <c r="D66" s="45"/>
      <c r="E66" s="44"/>
      <c r="F66" s="46"/>
      <c r="G66" s="44"/>
      <c r="H66" s="44"/>
      <c r="I66" s="44"/>
      <c r="J66" s="44"/>
      <c r="K66" s="47"/>
      <c r="L66" s="7"/>
      <c r="M66" s="7"/>
      <c r="N66" s="7"/>
      <c r="O66" s="7"/>
      <c r="P66" s="7"/>
      <c r="Q66" s="7"/>
    </row>
    <row r="67" spans="1:17" ht="18" customHeight="1">
      <c r="A67" s="7"/>
      <c r="B67" s="28" t="s">
        <v>83</v>
      </c>
      <c r="C67" s="43"/>
      <c r="D67" s="45"/>
      <c r="E67" s="44"/>
      <c r="F67" s="46"/>
      <c r="G67" s="44"/>
      <c r="H67" s="44"/>
      <c r="I67" s="44"/>
      <c r="J67" s="44"/>
      <c r="K67" s="47"/>
      <c r="L67" s="7"/>
      <c r="M67" s="7"/>
      <c r="N67" s="7"/>
      <c r="O67" s="7"/>
      <c r="P67" s="7"/>
      <c r="Q67" s="7"/>
    </row>
    <row r="68" spans="1:17" ht="18" customHeight="1">
      <c r="A68" s="7"/>
      <c r="B68" s="7"/>
      <c r="C68" s="43"/>
      <c r="D68" s="48"/>
      <c r="E68" s="7"/>
      <c r="F68" s="48"/>
      <c r="G68" s="7"/>
      <c r="H68" s="7"/>
      <c r="I68" s="7"/>
      <c r="J68" s="7"/>
      <c r="K68" s="7"/>
      <c r="L68" s="7"/>
      <c r="M68" s="7"/>
      <c r="N68" s="7"/>
      <c r="O68" s="7"/>
      <c r="P68" s="7"/>
      <c r="Q68" s="49" t="s">
        <v>117</v>
      </c>
    </row>
    <row r="69" spans="1:17" ht="18" customHeight="1">
      <c r="A69" s="5"/>
      <c r="B69" s="5"/>
      <c r="C69" s="106" t="s">
        <v>93</v>
      </c>
      <c r="D69" s="50" t="s">
        <v>51</v>
      </c>
      <c r="E69" s="51"/>
      <c r="F69" s="51"/>
      <c r="G69" s="50" t="s">
        <v>52</v>
      </c>
      <c r="H69" s="51"/>
      <c r="I69" s="51"/>
      <c r="J69" s="51"/>
      <c r="K69" s="50" t="s">
        <v>53</v>
      </c>
      <c r="L69" s="51"/>
      <c r="M69" s="51"/>
      <c r="N69" s="51"/>
      <c r="O69" s="50" t="s">
        <v>54</v>
      </c>
      <c r="P69" s="51"/>
      <c r="Q69" s="51"/>
    </row>
    <row r="70" spans="1:17" ht="18" customHeight="1">
      <c r="A70" s="113" t="s">
        <v>55</v>
      </c>
      <c r="B70" s="114"/>
      <c r="C70" s="112"/>
      <c r="D70" s="38" t="s">
        <v>56</v>
      </c>
      <c r="E70" s="52" t="s">
        <v>57</v>
      </c>
      <c r="F70" s="53" t="s">
        <v>58</v>
      </c>
      <c r="G70" s="103" t="s">
        <v>96</v>
      </c>
      <c r="H70" s="106" t="s">
        <v>95</v>
      </c>
      <c r="I70" s="106" t="s">
        <v>94</v>
      </c>
      <c r="J70" s="110" t="s">
        <v>58</v>
      </c>
      <c r="K70" s="103" t="s">
        <v>96</v>
      </c>
      <c r="L70" s="106" t="s">
        <v>95</v>
      </c>
      <c r="M70" s="53" t="s">
        <v>59</v>
      </c>
      <c r="N70" s="110" t="s">
        <v>58</v>
      </c>
      <c r="O70" s="103" t="s">
        <v>96</v>
      </c>
      <c r="P70" s="106" t="s">
        <v>94</v>
      </c>
      <c r="Q70" s="108" t="s">
        <v>58</v>
      </c>
    </row>
    <row r="71" spans="1:17" ht="18" customHeight="1">
      <c r="A71" s="115"/>
      <c r="B71" s="116"/>
      <c r="C71" s="112"/>
      <c r="D71" s="38" t="s">
        <v>60</v>
      </c>
      <c r="E71" s="52" t="s">
        <v>61</v>
      </c>
      <c r="F71" s="53"/>
      <c r="G71" s="104"/>
      <c r="H71" s="107"/>
      <c r="I71" s="107"/>
      <c r="J71" s="111"/>
      <c r="K71" s="104"/>
      <c r="L71" s="107"/>
      <c r="M71" s="54" t="s">
        <v>62</v>
      </c>
      <c r="N71" s="111"/>
      <c r="O71" s="104"/>
      <c r="P71" s="107"/>
      <c r="Q71" s="109"/>
    </row>
    <row r="72" spans="1:17" ht="18" customHeight="1">
      <c r="A72" s="6"/>
      <c r="B72" s="6"/>
      <c r="C72" s="1" t="s">
        <v>63</v>
      </c>
      <c r="D72" s="3" t="s">
        <v>64</v>
      </c>
      <c r="E72" s="2" t="s">
        <v>65</v>
      </c>
      <c r="F72" s="3" t="s">
        <v>66</v>
      </c>
      <c r="G72" s="105"/>
      <c r="H72" s="2" t="s">
        <v>67</v>
      </c>
      <c r="I72" s="2" t="s">
        <v>68</v>
      </c>
      <c r="J72" s="3" t="s">
        <v>69</v>
      </c>
      <c r="K72" s="105"/>
      <c r="L72" s="2" t="s">
        <v>67</v>
      </c>
      <c r="M72" s="2" t="s">
        <v>70</v>
      </c>
      <c r="N72" s="55" t="s">
        <v>71</v>
      </c>
      <c r="O72" s="105"/>
      <c r="P72" s="2" t="s">
        <v>72</v>
      </c>
      <c r="Q72" s="55" t="s">
        <v>73</v>
      </c>
    </row>
    <row r="73" spans="2:17" s="7" customFormat="1" ht="18" customHeight="1">
      <c r="B73" s="9"/>
      <c r="C73" s="30"/>
      <c r="D73" s="18"/>
      <c r="E73" s="13"/>
      <c r="F73" s="26"/>
      <c r="G73" s="29"/>
      <c r="H73" s="13"/>
      <c r="I73" s="13"/>
      <c r="J73" s="26"/>
      <c r="K73" s="20"/>
      <c r="L73" s="19"/>
      <c r="M73" s="19"/>
      <c r="N73" s="26"/>
      <c r="O73" s="81">
        <f>SUM(O75,O77,O79,O81,O83)</f>
        <v>6</v>
      </c>
      <c r="P73" s="82">
        <f>SUM(P75,P77,P79,P81,P83)</f>
        <v>8660</v>
      </c>
      <c r="Q73" s="26"/>
    </row>
    <row r="74" spans="1:17" s="7" customFormat="1" ht="18" customHeight="1">
      <c r="A74" s="117" t="s">
        <v>88</v>
      </c>
      <c r="B74" s="118"/>
      <c r="C74" s="30">
        <f>SUM(C76,C78,C80,C82,C84)</f>
        <v>278662</v>
      </c>
      <c r="D74" s="18">
        <f>SUM(G74,K74,O74)</f>
        <v>13</v>
      </c>
      <c r="E74" s="13">
        <f>SUM(E76,E78,E80,E82,E84)</f>
        <v>278161</v>
      </c>
      <c r="F74" s="26">
        <f>ROUND(E74/C74*100,1)</f>
        <v>99.8</v>
      </c>
      <c r="G74" s="18">
        <f>SUM(G76,G78,G80,G82,G84)</f>
        <v>4</v>
      </c>
      <c r="H74" s="13">
        <f>SUM(H76,H78,H80,H82,H84)</f>
        <v>290100</v>
      </c>
      <c r="I74" s="13">
        <f>SUM(I76,I78,I80,I82,I84)</f>
        <v>266344</v>
      </c>
      <c r="J74" s="26">
        <f>ROUND(I74/C74*100,1)</f>
        <v>95.6</v>
      </c>
      <c r="K74" s="18">
        <f>SUM(K76,K78,K80,K82,K84)</f>
        <v>3</v>
      </c>
      <c r="L74" s="13">
        <f>SUM(L76,L78,L80,L82,L84)</f>
        <v>5200</v>
      </c>
      <c r="M74" s="13">
        <f>SUM(M76,M78,M80,M82,M84)</f>
        <v>3157</v>
      </c>
      <c r="N74" s="26">
        <f>ROUND(M74/C74*100,1)</f>
        <v>1.1</v>
      </c>
      <c r="O74" s="18">
        <f>SUM(O76,O78,O80,O82,O84)</f>
        <v>6</v>
      </c>
      <c r="P74" s="13">
        <f>SUM(P76,P78,P80,P82,P84)</f>
        <v>8660</v>
      </c>
      <c r="Q74" s="26">
        <f>ROUND(P73/C74*100,1)</f>
        <v>3.1</v>
      </c>
    </row>
    <row r="75" spans="3:16" s="7" customFormat="1" ht="18" customHeight="1">
      <c r="C75" s="35"/>
      <c r="D75" s="21"/>
      <c r="G75" s="21"/>
      <c r="K75" s="21"/>
      <c r="O75" s="16">
        <v>3</v>
      </c>
      <c r="P75" s="17">
        <v>996</v>
      </c>
    </row>
    <row r="76" spans="2:17" s="7" customFormat="1" ht="18" customHeight="1">
      <c r="B76" s="9" t="s">
        <v>42</v>
      </c>
      <c r="C76" s="30">
        <v>75322</v>
      </c>
      <c r="D76" s="18">
        <f>SUM(G76,K76,O76)</f>
        <v>4</v>
      </c>
      <c r="E76" s="13">
        <f>I76+M76+P75</f>
        <v>75322</v>
      </c>
      <c r="F76" s="31">
        <f>ROUND(E76/C76*100,1)</f>
        <v>100</v>
      </c>
      <c r="G76" s="18">
        <v>1</v>
      </c>
      <c r="H76" s="13">
        <v>79300</v>
      </c>
      <c r="I76" s="13">
        <v>74326</v>
      </c>
      <c r="J76" s="26">
        <f>ROUND(I76/C76*100,1)</f>
        <v>98.7</v>
      </c>
      <c r="K76" s="20">
        <v>0</v>
      </c>
      <c r="L76" s="19">
        <v>0</v>
      </c>
      <c r="M76" s="19">
        <v>0</v>
      </c>
      <c r="N76" s="26" t="s">
        <v>81</v>
      </c>
      <c r="O76" s="24">
        <v>3</v>
      </c>
      <c r="P76" s="13">
        <v>996</v>
      </c>
      <c r="Q76" s="26">
        <f>ROUND(P75/C76*100,1)</f>
        <v>1.3</v>
      </c>
    </row>
    <row r="77" spans="3:16" s="7" customFormat="1" ht="18" customHeight="1">
      <c r="C77" s="35"/>
      <c r="D77" s="21"/>
      <c r="G77" s="21"/>
      <c r="K77" s="21"/>
      <c r="O77" s="16">
        <v>2</v>
      </c>
      <c r="P77" s="17">
        <v>7642</v>
      </c>
    </row>
    <row r="78" spans="2:17" s="7" customFormat="1" ht="18" customHeight="1">
      <c r="B78" s="9" t="s">
        <v>43</v>
      </c>
      <c r="C78" s="30">
        <v>100099</v>
      </c>
      <c r="D78" s="18">
        <f>SUM(G78,K78,O78)</f>
        <v>6</v>
      </c>
      <c r="E78" s="13">
        <f>I78+M78+P77</f>
        <v>99728</v>
      </c>
      <c r="F78" s="90">
        <f>ROUND(E78/C78*100,1)</f>
        <v>99.6</v>
      </c>
      <c r="G78" s="18">
        <v>1</v>
      </c>
      <c r="H78" s="13">
        <v>100000</v>
      </c>
      <c r="I78" s="13">
        <v>88929</v>
      </c>
      <c r="J78" s="26">
        <f>ROUND(I78/C78*100,1)</f>
        <v>88.8</v>
      </c>
      <c r="K78" s="18">
        <v>3</v>
      </c>
      <c r="L78" s="13">
        <v>5200</v>
      </c>
      <c r="M78" s="13">
        <v>3157</v>
      </c>
      <c r="N78" s="26">
        <f>ROUND(M78/C78*100,1)</f>
        <v>3.2</v>
      </c>
      <c r="O78" s="24">
        <v>2</v>
      </c>
      <c r="P78" s="13">
        <v>7642</v>
      </c>
      <c r="Q78" s="26">
        <f>ROUND(P77/C78*100,1)</f>
        <v>7.6</v>
      </c>
    </row>
    <row r="79" spans="3:16" s="7" customFormat="1" ht="18" customHeight="1">
      <c r="C79" s="35"/>
      <c r="D79" s="21"/>
      <c r="G79" s="21"/>
      <c r="K79" s="21"/>
      <c r="O79" s="16"/>
      <c r="P79" s="17"/>
    </row>
    <row r="80" spans="2:17" s="7" customFormat="1" ht="18" customHeight="1">
      <c r="B80" s="9" t="s">
        <v>45</v>
      </c>
      <c r="C80" s="30">
        <v>48052</v>
      </c>
      <c r="D80" s="18">
        <f>SUM(G80,K80,O80)</f>
        <v>1</v>
      </c>
      <c r="E80" s="13">
        <f>I80+M80+P79</f>
        <v>47938</v>
      </c>
      <c r="F80" s="90">
        <f>ROUND(E80/C80*100,1)</f>
        <v>99.8</v>
      </c>
      <c r="G80" s="18">
        <v>1</v>
      </c>
      <c r="H80" s="13">
        <v>54700</v>
      </c>
      <c r="I80" s="13">
        <v>47938</v>
      </c>
      <c r="J80" s="91">
        <v>99.8</v>
      </c>
      <c r="K80" s="20">
        <v>0</v>
      </c>
      <c r="L80" s="19">
        <v>0</v>
      </c>
      <c r="M80" s="19">
        <v>0</v>
      </c>
      <c r="N80" s="26" t="s">
        <v>81</v>
      </c>
      <c r="O80" s="18">
        <v>0</v>
      </c>
      <c r="P80" s="13">
        <v>0</v>
      </c>
      <c r="Q80" s="26" t="s">
        <v>81</v>
      </c>
    </row>
    <row r="81" spans="3:16" s="7" customFormat="1" ht="18" customHeight="1">
      <c r="C81" s="35"/>
      <c r="D81" s="21"/>
      <c r="G81" s="21"/>
      <c r="H81" s="15">
        <v>34000</v>
      </c>
      <c r="I81" s="15">
        <v>33097</v>
      </c>
      <c r="K81" s="21"/>
      <c r="O81" s="16">
        <v>1</v>
      </c>
      <c r="P81" s="17">
        <v>22</v>
      </c>
    </row>
    <row r="82" spans="2:17" s="7" customFormat="1" ht="18" customHeight="1">
      <c r="B82" s="9" t="s">
        <v>47</v>
      </c>
      <c r="C82" s="30">
        <v>22076</v>
      </c>
      <c r="D82" s="18">
        <f>SUM(G82,K82,O82)</f>
        <v>2</v>
      </c>
      <c r="E82" s="13">
        <f>I82+M82+P81</f>
        <v>22076</v>
      </c>
      <c r="F82" s="31">
        <f>ROUND(E82/C82*100,1)</f>
        <v>100</v>
      </c>
      <c r="G82" s="18">
        <v>1</v>
      </c>
      <c r="H82" s="13">
        <v>22100</v>
      </c>
      <c r="I82" s="13">
        <v>22054</v>
      </c>
      <c r="J82" s="26">
        <f>ROUND(I82/C82*100,1)</f>
        <v>99.9</v>
      </c>
      <c r="K82" s="20">
        <v>0</v>
      </c>
      <c r="L82" s="19">
        <v>0</v>
      </c>
      <c r="M82" s="19">
        <v>0</v>
      </c>
      <c r="N82" s="26" t="s">
        <v>81</v>
      </c>
      <c r="O82" s="24">
        <v>1</v>
      </c>
      <c r="P82" s="13">
        <v>22</v>
      </c>
      <c r="Q82" s="26">
        <f>ROUND(P81/C82*100,1)</f>
        <v>0.1</v>
      </c>
    </row>
    <row r="83" spans="3:16" s="7" customFormat="1" ht="18" customHeight="1">
      <c r="C83" s="35"/>
      <c r="D83" s="21"/>
      <c r="G83" s="21"/>
      <c r="H83" s="14">
        <v>34000</v>
      </c>
      <c r="I83" s="14">
        <v>33097</v>
      </c>
      <c r="K83" s="21"/>
      <c r="O83" s="16"/>
      <c r="P83" s="17"/>
    </row>
    <row r="84" spans="2:17" s="7" customFormat="1" ht="18" customHeight="1">
      <c r="B84" s="9" t="s">
        <v>48</v>
      </c>
      <c r="C84" s="30">
        <v>33113</v>
      </c>
      <c r="D84" s="18">
        <f>SUM(G84,K84,O84)</f>
        <v>0</v>
      </c>
      <c r="E84" s="13">
        <f>I84+M84+P83</f>
        <v>33097</v>
      </c>
      <c r="F84" s="26">
        <v>100</v>
      </c>
      <c r="G84" s="29"/>
      <c r="H84" s="13">
        <v>34000</v>
      </c>
      <c r="I84" s="13">
        <v>33097</v>
      </c>
      <c r="J84" s="26">
        <f>ROUND(I84/C84*100,1)</f>
        <v>100</v>
      </c>
      <c r="K84" s="20">
        <v>0</v>
      </c>
      <c r="L84" s="19">
        <v>0</v>
      </c>
      <c r="M84" s="19">
        <v>0</v>
      </c>
      <c r="N84" s="26" t="s">
        <v>81</v>
      </c>
      <c r="O84" s="18">
        <v>0</v>
      </c>
      <c r="P84" s="13">
        <v>0</v>
      </c>
      <c r="Q84" s="13">
        <v>0</v>
      </c>
    </row>
    <row r="85" spans="2:16" s="7" customFormat="1" ht="18" customHeight="1">
      <c r="B85" s="9"/>
      <c r="C85" s="30"/>
      <c r="D85" s="18"/>
      <c r="E85" s="13"/>
      <c r="F85" s="31"/>
      <c r="G85" s="29"/>
      <c r="H85" s="13"/>
      <c r="I85" s="13"/>
      <c r="J85" s="26"/>
      <c r="K85" s="20"/>
      <c r="L85" s="19"/>
      <c r="M85" s="19"/>
      <c r="N85" s="26"/>
      <c r="O85" s="18"/>
      <c r="P85" s="13"/>
    </row>
    <row r="86" spans="2:17" s="7" customFormat="1" ht="18" customHeight="1">
      <c r="B86" s="9"/>
      <c r="C86" s="30"/>
      <c r="D86" s="18"/>
      <c r="E86" s="13"/>
      <c r="F86" s="26"/>
      <c r="G86" s="20"/>
      <c r="H86" s="19"/>
      <c r="I86" s="19"/>
      <c r="J86" s="26"/>
      <c r="K86" s="18"/>
      <c r="L86" s="13"/>
      <c r="M86" s="13"/>
      <c r="N86" s="26"/>
      <c r="O86" s="81">
        <f>SUM(O88,O91,O93,O95)</f>
        <v>5</v>
      </c>
      <c r="P86" s="17">
        <f>SUM(P88,P91,P93,P95)</f>
        <v>1800</v>
      </c>
      <c r="Q86" s="26"/>
    </row>
    <row r="87" spans="1:17" s="7" customFormat="1" ht="18" customHeight="1">
      <c r="A87" s="117" t="s">
        <v>91</v>
      </c>
      <c r="B87" s="118"/>
      <c r="C87" s="30">
        <f>SUM(C89,C92,C94,C96)</f>
        <v>158998</v>
      </c>
      <c r="D87" s="18">
        <f>SUM(G87,K87,O87)</f>
        <v>7</v>
      </c>
      <c r="E87" s="13">
        <f>SUM(E89,E92,E94,E96)</f>
        <v>158844</v>
      </c>
      <c r="F87" s="26">
        <f>ROUND(E87/C87*100,1)</f>
        <v>99.9</v>
      </c>
      <c r="G87" s="18">
        <f>SUM(G89,G92,G94,G96)</f>
        <v>2</v>
      </c>
      <c r="H87" s="13">
        <f>SUM(H89,H92,H94,H96)</f>
        <v>99400</v>
      </c>
      <c r="I87" s="13">
        <f>SUM(I89,I92,I94,I96)</f>
        <v>157044</v>
      </c>
      <c r="J87" s="26">
        <f>ROUND(I87/C87*100,1)</f>
        <v>98.8</v>
      </c>
      <c r="K87" s="20">
        <v>0</v>
      </c>
      <c r="L87" s="19">
        <v>0</v>
      </c>
      <c r="M87" s="19">
        <v>0</v>
      </c>
      <c r="N87" s="26" t="s">
        <v>81</v>
      </c>
      <c r="O87" s="18">
        <f>SUM(O89,O92,O94,O96)</f>
        <v>5</v>
      </c>
      <c r="P87" s="13">
        <f>SUM(P89,P92,P94,P96)</f>
        <v>2400</v>
      </c>
      <c r="Q87" s="68">
        <f>ROUND(P86/C87*100,1)</f>
        <v>1.1</v>
      </c>
    </row>
    <row r="88" spans="3:17" s="7" customFormat="1" ht="18" customHeight="1">
      <c r="C88" s="35"/>
      <c r="D88" s="21"/>
      <c r="G88" s="21"/>
      <c r="H88" s="14">
        <v>13400</v>
      </c>
      <c r="I88" s="14">
        <v>12233</v>
      </c>
      <c r="K88" s="21"/>
      <c r="O88" s="16">
        <v>1</v>
      </c>
      <c r="P88" s="17">
        <v>1800</v>
      </c>
      <c r="Q88" s="68"/>
    </row>
    <row r="89" spans="2:17" s="7" customFormat="1" ht="18" customHeight="1">
      <c r="B89" s="9" t="s">
        <v>21</v>
      </c>
      <c r="C89" s="30">
        <v>14033</v>
      </c>
      <c r="D89" s="18">
        <f>SUM(G89,K89,O89)</f>
        <v>1</v>
      </c>
      <c r="E89" s="13">
        <f>I89+M89+P88</f>
        <v>14033</v>
      </c>
      <c r="F89" s="91">
        <f>ROUND(E89/C89*100,1)</f>
        <v>100</v>
      </c>
      <c r="G89" s="29"/>
      <c r="H89" s="13">
        <v>13400</v>
      </c>
      <c r="I89" s="13">
        <v>12233</v>
      </c>
      <c r="J89" s="26">
        <f>ROUND(I89/C89*100,1)</f>
        <v>87.2</v>
      </c>
      <c r="K89" s="20">
        <v>0</v>
      </c>
      <c r="L89" s="19">
        <v>0</v>
      </c>
      <c r="M89" s="19">
        <v>0</v>
      </c>
      <c r="N89" s="26" t="s">
        <v>81</v>
      </c>
      <c r="O89" s="24">
        <v>1</v>
      </c>
      <c r="P89" s="13">
        <v>1800</v>
      </c>
      <c r="Q89" s="68">
        <f>ROUND(P88/C89*100,1)</f>
        <v>12.8</v>
      </c>
    </row>
    <row r="90" spans="3:15" s="7" customFormat="1" ht="18" customHeight="1">
      <c r="C90" s="35"/>
      <c r="D90" s="21"/>
      <c r="G90" s="37"/>
      <c r="H90" s="15">
        <v>13400</v>
      </c>
      <c r="I90" s="15">
        <v>12233</v>
      </c>
      <c r="K90" s="21"/>
      <c r="O90" s="21"/>
    </row>
    <row r="91" spans="3:16" s="7" customFormat="1" ht="18" customHeight="1">
      <c r="C91" s="35"/>
      <c r="D91" s="21"/>
      <c r="G91" s="37"/>
      <c r="H91" s="67" t="s">
        <v>122</v>
      </c>
      <c r="I91" s="14">
        <v>2365</v>
      </c>
      <c r="K91" s="21"/>
      <c r="O91" s="16"/>
      <c r="P91" s="17"/>
    </row>
    <row r="92" spans="2:17" s="7" customFormat="1" ht="18" customHeight="1">
      <c r="B92" s="9" t="s">
        <v>105</v>
      </c>
      <c r="C92" s="30">
        <v>80029</v>
      </c>
      <c r="D92" s="18">
        <f>SUM(G92,K92,O92)</f>
        <v>1</v>
      </c>
      <c r="E92" s="13">
        <f>I92+M92+P91</f>
        <v>79888</v>
      </c>
      <c r="F92" s="26">
        <f>ROUND(E92/C92*100,1)</f>
        <v>99.8</v>
      </c>
      <c r="G92" s="18">
        <v>1</v>
      </c>
      <c r="H92" s="13">
        <v>77500</v>
      </c>
      <c r="I92" s="13">
        <v>79888</v>
      </c>
      <c r="J92" s="26">
        <f>ROUND(I92/C92*100,1)</f>
        <v>99.8</v>
      </c>
      <c r="K92" s="20">
        <v>0</v>
      </c>
      <c r="L92" s="19">
        <v>0</v>
      </c>
      <c r="M92" s="19">
        <v>0</v>
      </c>
      <c r="N92" s="26" t="s">
        <v>81</v>
      </c>
      <c r="O92" s="18">
        <v>0</v>
      </c>
      <c r="P92" s="13">
        <v>0</v>
      </c>
      <c r="Q92" s="13">
        <v>0</v>
      </c>
    </row>
    <row r="93" spans="3:16" s="7" customFormat="1" ht="18" customHeight="1">
      <c r="C93" s="35"/>
      <c r="D93" s="21"/>
      <c r="G93" s="21"/>
      <c r="K93" s="21"/>
      <c r="O93" s="16"/>
      <c r="P93" s="17"/>
    </row>
    <row r="94" spans="2:17" s="7" customFormat="1" ht="18" customHeight="1">
      <c r="B94" s="9" t="s">
        <v>26</v>
      </c>
      <c r="C94" s="30">
        <v>8344</v>
      </c>
      <c r="D94" s="18">
        <f>SUM(G94,K94,O94)</f>
        <v>1</v>
      </c>
      <c r="E94" s="13">
        <f>I94+M94+P93</f>
        <v>8331</v>
      </c>
      <c r="F94" s="26">
        <f>ROUND(E94/C94*100,1)</f>
        <v>99.8</v>
      </c>
      <c r="G94" s="18">
        <v>1</v>
      </c>
      <c r="H94" s="13">
        <v>8500</v>
      </c>
      <c r="I94" s="13">
        <v>8331</v>
      </c>
      <c r="J94" s="26">
        <f>ROUND(I94/C94*100,1)</f>
        <v>99.8</v>
      </c>
      <c r="K94" s="20">
        <v>0</v>
      </c>
      <c r="L94" s="19">
        <v>0</v>
      </c>
      <c r="M94" s="19">
        <v>0</v>
      </c>
      <c r="N94" s="26" t="s">
        <v>81</v>
      </c>
      <c r="O94" s="18">
        <v>0</v>
      </c>
      <c r="P94" s="13">
        <v>0</v>
      </c>
      <c r="Q94" s="13">
        <v>0</v>
      </c>
    </row>
    <row r="95" spans="3:16" s="7" customFormat="1" ht="18" customHeight="1">
      <c r="C95" s="35"/>
      <c r="D95" s="21"/>
      <c r="G95" s="21"/>
      <c r="H95" s="67" t="s">
        <v>122</v>
      </c>
      <c r="I95" s="23">
        <v>56592</v>
      </c>
      <c r="K95" s="21"/>
      <c r="O95" s="16">
        <v>4</v>
      </c>
      <c r="P95" s="17">
        <v>0</v>
      </c>
    </row>
    <row r="96" spans="2:17" s="7" customFormat="1" ht="18" customHeight="1">
      <c r="B96" s="9" t="s">
        <v>106</v>
      </c>
      <c r="C96" s="30">
        <v>56592</v>
      </c>
      <c r="D96" s="18">
        <f>SUM(G96,K96,O96)</f>
        <v>4</v>
      </c>
      <c r="E96" s="13">
        <f>I96+M96+P95</f>
        <v>56592</v>
      </c>
      <c r="F96" s="91">
        <f>ROUND(E96/C96*100,1)</f>
        <v>100</v>
      </c>
      <c r="G96" s="18"/>
      <c r="H96" s="13">
        <v>0</v>
      </c>
      <c r="I96" s="13">
        <v>56592</v>
      </c>
      <c r="J96" s="91">
        <f>ROUND(I96/C96*100,1)</f>
        <v>100</v>
      </c>
      <c r="K96" s="20">
        <v>0</v>
      </c>
      <c r="L96" s="19">
        <v>0</v>
      </c>
      <c r="M96" s="19">
        <v>0</v>
      </c>
      <c r="N96" s="26" t="s">
        <v>81</v>
      </c>
      <c r="O96" s="18">
        <v>4</v>
      </c>
      <c r="P96" s="13">
        <v>600</v>
      </c>
      <c r="Q96" s="68">
        <f>ROUND(P95/C96*100,1)</f>
        <v>0</v>
      </c>
    </row>
    <row r="97" spans="2:17" s="7" customFormat="1" ht="18" customHeight="1">
      <c r="B97" s="9"/>
      <c r="C97" s="30"/>
      <c r="D97" s="18"/>
      <c r="E97" s="13"/>
      <c r="F97" s="26"/>
      <c r="G97" s="18"/>
      <c r="H97" s="13"/>
      <c r="I97" s="13"/>
      <c r="J97" s="26"/>
      <c r="K97" s="20"/>
      <c r="L97" s="19"/>
      <c r="M97" s="19"/>
      <c r="N97" s="26"/>
      <c r="O97" s="18"/>
      <c r="P97" s="13"/>
      <c r="Q97" s="26"/>
    </row>
    <row r="98" spans="3:16" s="7" customFormat="1" ht="18" customHeight="1">
      <c r="C98" s="35"/>
      <c r="D98" s="21"/>
      <c r="G98" s="21"/>
      <c r="K98" s="21"/>
      <c r="O98" s="81">
        <f>SUM(O100,O102,O104,O106,O108,O110,O112,O114,O116,)</f>
        <v>1</v>
      </c>
      <c r="P98" s="82">
        <f>SUM(P100,P102,P104,P106,P108,P110,,P112,P114,P116,)</f>
        <v>0</v>
      </c>
    </row>
    <row r="99" spans="1:17" s="7" customFormat="1" ht="18" customHeight="1">
      <c r="A99" s="117" t="s">
        <v>86</v>
      </c>
      <c r="B99" s="118"/>
      <c r="C99" s="30">
        <f>SUM(C101,C103,C105,C107,C109,C111,C113,C115,C117)</f>
        <v>331004</v>
      </c>
      <c r="D99" s="18">
        <f>SUM(G99,K99,O99)</f>
        <v>9</v>
      </c>
      <c r="E99" s="13">
        <f>SUM(E101,E103,E105,E107,E109,E111,E113,E115,E117,)</f>
        <v>331004</v>
      </c>
      <c r="F99" s="91">
        <f>ROUND(E99/C99*100,1)</f>
        <v>100</v>
      </c>
      <c r="G99" s="18">
        <f>SUM(G101,G103,G105,G107,G109,G111,G113,G115,G117,)</f>
        <v>6</v>
      </c>
      <c r="H99" s="13">
        <f>SUM(H101,H103,H105,H107,H109,H111,H113,H115,H117)</f>
        <v>288500</v>
      </c>
      <c r="I99" s="13">
        <f>SUM(I101,I103,I105,I107,I109,I111,I113,I115,I117,)</f>
        <v>329506</v>
      </c>
      <c r="J99" s="26">
        <f>ROUND(I99/C99*100,1)</f>
        <v>99.5</v>
      </c>
      <c r="K99" s="18">
        <f>SUM(K101,K103,K105,K107,K109,K111,K113,K115,K117)</f>
        <v>1</v>
      </c>
      <c r="L99" s="13">
        <f>SUM(L101,L103,L105,L107,L109,L111,L113,L115,L117,)</f>
        <v>2500</v>
      </c>
      <c r="M99" s="13">
        <f>SUM(M101,M103,M105,M107,M109,M111,M113,M115,M117,)</f>
        <v>1498</v>
      </c>
      <c r="N99" s="26">
        <f>ROUND(M99/C99*100,1)</f>
        <v>0.5</v>
      </c>
      <c r="O99" s="18">
        <f>SUM(O101,O103,O105,O107,O109,O111,O113,O115,O117)</f>
        <v>2</v>
      </c>
      <c r="P99" s="13">
        <f>SUM(P101,P103,P105,P107,P109,P111,P113,P115,P117,)</f>
        <v>0</v>
      </c>
      <c r="Q99" s="26">
        <f>ROUND(P98/C99*100,1)</f>
        <v>0</v>
      </c>
    </row>
    <row r="100" spans="3:16" s="7" customFormat="1" ht="18" customHeight="1">
      <c r="C100" s="35"/>
      <c r="D100" s="21"/>
      <c r="G100" s="21"/>
      <c r="K100" s="21"/>
      <c r="O100" s="16"/>
      <c r="P100" s="17"/>
    </row>
    <row r="101" spans="2:17" s="7" customFormat="1" ht="18" customHeight="1">
      <c r="B101" s="9" t="s">
        <v>2</v>
      </c>
      <c r="C101" s="30">
        <v>65515</v>
      </c>
      <c r="D101" s="18">
        <f>SUM(G101,K101,O101)</f>
        <v>1</v>
      </c>
      <c r="E101" s="13">
        <f>I101+M101+P100</f>
        <v>65515</v>
      </c>
      <c r="F101" s="91">
        <f>ROUND(E101/C101*100,1)</f>
        <v>100</v>
      </c>
      <c r="G101" s="18">
        <v>1</v>
      </c>
      <c r="H101" s="13">
        <v>68500</v>
      </c>
      <c r="I101" s="13">
        <v>65515</v>
      </c>
      <c r="J101" s="91">
        <f>ROUND(I101/C101*100,1)</f>
        <v>100</v>
      </c>
      <c r="K101" s="20">
        <v>0</v>
      </c>
      <c r="L101" s="19">
        <v>0</v>
      </c>
      <c r="M101" s="19">
        <v>0</v>
      </c>
      <c r="N101" s="26" t="s">
        <v>81</v>
      </c>
      <c r="O101" s="18">
        <v>0</v>
      </c>
      <c r="P101" s="13">
        <v>0</v>
      </c>
      <c r="Q101" s="13">
        <v>0</v>
      </c>
    </row>
    <row r="102" spans="3:17" s="7" customFormat="1" ht="18" customHeight="1">
      <c r="C102" s="35"/>
      <c r="D102" s="21"/>
      <c r="G102" s="21"/>
      <c r="K102" s="21"/>
      <c r="O102" s="18"/>
      <c r="P102" s="17"/>
      <c r="Q102" s="26"/>
    </row>
    <row r="103" spans="2:17" s="7" customFormat="1" ht="18" customHeight="1">
      <c r="B103" s="9" t="s">
        <v>3</v>
      </c>
      <c r="C103" s="30">
        <v>22917</v>
      </c>
      <c r="D103" s="18">
        <f>SUM(G103,K103,O103)</f>
        <v>1</v>
      </c>
      <c r="E103" s="13">
        <f>I103+M103+P102</f>
        <v>22917</v>
      </c>
      <c r="F103" s="31">
        <f>ROUND(E103/C103*100,1)</f>
        <v>100</v>
      </c>
      <c r="G103" s="18">
        <v>1</v>
      </c>
      <c r="H103" s="13">
        <v>28000</v>
      </c>
      <c r="I103" s="13">
        <v>22917</v>
      </c>
      <c r="J103" s="31">
        <f>ROUND(I103/C103*100,1)</f>
        <v>100</v>
      </c>
      <c r="K103" s="20">
        <v>0</v>
      </c>
      <c r="L103" s="19">
        <v>0</v>
      </c>
      <c r="M103" s="19">
        <v>0</v>
      </c>
      <c r="N103" s="26" t="s">
        <v>81</v>
      </c>
      <c r="O103" s="18">
        <v>0</v>
      </c>
      <c r="P103" s="13">
        <v>0</v>
      </c>
      <c r="Q103" s="13">
        <v>0</v>
      </c>
    </row>
    <row r="104" spans="3:16" s="7" customFormat="1" ht="18" customHeight="1">
      <c r="C104" s="35"/>
      <c r="D104" s="21"/>
      <c r="G104" s="21"/>
      <c r="K104" s="38"/>
      <c r="L104" s="39"/>
      <c r="M104" s="39"/>
      <c r="O104" s="16"/>
      <c r="P104" s="17"/>
    </row>
    <row r="105" spans="2:17" s="7" customFormat="1" ht="18" customHeight="1">
      <c r="B105" s="9" t="s">
        <v>5</v>
      </c>
      <c r="C105" s="30">
        <v>23866</v>
      </c>
      <c r="D105" s="18">
        <f>SUM(G105,K105,O105)</f>
        <v>1</v>
      </c>
      <c r="E105" s="13">
        <f>I105+M105+P104</f>
        <v>23866</v>
      </c>
      <c r="F105" s="31">
        <f>ROUND(E105/C105*100,1)</f>
        <v>100</v>
      </c>
      <c r="G105" s="18">
        <v>1</v>
      </c>
      <c r="H105" s="13">
        <v>26700</v>
      </c>
      <c r="I105" s="13">
        <v>23866</v>
      </c>
      <c r="J105" s="31">
        <f>ROUND(I105/C105*100,1)</f>
        <v>100</v>
      </c>
      <c r="K105" s="20">
        <v>0</v>
      </c>
      <c r="L105" s="19">
        <v>0</v>
      </c>
      <c r="M105" s="19">
        <v>0</v>
      </c>
      <c r="N105" s="26" t="s">
        <v>81</v>
      </c>
      <c r="O105" s="18">
        <v>0</v>
      </c>
      <c r="P105" s="13">
        <v>0</v>
      </c>
      <c r="Q105" s="13">
        <v>0</v>
      </c>
    </row>
    <row r="106" spans="3:16" s="7" customFormat="1" ht="18" customHeight="1">
      <c r="C106" s="35"/>
      <c r="D106" s="21"/>
      <c r="G106" s="21"/>
      <c r="H106" s="67" t="s">
        <v>122</v>
      </c>
      <c r="I106" s="14">
        <v>38229</v>
      </c>
      <c r="K106" s="21"/>
      <c r="O106" s="16">
        <v>1</v>
      </c>
      <c r="P106" s="17">
        <v>0</v>
      </c>
    </row>
    <row r="107" spans="2:17" s="7" customFormat="1" ht="18" customHeight="1">
      <c r="B107" s="9" t="s">
        <v>7</v>
      </c>
      <c r="C107" s="30">
        <v>39727</v>
      </c>
      <c r="D107" s="18">
        <f>SUM(G107,K107,O107)</f>
        <v>2</v>
      </c>
      <c r="E107" s="13">
        <f>I107+M107+P106</f>
        <v>39727</v>
      </c>
      <c r="F107" s="31">
        <f>ROUND(E107/C107*100,1)</f>
        <v>100</v>
      </c>
      <c r="G107" s="29"/>
      <c r="H107" s="13">
        <v>0</v>
      </c>
      <c r="I107" s="13">
        <v>38229</v>
      </c>
      <c r="J107" s="26">
        <f>ROUND(I107/C107*100,1)</f>
        <v>96.2</v>
      </c>
      <c r="K107" s="18">
        <v>1</v>
      </c>
      <c r="L107" s="13">
        <v>2500</v>
      </c>
      <c r="M107" s="13">
        <v>1498</v>
      </c>
      <c r="N107" s="26">
        <f>ROUND(M107/C107*100,1)</f>
        <v>3.8</v>
      </c>
      <c r="O107" s="24">
        <v>1</v>
      </c>
      <c r="P107" s="13">
        <v>0</v>
      </c>
      <c r="Q107" s="68">
        <f>ROUND(P106/C107*100,1)</f>
        <v>0</v>
      </c>
    </row>
    <row r="108" spans="3:16" s="7" customFormat="1" ht="18" customHeight="1">
      <c r="C108" s="35"/>
      <c r="D108" s="21"/>
      <c r="G108" s="21"/>
      <c r="H108" s="67" t="s">
        <v>122</v>
      </c>
      <c r="I108" s="14">
        <v>29118</v>
      </c>
      <c r="K108" s="21"/>
      <c r="O108" s="16"/>
      <c r="P108" s="17"/>
    </row>
    <row r="109" spans="2:17" s="7" customFormat="1" ht="18" customHeight="1">
      <c r="B109" s="9" t="s">
        <v>9</v>
      </c>
      <c r="C109" s="30">
        <v>29118</v>
      </c>
      <c r="D109" s="18">
        <f>SUM(G109,K109,O109)</f>
        <v>0</v>
      </c>
      <c r="E109" s="13">
        <f>I109+M109+P108</f>
        <v>29118</v>
      </c>
      <c r="F109" s="31">
        <f>ROUND(E109/C109*100,1)</f>
        <v>100</v>
      </c>
      <c r="G109" s="29"/>
      <c r="H109" s="13">
        <v>0</v>
      </c>
      <c r="I109" s="13">
        <v>29118</v>
      </c>
      <c r="J109" s="31">
        <f>ROUND(I109/C109*100,1)</f>
        <v>100</v>
      </c>
      <c r="K109" s="20">
        <v>0</v>
      </c>
      <c r="L109" s="19">
        <v>0</v>
      </c>
      <c r="M109" s="19">
        <v>0</v>
      </c>
      <c r="N109" s="26" t="s">
        <v>81</v>
      </c>
      <c r="O109" s="18">
        <v>0</v>
      </c>
      <c r="P109" s="13">
        <v>0</v>
      </c>
      <c r="Q109" s="13">
        <v>0</v>
      </c>
    </row>
    <row r="110" spans="3:16" s="7" customFormat="1" ht="18" customHeight="1">
      <c r="C110" s="35"/>
      <c r="D110" s="21"/>
      <c r="G110" s="40"/>
      <c r="H110" s="14">
        <v>1800</v>
      </c>
      <c r="I110" s="14">
        <v>1322</v>
      </c>
      <c r="K110" s="21"/>
      <c r="O110" s="16"/>
      <c r="P110" s="17"/>
    </row>
    <row r="111" spans="2:17" s="7" customFormat="1" ht="18" customHeight="1">
      <c r="B111" s="9" t="s">
        <v>10</v>
      </c>
      <c r="C111" s="30">
        <v>36832</v>
      </c>
      <c r="D111" s="18">
        <f>SUM(G111,K111,O111)</f>
        <v>1</v>
      </c>
      <c r="E111" s="13">
        <f>I111+M111+P110</f>
        <v>36832</v>
      </c>
      <c r="F111" s="31">
        <f>ROUND(E111/C111*100,1)</f>
        <v>100</v>
      </c>
      <c r="G111" s="18">
        <v>1</v>
      </c>
      <c r="H111" s="13">
        <v>43300</v>
      </c>
      <c r="I111" s="13">
        <v>36832</v>
      </c>
      <c r="J111" s="31">
        <f>ROUND(I111/C111*100,1)</f>
        <v>100</v>
      </c>
      <c r="K111" s="20">
        <v>0</v>
      </c>
      <c r="L111" s="19">
        <v>0</v>
      </c>
      <c r="M111" s="19">
        <v>0</v>
      </c>
      <c r="N111" s="26" t="s">
        <v>81</v>
      </c>
      <c r="O111" s="18">
        <v>0</v>
      </c>
      <c r="P111" s="13">
        <v>0</v>
      </c>
      <c r="Q111" s="13">
        <v>0</v>
      </c>
    </row>
    <row r="112" spans="3:16" s="7" customFormat="1" ht="18" customHeight="1">
      <c r="C112" s="35"/>
      <c r="D112" s="21"/>
      <c r="G112" s="21"/>
      <c r="H112" s="14">
        <v>4700</v>
      </c>
      <c r="I112" s="14">
        <v>4519</v>
      </c>
      <c r="K112" s="21"/>
      <c r="O112" s="16"/>
      <c r="P112" s="17"/>
    </row>
    <row r="113" spans="2:17" s="7" customFormat="1" ht="18" customHeight="1">
      <c r="B113" s="9" t="s">
        <v>12</v>
      </c>
      <c r="C113" s="30">
        <v>4519</v>
      </c>
      <c r="D113" s="18">
        <f>SUM(G113,K113,O113)</f>
        <v>0</v>
      </c>
      <c r="E113" s="13">
        <f>I113+M113+P112</f>
        <v>4519</v>
      </c>
      <c r="F113" s="31">
        <f>ROUND(E113/C113*100,1)</f>
        <v>100</v>
      </c>
      <c r="G113" s="29"/>
      <c r="H113" s="13">
        <v>4700</v>
      </c>
      <c r="I113" s="13">
        <v>4519</v>
      </c>
      <c r="J113" s="31">
        <f>ROUND(I113/C113*100,1)</f>
        <v>100</v>
      </c>
      <c r="K113" s="20">
        <v>0</v>
      </c>
      <c r="L113" s="19">
        <v>0</v>
      </c>
      <c r="M113" s="19">
        <v>0</v>
      </c>
      <c r="N113" s="26" t="s">
        <v>81</v>
      </c>
      <c r="O113" s="18">
        <v>0</v>
      </c>
      <c r="P113" s="13">
        <v>0</v>
      </c>
      <c r="Q113" s="13">
        <v>0</v>
      </c>
    </row>
    <row r="114" spans="3:16" s="7" customFormat="1" ht="18" customHeight="1">
      <c r="C114" s="35"/>
      <c r="D114" s="21"/>
      <c r="G114" s="21"/>
      <c r="H114" s="15">
        <v>46500</v>
      </c>
      <c r="I114" s="14">
        <v>43459</v>
      </c>
      <c r="K114" s="21"/>
      <c r="O114" s="16">
        <v>0</v>
      </c>
      <c r="P114" s="17">
        <v>0</v>
      </c>
    </row>
    <row r="115" spans="2:17" s="7" customFormat="1" ht="18" customHeight="1">
      <c r="B115" s="9" t="s">
        <v>108</v>
      </c>
      <c r="C115" s="30">
        <v>43126</v>
      </c>
      <c r="D115" s="18">
        <f>SUM(G115,K115,O115)</f>
        <v>2</v>
      </c>
      <c r="E115" s="13">
        <f>I115+M115+P114</f>
        <v>43126</v>
      </c>
      <c r="F115" s="31">
        <f>ROUND(E115/C115*100,1)</f>
        <v>100</v>
      </c>
      <c r="G115" s="37">
        <v>1</v>
      </c>
      <c r="H115" s="13">
        <v>46300</v>
      </c>
      <c r="I115" s="13">
        <v>43126</v>
      </c>
      <c r="J115" s="31">
        <f>ROUND(I115/C115*100,1)</f>
        <v>100</v>
      </c>
      <c r="K115" s="20">
        <v>0</v>
      </c>
      <c r="L115" s="19">
        <v>0</v>
      </c>
      <c r="M115" s="19">
        <v>0</v>
      </c>
      <c r="N115" s="26" t="s">
        <v>81</v>
      </c>
      <c r="O115" s="24">
        <v>1</v>
      </c>
      <c r="P115" s="13">
        <v>0</v>
      </c>
      <c r="Q115" s="13">
        <v>0</v>
      </c>
    </row>
    <row r="116" spans="3:16" s="7" customFormat="1" ht="18" customHeight="1">
      <c r="C116" s="35"/>
      <c r="D116" s="21"/>
      <c r="G116" s="21" t="s">
        <v>123</v>
      </c>
      <c r="H116" s="23">
        <v>40000</v>
      </c>
      <c r="I116" s="23">
        <v>37618</v>
      </c>
      <c r="K116" s="21"/>
      <c r="O116" s="16"/>
      <c r="P116" s="17"/>
    </row>
    <row r="117" spans="2:17" s="7" customFormat="1" ht="18" customHeight="1">
      <c r="B117" s="9" t="s">
        <v>104</v>
      </c>
      <c r="C117" s="30">
        <v>65384</v>
      </c>
      <c r="D117" s="18">
        <f>SUM(G117,K117,O117)</f>
        <v>1</v>
      </c>
      <c r="E117" s="13">
        <f>I117+M117+P116</f>
        <v>65384</v>
      </c>
      <c r="F117" s="91">
        <f>ROUND(E117/C117*100,1)</f>
        <v>100</v>
      </c>
      <c r="G117" s="18">
        <v>1</v>
      </c>
      <c r="H117" s="13">
        <v>71000</v>
      </c>
      <c r="I117" s="13">
        <v>65384</v>
      </c>
      <c r="J117" s="91">
        <f>ROUND(I117/C117*100,1)</f>
        <v>100</v>
      </c>
      <c r="K117" s="20">
        <v>0</v>
      </c>
      <c r="L117" s="19">
        <v>0</v>
      </c>
      <c r="M117" s="19">
        <v>0</v>
      </c>
      <c r="N117" s="26" t="s">
        <v>81</v>
      </c>
      <c r="O117" s="18">
        <v>0</v>
      </c>
      <c r="P117" s="13">
        <v>0</v>
      </c>
      <c r="Q117" s="13">
        <v>0</v>
      </c>
    </row>
    <row r="118" spans="2:17" s="7" customFormat="1" ht="18" customHeight="1">
      <c r="B118" s="9"/>
      <c r="C118" s="30"/>
      <c r="D118" s="18"/>
      <c r="E118" s="13"/>
      <c r="F118" s="26"/>
      <c r="G118" s="18"/>
      <c r="H118" s="13"/>
      <c r="I118" s="13"/>
      <c r="J118" s="26"/>
      <c r="K118" s="20"/>
      <c r="L118" s="19"/>
      <c r="M118" s="19"/>
      <c r="N118" s="26"/>
      <c r="O118" s="20"/>
      <c r="P118" s="19"/>
      <c r="Q118" s="26"/>
    </row>
    <row r="119" spans="1:17" s="7" customFormat="1" ht="18" customHeight="1">
      <c r="A119" s="5"/>
      <c r="B119" s="33"/>
      <c r="C119" s="34"/>
      <c r="D119" s="34"/>
      <c r="E119" s="34"/>
      <c r="F119" s="41"/>
      <c r="G119" s="34"/>
      <c r="H119" s="34"/>
      <c r="I119" s="34"/>
      <c r="J119" s="41"/>
      <c r="K119" s="42"/>
      <c r="L119" s="42"/>
      <c r="M119" s="42"/>
      <c r="N119" s="41"/>
      <c r="O119" s="42"/>
      <c r="P119" s="42"/>
      <c r="Q119" s="41"/>
    </row>
    <row r="120" spans="8:16" s="7" customFormat="1" ht="18" customHeight="1">
      <c r="H120" s="15"/>
      <c r="I120" s="15"/>
      <c r="O120" s="17"/>
      <c r="P120" s="17"/>
    </row>
    <row r="121" spans="8:16" s="7" customFormat="1" ht="18" customHeight="1">
      <c r="H121" s="15"/>
      <c r="I121" s="15"/>
      <c r="O121" s="17"/>
      <c r="P121" s="17"/>
    </row>
    <row r="122" spans="8:16" s="7" customFormat="1" ht="18" customHeight="1">
      <c r="H122" s="15"/>
      <c r="I122" s="15"/>
      <c r="O122" s="17"/>
      <c r="P122" s="17"/>
    </row>
    <row r="123" spans="8:16" s="7" customFormat="1" ht="18" customHeight="1">
      <c r="H123" s="15"/>
      <c r="I123" s="15"/>
      <c r="O123" s="17"/>
      <c r="P123" s="17"/>
    </row>
    <row r="124" spans="8:16" s="7" customFormat="1" ht="18" customHeight="1">
      <c r="H124" s="15"/>
      <c r="I124" s="15"/>
      <c r="O124" s="17"/>
      <c r="P124" s="17"/>
    </row>
    <row r="125" spans="8:16" s="7" customFormat="1" ht="18" customHeight="1">
      <c r="H125" s="15"/>
      <c r="I125" s="15"/>
      <c r="O125" s="17"/>
      <c r="P125" s="17"/>
    </row>
    <row r="126" spans="8:16" s="7" customFormat="1" ht="18" customHeight="1">
      <c r="H126" s="15"/>
      <c r="I126" s="15"/>
      <c r="O126" s="17"/>
      <c r="P126" s="17"/>
    </row>
    <row r="127" spans="8:16" s="7" customFormat="1" ht="18" customHeight="1">
      <c r="H127" s="15"/>
      <c r="I127" s="15"/>
      <c r="O127" s="17"/>
      <c r="P127" s="17"/>
    </row>
    <row r="128" spans="8:16" s="7" customFormat="1" ht="18" customHeight="1">
      <c r="H128" s="15"/>
      <c r="I128" s="15"/>
      <c r="O128" s="17"/>
      <c r="P128" s="17"/>
    </row>
    <row r="129" spans="2:17" s="7" customFormat="1" ht="18" customHeight="1">
      <c r="B129" s="9"/>
      <c r="C129" s="13"/>
      <c r="D129" s="13"/>
      <c r="E129" s="13"/>
      <c r="F129" s="31"/>
      <c r="G129" s="32"/>
      <c r="H129" s="13"/>
      <c r="I129" s="13"/>
      <c r="J129" s="31"/>
      <c r="K129" s="19"/>
      <c r="L129" s="19"/>
      <c r="M129" s="19"/>
      <c r="N129" s="26"/>
      <c r="O129" s="13"/>
      <c r="P129" s="13"/>
      <c r="Q129" s="26"/>
    </row>
    <row r="130" spans="2:17" s="7" customFormat="1" ht="18" customHeight="1">
      <c r="B130" s="9"/>
      <c r="C130" s="13"/>
      <c r="D130" s="13"/>
      <c r="E130" s="13"/>
      <c r="F130" s="31"/>
      <c r="G130" s="32"/>
      <c r="H130" s="13"/>
      <c r="I130" s="13"/>
      <c r="J130" s="31"/>
      <c r="K130" s="19"/>
      <c r="L130" s="19"/>
      <c r="M130" s="19"/>
      <c r="N130" s="26"/>
      <c r="O130" s="13"/>
      <c r="P130" s="13"/>
      <c r="Q130" s="26"/>
    </row>
    <row r="131" spans="2:17" s="7" customFormat="1" ht="18" customHeight="1">
      <c r="B131" s="9"/>
      <c r="C131" s="13"/>
      <c r="D131" s="13"/>
      <c r="E131" s="13"/>
      <c r="F131" s="31"/>
      <c r="G131" s="32"/>
      <c r="H131" s="13"/>
      <c r="I131" s="13"/>
      <c r="J131" s="31"/>
      <c r="K131" s="19"/>
      <c r="L131" s="19"/>
      <c r="M131" s="19"/>
      <c r="N131" s="26"/>
      <c r="O131" s="13"/>
      <c r="P131" s="13"/>
      <c r="Q131" s="26"/>
    </row>
    <row r="132" spans="1:17" ht="18" customHeight="1">
      <c r="A132" s="7"/>
      <c r="B132" s="7"/>
      <c r="C132" s="43"/>
      <c r="D132" s="7"/>
      <c r="E132" s="44"/>
      <c r="F132" s="7"/>
      <c r="G132" s="44"/>
      <c r="H132" s="7"/>
      <c r="I132" s="45" t="s">
        <v>98</v>
      </c>
      <c r="J132" s="46" t="s">
        <v>99</v>
      </c>
      <c r="K132" s="47"/>
      <c r="L132" s="7"/>
      <c r="M132" s="7"/>
      <c r="N132" s="7"/>
      <c r="O132" s="7"/>
      <c r="P132" s="7"/>
      <c r="Q132" s="7"/>
    </row>
    <row r="133" spans="1:17" ht="18" customHeight="1">
      <c r="A133" s="7"/>
      <c r="B133" s="7"/>
      <c r="C133" s="43"/>
      <c r="D133" s="48"/>
      <c r="E133" s="7"/>
      <c r="F133" s="48"/>
      <c r="G133" s="7"/>
      <c r="H133" s="7"/>
      <c r="I133" s="7"/>
      <c r="J133" s="7"/>
      <c r="K133" s="7"/>
      <c r="L133" s="7"/>
      <c r="M133" s="7"/>
      <c r="N133" s="7"/>
      <c r="O133" s="7"/>
      <c r="P133" s="7"/>
      <c r="Q133" s="49"/>
    </row>
    <row r="134" spans="1:17" ht="18" customHeight="1">
      <c r="A134" s="5"/>
      <c r="B134" s="5"/>
      <c r="C134" s="106" t="s">
        <v>93</v>
      </c>
      <c r="D134" s="50" t="s">
        <v>51</v>
      </c>
      <c r="E134" s="51"/>
      <c r="F134" s="51"/>
      <c r="G134" s="50" t="s">
        <v>52</v>
      </c>
      <c r="H134" s="51"/>
      <c r="I134" s="51"/>
      <c r="J134" s="51"/>
      <c r="K134" s="50" t="s">
        <v>53</v>
      </c>
      <c r="L134" s="51"/>
      <c r="M134" s="51"/>
      <c r="N134" s="51"/>
      <c r="O134" s="50" t="s">
        <v>54</v>
      </c>
      <c r="P134" s="51"/>
      <c r="Q134" s="51"/>
    </row>
    <row r="135" spans="1:17" ht="18" customHeight="1">
      <c r="A135" s="113" t="s">
        <v>55</v>
      </c>
      <c r="B135" s="114"/>
      <c r="C135" s="112"/>
      <c r="D135" s="38" t="s">
        <v>56</v>
      </c>
      <c r="E135" s="52" t="s">
        <v>57</v>
      </c>
      <c r="F135" s="53" t="s">
        <v>58</v>
      </c>
      <c r="G135" s="103" t="s">
        <v>96</v>
      </c>
      <c r="H135" s="106" t="s">
        <v>95</v>
      </c>
      <c r="I135" s="106" t="s">
        <v>94</v>
      </c>
      <c r="J135" s="110" t="s">
        <v>58</v>
      </c>
      <c r="K135" s="103" t="s">
        <v>96</v>
      </c>
      <c r="L135" s="106" t="s">
        <v>95</v>
      </c>
      <c r="M135" s="53" t="s">
        <v>59</v>
      </c>
      <c r="N135" s="110" t="s">
        <v>58</v>
      </c>
      <c r="O135" s="103" t="s">
        <v>96</v>
      </c>
      <c r="P135" s="106" t="s">
        <v>94</v>
      </c>
      <c r="Q135" s="108" t="s">
        <v>58</v>
      </c>
    </row>
    <row r="136" spans="1:17" ht="18" customHeight="1">
      <c r="A136" s="115"/>
      <c r="B136" s="116"/>
      <c r="C136" s="112"/>
      <c r="D136" s="38" t="s">
        <v>60</v>
      </c>
      <c r="E136" s="52" t="s">
        <v>61</v>
      </c>
      <c r="F136" s="53"/>
      <c r="G136" s="104"/>
      <c r="H136" s="107"/>
      <c r="I136" s="107"/>
      <c r="J136" s="111"/>
      <c r="K136" s="104"/>
      <c r="L136" s="107"/>
      <c r="M136" s="54" t="s">
        <v>62</v>
      </c>
      <c r="N136" s="111"/>
      <c r="O136" s="104"/>
      <c r="P136" s="107"/>
      <c r="Q136" s="109"/>
    </row>
    <row r="137" spans="1:17" ht="18" customHeight="1">
      <c r="A137" s="6"/>
      <c r="B137" s="6"/>
      <c r="C137" s="1" t="s">
        <v>63</v>
      </c>
      <c r="D137" s="3" t="s">
        <v>64</v>
      </c>
      <c r="E137" s="2" t="s">
        <v>65</v>
      </c>
      <c r="F137" s="3" t="s">
        <v>66</v>
      </c>
      <c r="G137" s="105"/>
      <c r="H137" s="2" t="s">
        <v>67</v>
      </c>
      <c r="I137" s="2" t="s">
        <v>68</v>
      </c>
      <c r="J137" s="3" t="s">
        <v>69</v>
      </c>
      <c r="K137" s="105"/>
      <c r="L137" s="2" t="s">
        <v>67</v>
      </c>
      <c r="M137" s="2" t="s">
        <v>70</v>
      </c>
      <c r="N137" s="55" t="s">
        <v>71</v>
      </c>
      <c r="O137" s="105"/>
      <c r="P137" s="2" t="s">
        <v>72</v>
      </c>
      <c r="Q137" s="55" t="s">
        <v>73</v>
      </c>
    </row>
    <row r="138" spans="2:16" s="7" customFormat="1" ht="18" customHeight="1">
      <c r="B138" s="9"/>
      <c r="C138" s="30"/>
      <c r="D138" s="18"/>
      <c r="E138" s="13"/>
      <c r="F138" s="31"/>
      <c r="G138" s="29"/>
      <c r="H138" s="13"/>
      <c r="I138" s="13"/>
      <c r="J138" s="26"/>
      <c r="K138" s="20"/>
      <c r="L138" s="19"/>
      <c r="M138" s="19"/>
      <c r="N138" s="26"/>
      <c r="O138" s="18"/>
      <c r="P138" s="13"/>
    </row>
    <row r="139" spans="3:16" s="7" customFormat="1" ht="18" customHeight="1">
      <c r="C139" s="35"/>
      <c r="D139" s="21"/>
      <c r="G139" s="21"/>
      <c r="K139" s="21"/>
      <c r="O139" s="81">
        <f>SUM(O141,O143,O145,O147,O149,O151)</f>
        <v>2</v>
      </c>
      <c r="P139" s="82">
        <f>SUM(P141,P143,P145,P147,P149,P151)</f>
        <v>445</v>
      </c>
    </row>
    <row r="140" spans="1:17" s="7" customFormat="1" ht="18" customHeight="1">
      <c r="A140" s="117" t="s">
        <v>82</v>
      </c>
      <c r="B140" s="118"/>
      <c r="C140" s="30">
        <f>SUM(C142,C144,C146,C148,C150,C152)</f>
        <v>280777</v>
      </c>
      <c r="D140" s="18">
        <f>SUM(D142,D144,D146,D148,D150,D152)</f>
        <v>9</v>
      </c>
      <c r="E140" s="13">
        <f>SUM(E142,E144,E146,E148,E150,E152)</f>
        <v>280140</v>
      </c>
      <c r="F140" s="26">
        <f>ROUND(E140/C140*100,1)</f>
        <v>99.8</v>
      </c>
      <c r="G140" s="18">
        <f>SUM(G142,G144,G146,G148,G150,G152)</f>
        <v>6</v>
      </c>
      <c r="H140" s="13">
        <f>SUM(H142,H144,H146,H148,H150,H152)</f>
        <v>296748</v>
      </c>
      <c r="I140" s="13">
        <f>SUM(I142,I144,I146,I148,I150,I152)</f>
        <v>279695</v>
      </c>
      <c r="J140" s="26">
        <f>ROUND(I140/C140*100,1)</f>
        <v>99.6</v>
      </c>
      <c r="K140" s="18">
        <f>SUM(K142,K144,K146,K148,K150,K152)</f>
        <v>0</v>
      </c>
      <c r="L140" s="13">
        <f>SUM(L142,L144,L146,L148,L150,L152)</f>
        <v>0</v>
      </c>
      <c r="M140" s="13">
        <f>SUM(M142,M144,M146,M148,M150,M152)</f>
        <v>0</v>
      </c>
      <c r="N140" s="13">
        <f>SUM(N142,N144,N146,N148,N150,N152)</f>
        <v>0</v>
      </c>
      <c r="O140" s="18">
        <f>SUM(O142,O144,O146,O148,O150,O152)</f>
        <v>3</v>
      </c>
      <c r="P140" s="13">
        <f>SUM(P142,P144,P146,P148,P150,P152)</f>
        <v>2688</v>
      </c>
      <c r="Q140" s="26">
        <f>ROUND(P139/C140*100,1)</f>
        <v>0.2</v>
      </c>
    </row>
    <row r="141" spans="3:16" s="7" customFormat="1" ht="18" customHeight="1">
      <c r="C141" s="35"/>
      <c r="D141" s="21"/>
      <c r="G141" s="21"/>
      <c r="K141" s="21"/>
      <c r="O141" s="16">
        <v>1</v>
      </c>
      <c r="P141" s="17">
        <v>298</v>
      </c>
    </row>
    <row r="142" spans="2:17" s="7" customFormat="1" ht="18" customHeight="1">
      <c r="B142" s="9" t="s">
        <v>31</v>
      </c>
      <c r="C142" s="30">
        <v>118135</v>
      </c>
      <c r="D142" s="18">
        <f>SUM(G142,K142,O142)</f>
        <v>2</v>
      </c>
      <c r="E142" s="13">
        <f>I142+M142+P141</f>
        <v>117703</v>
      </c>
      <c r="F142" s="26">
        <f>ROUND(E142/C142*100,1)</f>
        <v>99.6</v>
      </c>
      <c r="G142" s="18">
        <v>1</v>
      </c>
      <c r="H142" s="13">
        <v>120100</v>
      </c>
      <c r="I142" s="13">
        <v>117405</v>
      </c>
      <c r="J142" s="26">
        <f>ROUND(I142/C142*100,1)</f>
        <v>99.4</v>
      </c>
      <c r="K142" s="20">
        <v>0</v>
      </c>
      <c r="L142" s="19">
        <v>0</v>
      </c>
      <c r="M142" s="19">
        <v>0</v>
      </c>
      <c r="N142" s="26" t="s">
        <v>81</v>
      </c>
      <c r="O142" s="24">
        <v>1</v>
      </c>
      <c r="P142" s="13">
        <v>298</v>
      </c>
      <c r="Q142" s="26">
        <f>ROUND(P141/C142*100,1)</f>
        <v>0.3</v>
      </c>
    </row>
    <row r="143" spans="2:17" s="7" customFormat="1" ht="18" customHeight="1">
      <c r="B143" s="9"/>
      <c r="C143" s="30"/>
      <c r="D143" s="18"/>
      <c r="E143" s="13"/>
      <c r="F143" s="26"/>
      <c r="G143" s="18"/>
      <c r="H143" s="13"/>
      <c r="I143" s="13"/>
      <c r="J143" s="26"/>
      <c r="K143" s="20"/>
      <c r="L143" s="19"/>
      <c r="M143" s="19"/>
      <c r="N143" s="26"/>
      <c r="O143" s="16">
        <v>0</v>
      </c>
      <c r="P143" s="17">
        <v>0</v>
      </c>
      <c r="Q143" s="26"/>
    </row>
    <row r="144" spans="2:17" s="7" customFormat="1" ht="18" customHeight="1">
      <c r="B144" s="9" t="s">
        <v>34</v>
      </c>
      <c r="C144" s="30">
        <v>24825</v>
      </c>
      <c r="D144" s="18">
        <f>SUM(G144,K144,O144)</f>
        <v>2</v>
      </c>
      <c r="E144" s="13">
        <f>I144+M144+P143</f>
        <v>24726</v>
      </c>
      <c r="F144" s="90">
        <f>ROUND(E144/C144*100,1)</f>
        <v>99.6</v>
      </c>
      <c r="G144" s="18">
        <v>1</v>
      </c>
      <c r="H144" s="13">
        <v>30600</v>
      </c>
      <c r="I144" s="13">
        <v>24726</v>
      </c>
      <c r="J144" s="91">
        <v>99.6</v>
      </c>
      <c r="K144" s="20">
        <v>0</v>
      </c>
      <c r="L144" s="19">
        <v>0</v>
      </c>
      <c r="M144" s="19">
        <v>0</v>
      </c>
      <c r="N144" s="26" t="s">
        <v>81</v>
      </c>
      <c r="O144" s="24">
        <v>1</v>
      </c>
      <c r="P144" s="13">
        <v>2243</v>
      </c>
      <c r="Q144" s="26" t="s">
        <v>81</v>
      </c>
    </row>
    <row r="145" spans="2:17" s="7" customFormat="1" ht="18" customHeight="1">
      <c r="B145" s="9"/>
      <c r="C145" s="30"/>
      <c r="D145" s="18"/>
      <c r="E145" s="13"/>
      <c r="F145" s="26"/>
      <c r="G145" s="18"/>
      <c r="H145" s="13"/>
      <c r="I145" s="13"/>
      <c r="J145" s="26"/>
      <c r="K145" s="20"/>
      <c r="L145" s="19"/>
      <c r="M145" s="19"/>
      <c r="N145" s="26"/>
      <c r="O145" s="16">
        <v>1</v>
      </c>
      <c r="P145" s="17">
        <v>147</v>
      </c>
      <c r="Q145" s="26"/>
    </row>
    <row r="146" spans="2:17" s="7" customFormat="1" ht="18" customHeight="1">
      <c r="B146" s="9" t="s">
        <v>36</v>
      </c>
      <c r="C146" s="30">
        <v>48925</v>
      </c>
      <c r="D146" s="18">
        <f>SUM(G146,K146,O146)</f>
        <v>2</v>
      </c>
      <c r="E146" s="13">
        <f>I146+M146+P145</f>
        <v>48925</v>
      </c>
      <c r="F146" s="26">
        <f>ROUND(E146/C146*100,1)</f>
        <v>100</v>
      </c>
      <c r="G146" s="18">
        <v>1</v>
      </c>
      <c r="H146" s="13">
        <v>50500</v>
      </c>
      <c r="I146" s="13">
        <v>48778</v>
      </c>
      <c r="J146" s="26">
        <f>ROUND(I146/C146*100,1)</f>
        <v>99.7</v>
      </c>
      <c r="K146" s="20">
        <v>0</v>
      </c>
      <c r="L146" s="19">
        <v>0</v>
      </c>
      <c r="M146" s="19">
        <v>0</v>
      </c>
      <c r="N146" s="26" t="s">
        <v>81</v>
      </c>
      <c r="O146" s="24">
        <v>1</v>
      </c>
      <c r="P146" s="13">
        <v>147</v>
      </c>
      <c r="Q146" s="26">
        <f>ROUND(P145/C146*100,1)</f>
        <v>0.3</v>
      </c>
    </row>
    <row r="147" spans="2:17" s="7" customFormat="1" ht="18" customHeight="1">
      <c r="B147" s="9"/>
      <c r="C147" s="30"/>
      <c r="D147" s="18"/>
      <c r="E147" s="13"/>
      <c r="F147" s="26"/>
      <c r="G147" s="18"/>
      <c r="H147" s="13"/>
      <c r="I147" s="13"/>
      <c r="J147" s="26"/>
      <c r="K147" s="20"/>
      <c r="L147" s="19"/>
      <c r="M147" s="19"/>
      <c r="N147" s="26"/>
      <c r="O147" s="16"/>
      <c r="P147" s="17"/>
      <c r="Q147" s="26"/>
    </row>
    <row r="148" spans="2:18" s="7" customFormat="1" ht="18" customHeight="1">
      <c r="B148" s="9" t="s">
        <v>38</v>
      </c>
      <c r="C148" s="30">
        <v>41890</v>
      </c>
      <c r="D148" s="18">
        <f>SUM(G148,K148,O148)</f>
        <v>1</v>
      </c>
      <c r="E148" s="13">
        <f>I148+M148+P147</f>
        <v>41836</v>
      </c>
      <c r="F148" s="26">
        <f>ROUND(E148/C148*100,1)</f>
        <v>99.9</v>
      </c>
      <c r="G148" s="18">
        <v>1</v>
      </c>
      <c r="H148" s="13">
        <v>45000</v>
      </c>
      <c r="I148" s="13">
        <v>41836</v>
      </c>
      <c r="J148" s="26">
        <f>ROUND(I148/C148*100,1)</f>
        <v>99.9</v>
      </c>
      <c r="K148" s="20">
        <v>0</v>
      </c>
      <c r="L148" s="19">
        <v>0</v>
      </c>
      <c r="M148" s="19">
        <v>0</v>
      </c>
      <c r="N148" s="26" t="s">
        <v>81</v>
      </c>
      <c r="O148" s="18">
        <v>0</v>
      </c>
      <c r="P148" s="13">
        <v>0</v>
      </c>
      <c r="Q148" s="26" t="s">
        <v>81</v>
      </c>
      <c r="R148" s="26"/>
    </row>
    <row r="149" spans="2:17" s="7" customFormat="1" ht="18" customHeight="1">
      <c r="B149" s="9"/>
      <c r="C149" s="30"/>
      <c r="D149" s="18"/>
      <c r="E149" s="13"/>
      <c r="F149" s="26"/>
      <c r="G149" s="38">
        <v>1</v>
      </c>
      <c r="H149" s="17">
        <v>352</v>
      </c>
      <c r="I149" s="17">
        <v>311</v>
      </c>
      <c r="J149" s="26"/>
      <c r="K149" s="20"/>
      <c r="L149" s="19"/>
      <c r="M149" s="19"/>
      <c r="N149" s="26"/>
      <c r="O149" s="16"/>
      <c r="P149" s="17"/>
      <c r="Q149" s="26"/>
    </row>
    <row r="150" spans="2:17" s="7" customFormat="1" ht="18" customHeight="1">
      <c r="B150" s="9" t="s">
        <v>41</v>
      </c>
      <c r="C150" s="30">
        <v>21149</v>
      </c>
      <c r="D150" s="18">
        <f>SUM(G150,K150,O150)</f>
        <v>1</v>
      </c>
      <c r="E150" s="13">
        <f>I150+M150+P149</f>
        <v>21149</v>
      </c>
      <c r="F150" s="31">
        <f>ROUND(E150/C150*100,1)</f>
        <v>100</v>
      </c>
      <c r="G150" s="18">
        <v>1</v>
      </c>
      <c r="H150" s="13">
        <v>23748</v>
      </c>
      <c r="I150" s="13">
        <v>21149</v>
      </c>
      <c r="J150" s="31">
        <f>ROUND(I150/C150*100,1)</f>
        <v>100</v>
      </c>
      <c r="K150" s="20">
        <v>0</v>
      </c>
      <c r="L150" s="19">
        <v>0</v>
      </c>
      <c r="M150" s="19">
        <v>0</v>
      </c>
      <c r="N150" s="26" t="s">
        <v>81</v>
      </c>
      <c r="O150" s="18">
        <v>0</v>
      </c>
      <c r="P150" s="13">
        <v>0</v>
      </c>
      <c r="Q150" s="26" t="s">
        <v>81</v>
      </c>
    </row>
    <row r="151" spans="2:17" s="7" customFormat="1" ht="18" customHeight="1">
      <c r="B151" s="9"/>
      <c r="C151" s="30"/>
      <c r="D151" s="18"/>
      <c r="E151" s="13"/>
      <c r="F151" s="26"/>
      <c r="G151" s="29"/>
      <c r="H151" s="13"/>
      <c r="I151" s="13"/>
      <c r="J151" s="26"/>
      <c r="K151" s="20"/>
      <c r="L151" s="19"/>
      <c r="M151" s="19"/>
      <c r="N151" s="26"/>
      <c r="O151" s="18"/>
      <c r="P151" s="17"/>
      <c r="Q151" s="26"/>
    </row>
    <row r="152" spans="2:17" s="7" customFormat="1" ht="18" customHeight="1">
      <c r="B152" s="9" t="s">
        <v>40</v>
      </c>
      <c r="C152" s="30">
        <v>25853</v>
      </c>
      <c r="D152" s="18">
        <f>SUM(G152,K152,O152)</f>
        <v>1</v>
      </c>
      <c r="E152" s="13">
        <f>I152+M152+P151</f>
        <v>25801</v>
      </c>
      <c r="F152" s="26">
        <f>ROUND(E152/C152*100,1)</f>
        <v>99.8</v>
      </c>
      <c r="G152" s="18">
        <v>1</v>
      </c>
      <c r="H152" s="13">
        <v>26800</v>
      </c>
      <c r="I152" s="13">
        <v>25801</v>
      </c>
      <c r="J152" s="26">
        <f>ROUND(I152/C152*100,1)</f>
        <v>99.8</v>
      </c>
      <c r="K152" s="20">
        <v>0</v>
      </c>
      <c r="L152" s="19">
        <v>0</v>
      </c>
      <c r="M152" s="19">
        <v>0</v>
      </c>
      <c r="N152" s="26" t="s">
        <v>81</v>
      </c>
      <c r="O152" s="18">
        <v>0</v>
      </c>
      <c r="P152" s="13">
        <v>0</v>
      </c>
      <c r="Q152" s="26" t="s">
        <v>81</v>
      </c>
    </row>
    <row r="153" spans="2:17" s="7" customFormat="1" ht="18" customHeight="1">
      <c r="B153" s="9"/>
      <c r="C153" s="30"/>
      <c r="D153" s="18"/>
      <c r="E153" s="13"/>
      <c r="F153" s="26"/>
      <c r="G153" s="18"/>
      <c r="H153" s="13"/>
      <c r="I153" s="13"/>
      <c r="J153" s="26"/>
      <c r="K153" s="20"/>
      <c r="L153" s="19"/>
      <c r="M153" s="19"/>
      <c r="N153" s="26"/>
      <c r="O153" s="18"/>
      <c r="P153" s="13"/>
      <c r="Q153" s="26"/>
    </row>
    <row r="154" spans="2:17" s="7" customFormat="1" ht="18" customHeight="1">
      <c r="B154" s="9"/>
      <c r="C154" s="30"/>
      <c r="D154" s="18"/>
      <c r="E154" s="13"/>
      <c r="F154" s="26"/>
      <c r="G154" s="20"/>
      <c r="H154" s="19"/>
      <c r="I154" s="19"/>
      <c r="J154" s="26"/>
      <c r="K154" s="18"/>
      <c r="L154" s="13"/>
      <c r="M154" s="13"/>
      <c r="N154" s="26"/>
      <c r="O154" s="81">
        <f>SUM(O156,O158,O160,O162)</f>
        <v>3</v>
      </c>
      <c r="P154" s="82">
        <f>SUM(P156,P158,P160,P162)</f>
        <v>63</v>
      </c>
      <c r="Q154" s="26"/>
    </row>
    <row r="155" spans="1:17" s="7" customFormat="1" ht="18" customHeight="1">
      <c r="A155" s="117" t="s">
        <v>90</v>
      </c>
      <c r="B155" s="118"/>
      <c r="C155" s="30">
        <f>SUM(C157,C159,C161,C163)</f>
        <v>328129</v>
      </c>
      <c r="D155" s="18">
        <f>SUM(G155,K155,O155)</f>
        <v>13</v>
      </c>
      <c r="E155" s="13">
        <f>SUM(E157,E159,E161,E163)</f>
        <v>327790</v>
      </c>
      <c r="F155" s="26">
        <f>ROUND(E155/C155*100,1)</f>
        <v>99.9</v>
      </c>
      <c r="G155" s="18">
        <f>SUM(G157,G159,G161,G163)</f>
        <v>4</v>
      </c>
      <c r="H155" s="13">
        <f>SUM(H157,H159,H161,H163)</f>
        <v>367800</v>
      </c>
      <c r="I155" s="13">
        <f>SUM(I157,I159,I161,I163)</f>
        <v>327727</v>
      </c>
      <c r="J155" s="26">
        <f>ROUND(I155/C155*100,1)</f>
        <v>99.9</v>
      </c>
      <c r="K155" s="20">
        <v>0</v>
      </c>
      <c r="L155" s="19">
        <v>0</v>
      </c>
      <c r="M155" s="19">
        <v>0</v>
      </c>
      <c r="N155" s="26" t="s">
        <v>81</v>
      </c>
      <c r="O155" s="18">
        <f>SUM(O157,O159,O161,O163)</f>
        <v>9</v>
      </c>
      <c r="P155" s="13">
        <f>SUM(P157,P159,P161,P163)</f>
        <v>3951</v>
      </c>
      <c r="Q155" s="26">
        <f>ROUND(P154/C155*100,1)</f>
        <v>0</v>
      </c>
    </row>
    <row r="156" spans="3:16" s="7" customFormat="1" ht="18" customHeight="1">
      <c r="C156" s="35"/>
      <c r="D156" s="21"/>
      <c r="G156" s="21"/>
      <c r="K156" s="21"/>
      <c r="O156" s="16">
        <v>0</v>
      </c>
      <c r="P156" s="17">
        <v>0</v>
      </c>
    </row>
    <row r="157" spans="2:17" s="7" customFormat="1" ht="18" customHeight="1">
      <c r="B157" s="9" t="s">
        <v>13</v>
      </c>
      <c r="C157" s="30">
        <v>53206</v>
      </c>
      <c r="D157" s="18">
        <f>SUM(G157,K157,O157)</f>
        <v>2</v>
      </c>
      <c r="E157" s="13">
        <f>I157+M157+P156</f>
        <v>53157</v>
      </c>
      <c r="F157" s="26">
        <f>ROUND(E157/C157*100,1)</f>
        <v>99.9</v>
      </c>
      <c r="G157" s="18">
        <v>1</v>
      </c>
      <c r="H157" s="13">
        <v>55700</v>
      </c>
      <c r="I157" s="13">
        <v>53157</v>
      </c>
      <c r="J157" s="26">
        <f>ROUND(I157/C157*100,1)</f>
        <v>99.9</v>
      </c>
      <c r="K157" s="20">
        <v>0</v>
      </c>
      <c r="L157" s="19">
        <v>0</v>
      </c>
      <c r="M157" s="19">
        <v>0</v>
      </c>
      <c r="N157" s="26" t="s">
        <v>81</v>
      </c>
      <c r="O157" s="18">
        <v>1</v>
      </c>
      <c r="P157" s="13">
        <v>0</v>
      </c>
      <c r="Q157" s="26" t="s">
        <v>81</v>
      </c>
    </row>
    <row r="158" spans="3:16" s="7" customFormat="1" ht="18" customHeight="1">
      <c r="C158" s="35"/>
      <c r="D158" s="21"/>
      <c r="G158" s="21"/>
      <c r="K158" s="21"/>
      <c r="O158" s="16">
        <v>2</v>
      </c>
      <c r="P158" s="17">
        <v>0</v>
      </c>
    </row>
    <row r="159" spans="2:17" s="7" customFormat="1" ht="18" customHeight="1">
      <c r="B159" s="9" t="s">
        <v>14</v>
      </c>
      <c r="C159" s="30">
        <v>106666</v>
      </c>
      <c r="D159" s="18">
        <f>SUM(G159,K159,O159)</f>
        <v>6</v>
      </c>
      <c r="E159" s="13">
        <f>I159+M159+P158</f>
        <v>106566</v>
      </c>
      <c r="F159" s="26">
        <f>ROUND(E159/C159*100,1)</f>
        <v>99.9</v>
      </c>
      <c r="G159" s="18">
        <v>1</v>
      </c>
      <c r="H159" s="13">
        <v>123800</v>
      </c>
      <c r="I159" s="13">
        <v>106566</v>
      </c>
      <c r="J159" s="26">
        <f>ROUND(I159/C159*100,1)</f>
        <v>99.9</v>
      </c>
      <c r="K159" s="20">
        <v>0</v>
      </c>
      <c r="L159" s="19">
        <v>0</v>
      </c>
      <c r="M159" s="19">
        <v>0</v>
      </c>
      <c r="N159" s="26" t="s">
        <v>81</v>
      </c>
      <c r="O159" s="24">
        <v>5</v>
      </c>
      <c r="P159" s="13">
        <v>2271</v>
      </c>
      <c r="Q159" s="36">
        <f>IF(P158=0,0,ROUND(P158/C159*100,1))</f>
        <v>0</v>
      </c>
    </row>
    <row r="160" spans="2:17" s="7" customFormat="1" ht="18" customHeight="1">
      <c r="B160" s="9"/>
      <c r="C160" s="30"/>
      <c r="D160" s="18"/>
      <c r="E160" s="13"/>
      <c r="F160" s="26"/>
      <c r="G160" s="18"/>
      <c r="H160" s="13"/>
      <c r="I160" s="13"/>
      <c r="J160" s="26"/>
      <c r="K160" s="20"/>
      <c r="L160" s="19"/>
      <c r="M160" s="19"/>
      <c r="N160" s="26"/>
      <c r="O160" s="16">
        <v>1</v>
      </c>
      <c r="P160" s="17">
        <v>63</v>
      </c>
      <c r="Q160" s="26"/>
    </row>
    <row r="161" spans="2:17" s="7" customFormat="1" ht="18" customHeight="1">
      <c r="B161" s="9" t="s">
        <v>16</v>
      </c>
      <c r="C161" s="30">
        <v>83453</v>
      </c>
      <c r="D161" s="18">
        <f>SUM(G161,K161,O161)</f>
        <v>3</v>
      </c>
      <c r="E161" s="13">
        <f>I161+M161+P160</f>
        <v>83348</v>
      </c>
      <c r="F161" s="26">
        <f>ROUND(E161/C161*100,1)</f>
        <v>99.9</v>
      </c>
      <c r="G161" s="18">
        <v>1</v>
      </c>
      <c r="H161" s="13">
        <v>90000</v>
      </c>
      <c r="I161" s="13">
        <v>83285</v>
      </c>
      <c r="J161" s="26">
        <f>ROUND(I161/C161*100,1)</f>
        <v>99.8</v>
      </c>
      <c r="K161" s="20">
        <v>0</v>
      </c>
      <c r="L161" s="19">
        <v>0</v>
      </c>
      <c r="M161" s="19">
        <v>0</v>
      </c>
      <c r="N161" s="26" t="s">
        <v>81</v>
      </c>
      <c r="O161" s="24">
        <v>2</v>
      </c>
      <c r="P161" s="13">
        <v>1680</v>
      </c>
      <c r="Q161" s="26">
        <f>ROUND(P160/C161*100,1)</f>
        <v>0.1</v>
      </c>
    </row>
    <row r="162" spans="2:17" s="7" customFormat="1" ht="18" customHeight="1">
      <c r="B162" s="9"/>
      <c r="C162" s="30"/>
      <c r="D162" s="18"/>
      <c r="E162" s="13"/>
      <c r="F162" s="26"/>
      <c r="G162" s="18"/>
      <c r="H162" s="13"/>
      <c r="I162" s="13"/>
      <c r="J162" s="26"/>
      <c r="K162" s="20"/>
      <c r="L162" s="19"/>
      <c r="M162" s="19"/>
      <c r="N162" s="26"/>
      <c r="O162" s="16">
        <v>0</v>
      </c>
      <c r="P162" s="17">
        <v>0</v>
      </c>
      <c r="Q162" s="26"/>
    </row>
    <row r="163" spans="2:17" s="7" customFormat="1" ht="18" customHeight="1">
      <c r="B163" s="9" t="s">
        <v>17</v>
      </c>
      <c r="C163" s="30">
        <v>84804</v>
      </c>
      <c r="D163" s="18">
        <f>SUM(G163,K163,O163)</f>
        <v>2</v>
      </c>
      <c r="E163" s="13">
        <f>I163+M163+P162</f>
        <v>84719</v>
      </c>
      <c r="F163" s="26">
        <f>ROUND(E163/C163*100,1)</f>
        <v>99.9</v>
      </c>
      <c r="G163" s="18">
        <v>1</v>
      </c>
      <c r="H163" s="13">
        <v>98300</v>
      </c>
      <c r="I163" s="13">
        <v>84719</v>
      </c>
      <c r="J163" s="26">
        <f>ROUND(I163/C163*100,1)</f>
        <v>99.9</v>
      </c>
      <c r="K163" s="20">
        <v>0</v>
      </c>
      <c r="L163" s="19">
        <v>0</v>
      </c>
      <c r="M163" s="19">
        <v>0</v>
      </c>
      <c r="N163" s="26" t="s">
        <v>81</v>
      </c>
      <c r="O163" s="24">
        <v>1</v>
      </c>
      <c r="P163" s="13">
        <v>0</v>
      </c>
      <c r="Q163" s="26" t="s">
        <v>81</v>
      </c>
    </row>
    <row r="164" spans="2:17" s="7" customFormat="1" ht="18" customHeight="1">
      <c r="B164" s="9"/>
      <c r="C164" s="30"/>
      <c r="D164" s="18"/>
      <c r="E164" s="13"/>
      <c r="F164" s="26"/>
      <c r="G164" s="18"/>
      <c r="H164" s="13"/>
      <c r="I164" s="13"/>
      <c r="J164" s="26"/>
      <c r="K164" s="20"/>
      <c r="L164" s="19"/>
      <c r="M164" s="19"/>
      <c r="N164" s="26"/>
      <c r="O164" s="18"/>
      <c r="P164" s="13"/>
      <c r="Q164" s="26"/>
    </row>
    <row r="165" spans="3:16" s="7" customFormat="1" ht="18" customHeight="1">
      <c r="C165" s="35"/>
      <c r="D165" s="18"/>
      <c r="E165" s="13"/>
      <c r="G165" s="21"/>
      <c r="K165" s="21"/>
      <c r="O165" s="81">
        <f>SUM(O167,O169,O175,O171,O173,O177)</f>
        <v>3</v>
      </c>
      <c r="P165" s="17">
        <f>SUM(P167,P169,P175,P171,P173,P177)</f>
        <v>250</v>
      </c>
    </row>
    <row r="166" spans="1:17" s="7" customFormat="1" ht="18" customHeight="1">
      <c r="A166" s="120" t="s">
        <v>97</v>
      </c>
      <c r="B166" s="121"/>
      <c r="C166" s="30">
        <f>SUM(C168,C170,C172,C174,C176,C178)</f>
        <v>566595</v>
      </c>
      <c r="D166" s="18">
        <f>SUM(D168,D170,D172,D174,D176,D178)</f>
        <v>12</v>
      </c>
      <c r="E166" s="13">
        <f>SUM(E168,E170,E172,E174,E176,E178)</f>
        <v>565507</v>
      </c>
      <c r="F166" s="26">
        <f>ROUND(E166/C166*100,1)</f>
        <v>99.8</v>
      </c>
      <c r="G166" s="18">
        <f>SUM(G168,G170,G172,G174,G176,G178)</f>
        <v>5</v>
      </c>
      <c r="H166" s="13">
        <f>SUM(H168,H170,H172,H174,H176,H178)</f>
        <v>604900</v>
      </c>
      <c r="I166" s="13">
        <f>SUM(I168,I170,I172,I174,I176,I178)</f>
        <v>565257</v>
      </c>
      <c r="J166" s="26">
        <f>ROUND(I166/C166*100,1)</f>
        <v>99.8</v>
      </c>
      <c r="K166" s="18">
        <f>SUM(K168,K170,K172,K174,K176,K178)</f>
        <v>0</v>
      </c>
      <c r="L166" s="71">
        <f>SUM(L168,L170,L172,L174,L176,L178)</f>
        <v>0</v>
      </c>
      <c r="M166" s="71">
        <f>SUM(M168,M170,M172,M174,M176,M178)</f>
        <v>0</v>
      </c>
      <c r="N166" s="56">
        <f>IF(M166=0,0,ROUND(M166/$C166*100,1))</f>
        <v>0</v>
      </c>
      <c r="O166" s="18">
        <f>SUM(O168,O170,O172,O174,O176,O178)</f>
        <v>7</v>
      </c>
      <c r="P166" s="13">
        <f>SUM(P168,P170,P172,P174,P176,P178)</f>
        <v>2350</v>
      </c>
      <c r="Q166" s="36">
        <f>ROUND(P165/C166*100,1)</f>
        <v>0</v>
      </c>
    </row>
    <row r="167" spans="3:16" s="7" customFormat="1" ht="18" customHeight="1">
      <c r="C167" s="30"/>
      <c r="D167" s="18"/>
      <c r="E167" s="13"/>
      <c r="F167" s="26"/>
      <c r="G167" s="21"/>
      <c r="K167" s="21"/>
      <c r="N167" s="39"/>
      <c r="O167" s="16">
        <v>0</v>
      </c>
      <c r="P167" s="17">
        <v>0</v>
      </c>
    </row>
    <row r="168" spans="2:17" s="7" customFormat="1" ht="18" customHeight="1">
      <c r="B168" s="9" t="s">
        <v>20</v>
      </c>
      <c r="C168" s="30">
        <v>73197</v>
      </c>
      <c r="D168" s="18">
        <f>SUM(G168,K168,O168)</f>
        <v>2</v>
      </c>
      <c r="E168" s="13">
        <f>I168+M168+P167</f>
        <v>72978</v>
      </c>
      <c r="F168" s="26">
        <f>ROUND(E168/C168*100,1)</f>
        <v>99.7</v>
      </c>
      <c r="G168" s="18">
        <v>1</v>
      </c>
      <c r="H168" s="13">
        <v>104400</v>
      </c>
      <c r="I168" s="13">
        <v>72978</v>
      </c>
      <c r="J168" s="26">
        <f>ROUND(I168/C168*100,1)</f>
        <v>99.7</v>
      </c>
      <c r="K168" s="20">
        <v>0</v>
      </c>
      <c r="L168" s="19">
        <v>0</v>
      </c>
      <c r="M168" s="19">
        <v>0</v>
      </c>
      <c r="N168" s="57" t="s">
        <v>81</v>
      </c>
      <c r="O168" s="24">
        <v>1</v>
      </c>
      <c r="P168" s="13">
        <v>0</v>
      </c>
      <c r="Q168" s="36">
        <f>ROUND(P167/C168*100,1)</f>
        <v>0</v>
      </c>
    </row>
    <row r="169" spans="2:17" s="7" customFormat="1" ht="18" customHeight="1">
      <c r="B169" s="9"/>
      <c r="C169" s="30"/>
      <c r="D169" s="18"/>
      <c r="E169" s="13"/>
      <c r="F169" s="26"/>
      <c r="G169" s="18"/>
      <c r="H169" s="13"/>
      <c r="I169" s="13"/>
      <c r="K169" s="20"/>
      <c r="L169" s="19"/>
      <c r="M169" s="19"/>
      <c r="N169" s="57"/>
      <c r="O169" s="16">
        <v>1</v>
      </c>
      <c r="P169" s="17">
        <v>0</v>
      </c>
      <c r="Q169" s="26"/>
    </row>
    <row r="170" spans="2:17" s="7" customFormat="1" ht="18" customHeight="1">
      <c r="B170" s="9" t="s">
        <v>18</v>
      </c>
      <c r="C170" s="30">
        <v>145417</v>
      </c>
      <c r="D170" s="18">
        <f>SUM(G170,K170,O170)</f>
        <v>2</v>
      </c>
      <c r="E170" s="13">
        <f>I170+M170+P169</f>
        <v>145126</v>
      </c>
      <c r="F170" s="26">
        <f>ROUND(E170/C170*100,1)</f>
        <v>99.8</v>
      </c>
      <c r="G170" s="18">
        <v>1</v>
      </c>
      <c r="H170" s="13">
        <v>152500</v>
      </c>
      <c r="I170" s="13">
        <v>145126</v>
      </c>
      <c r="J170" s="26">
        <f>ROUND(I170/C170*100,1)</f>
        <v>99.8</v>
      </c>
      <c r="K170" s="20">
        <v>0</v>
      </c>
      <c r="L170" s="19">
        <v>0</v>
      </c>
      <c r="M170" s="19">
        <v>0</v>
      </c>
      <c r="N170" s="57" t="s">
        <v>81</v>
      </c>
      <c r="O170" s="24">
        <v>1</v>
      </c>
      <c r="P170" s="13">
        <v>0</v>
      </c>
      <c r="Q170" s="36">
        <f>ROUND(P169/C170*100,1)</f>
        <v>0</v>
      </c>
    </row>
    <row r="171" spans="3:16" s="7" customFormat="1" ht="18" customHeight="1">
      <c r="C171" s="35"/>
      <c r="D171" s="21"/>
      <c r="G171" s="21"/>
      <c r="K171" s="21"/>
      <c r="N171" s="39"/>
      <c r="O171" s="16"/>
      <c r="P171" s="17"/>
    </row>
    <row r="172" spans="2:17" s="7" customFormat="1" ht="18" customHeight="1">
      <c r="B172" s="9" t="s">
        <v>28</v>
      </c>
      <c r="C172" s="30">
        <v>176719</v>
      </c>
      <c r="D172" s="18">
        <f>SUM(G172,K172,O172)</f>
        <v>1</v>
      </c>
      <c r="E172" s="13">
        <f>I172+M172+P171</f>
        <v>176436</v>
      </c>
      <c r="F172" s="26">
        <f>ROUND(E172/C172*100,1)</f>
        <v>99.8</v>
      </c>
      <c r="G172" s="18">
        <v>1</v>
      </c>
      <c r="H172" s="13">
        <v>178100</v>
      </c>
      <c r="I172" s="13">
        <v>176436</v>
      </c>
      <c r="J172" s="26">
        <f>ROUND(I172/C172*100,1)</f>
        <v>99.8</v>
      </c>
      <c r="K172" s="20">
        <v>0</v>
      </c>
      <c r="L172" s="19">
        <v>0</v>
      </c>
      <c r="M172" s="19">
        <v>0</v>
      </c>
      <c r="N172" s="57" t="s">
        <v>81</v>
      </c>
      <c r="O172" s="18">
        <v>0</v>
      </c>
      <c r="P172" s="13">
        <v>0</v>
      </c>
      <c r="Q172" s="26" t="s">
        <v>81</v>
      </c>
    </row>
    <row r="173" spans="3:16" s="7" customFormat="1" ht="18" customHeight="1">
      <c r="C173" s="35"/>
      <c r="D173" s="21"/>
      <c r="G173" s="21"/>
      <c r="K173" s="21"/>
      <c r="N173" s="39"/>
      <c r="O173" s="16"/>
      <c r="P173" s="17"/>
    </row>
    <row r="174" spans="2:17" s="7" customFormat="1" ht="18" customHeight="1">
      <c r="B174" s="9" t="s">
        <v>30</v>
      </c>
      <c r="C174" s="30">
        <v>68340</v>
      </c>
      <c r="D174" s="18">
        <f>SUM(G174,K174,O174)</f>
        <v>1</v>
      </c>
      <c r="E174" s="13">
        <f>I174+M174+P173</f>
        <v>68065</v>
      </c>
      <c r="F174" s="26">
        <f>ROUND(E174/C174*100,1)</f>
        <v>99.6</v>
      </c>
      <c r="G174" s="18">
        <v>1</v>
      </c>
      <c r="H174" s="13">
        <v>72000</v>
      </c>
      <c r="I174" s="13">
        <v>68065</v>
      </c>
      <c r="J174" s="26">
        <f>ROUND(I174/C174*100,1)</f>
        <v>99.6</v>
      </c>
      <c r="K174" s="20">
        <v>0</v>
      </c>
      <c r="L174" s="19">
        <v>0</v>
      </c>
      <c r="M174" s="19">
        <v>0</v>
      </c>
      <c r="N174" s="57" t="s">
        <v>81</v>
      </c>
      <c r="O174" s="18">
        <v>0</v>
      </c>
      <c r="P174" s="13">
        <v>0</v>
      </c>
      <c r="Q174" s="26" t="s">
        <v>81</v>
      </c>
    </row>
    <row r="175" spans="3:16" s="7" customFormat="1" ht="18" customHeight="1">
      <c r="C175" s="30"/>
      <c r="D175" s="18"/>
      <c r="E175" s="13"/>
      <c r="F175" s="26"/>
      <c r="G175" s="21"/>
      <c r="K175" s="21"/>
      <c r="N175" s="39"/>
      <c r="O175" s="16"/>
      <c r="P175" s="17"/>
    </row>
    <row r="176" spans="2:17" s="7" customFormat="1" ht="18" customHeight="1">
      <c r="B176" s="9" t="s">
        <v>23</v>
      </c>
      <c r="C176" s="30">
        <v>43652</v>
      </c>
      <c r="D176" s="18">
        <f>SUM(G176,K176,O176)</f>
        <v>1</v>
      </c>
      <c r="E176" s="13">
        <f>I176+M176+P175</f>
        <v>43632</v>
      </c>
      <c r="F176" s="26">
        <f>ROUND(E176/C176*100,1)</f>
        <v>100</v>
      </c>
      <c r="G176" s="18">
        <v>1</v>
      </c>
      <c r="H176" s="13">
        <v>42000</v>
      </c>
      <c r="I176" s="13">
        <v>43632</v>
      </c>
      <c r="J176" s="26">
        <f>ROUND(I176/C176*100,1)</f>
        <v>100</v>
      </c>
      <c r="K176" s="20">
        <v>0</v>
      </c>
      <c r="L176" s="19">
        <v>0</v>
      </c>
      <c r="M176" s="19">
        <v>0</v>
      </c>
      <c r="N176" s="57" t="s">
        <v>81</v>
      </c>
      <c r="O176" s="18">
        <v>0</v>
      </c>
      <c r="P176" s="13">
        <v>0</v>
      </c>
      <c r="Q176" s="26" t="s">
        <v>81</v>
      </c>
    </row>
    <row r="177" spans="2:17" s="7" customFormat="1" ht="18" customHeight="1">
      <c r="B177" s="9"/>
      <c r="C177" s="30"/>
      <c r="D177" s="18"/>
      <c r="E177" s="13"/>
      <c r="F177" s="26"/>
      <c r="G177" s="20"/>
      <c r="H177" s="14">
        <v>55900</v>
      </c>
      <c r="I177" s="14">
        <v>59020</v>
      </c>
      <c r="J177" s="26"/>
      <c r="K177" s="18"/>
      <c r="L177" s="13"/>
      <c r="M177" s="13"/>
      <c r="N177" s="57"/>
      <c r="O177" s="16">
        <v>2</v>
      </c>
      <c r="P177" s="17">
        <v>250</v>
      </c>
      <c r="Q177" s="26"/>
    </row>
    <row r="178" spans="2:17" s="7" customFormat="1" ht="18" customHeight="1">
      <c r="B178" s="9" t="s">
        <v>33</v>
      </c>
      <c r="C178" s="30">
        <v>59270</v>
      </c>
      <c r="D178" s="18">
        <f>SUM(G178,K178,O178)</f>
        <v>5</v>
      </c>
      <c r="E178" s="13">
        <f>I178+M178+P177</f>
        <v>59270</v>
      </c>
      <c r="F178" s="94">
        <f>ROUND(E178/C178*100,1)</f>
        <v>100</v>
      </c>
      <c r="G178" s="29"/>
      <c r="H178" s="13">
        <v>55900</v>
      </c>
      <c r="I178" s="13">
        <v>59020</v>
      </c>
      <c r="J178" s="26">
        <f>ROUND(I178/C178*100,1)</f>
        <v>99.6</v>
      </c>
      <c r="K178" s="20">
        <v>0</v>
      </c>
      <c r="L178" s="19">
        <v>0</v>
      </c>
      <c r="M178" s="19">
        <v>0</v>
      </c>
      <c r="N178" s="57" t="s">
        <v>81</v>
      </c>
      <c r="O178" s="24">
        <v>5</v>
      </c>
      <c r="P178" s="13">
        <v>2350</v>
      </c>
      <c r="Q178" s="26">
        <f>ROUND(P177/C178*100,1)</f>
        <v>0.4</v>
      </c>
    </row>
    <row r="179" spans="2:17" s="7" customFormat="1" ht="18" customHeight="1">
      <c r="B179" s="9"/>
      <c r="C179" s="30"/>
      <c r="D179" s="18"/>
      <c r="E179" s="13"/>
      <c r="F179" s="26"/>
      <c r="G179" s="18"/>
      <c r="H179" s="13"/>
      <c r="I179" s="13"/>
      <c r="J179" s="58"/>
      <c r="K179" s="20"/>
      <c r="L179" s="19"/>
      <c r="M179" s="19"/>
      <c r="N179" s="26"/>
      <c r="O179" s="20"/>
      <c r="P179" s="19"/>
      <c r="Q179" s="26"/>
    </row>
    <row r="180" spans="2:17" s="7" customFormat="1" ht="18" customHeight="1">
      <c r="B180" s="9"/>
      <c r="C180" s="30"/>
      <c r="D180" s="18"/>
      <c r="E180" s="13"/>
      <c r="F180" s="26"/>
      <c r="G180" s="18"/>
      <c r="H180" s="13"/>
      <c r="I180" s="13"/>
      <c r="J180" s="26"/>
      <c r="K180" s="20"/>
      <c r="L180" s="19"/>
      <c r="M180" s="19"/>
      <c r="N180" s="26"/>
      <c r="O180" s="16">
        <f>SUM(O182,O184,O186,O188,O190)</f>
        <v>1</v>
      </c>
      <c r="P180" s="17">
        <f>SUM(P182,P184,P186,P188,P190)</f>
        <v>4189</v>
      </c>
      <c r="Q180" s="26"/>
    </row>
    <row r="181" spans="1:17" s="7" customFormat="1" ht="18" customHeight="1">
      <c r="A181" s="117" t="s">
        <v>87</v>
      </c>
      <c r="B181" s="118"/>
      <c r="C181" s="30">
        <f>SUM(C183,C185,C187,C189,C191)</f>
        <v>203349</v>
      </c>
      <c r="D181" s="18">
        <f>SUM(D183,D185,D187,D189,D191)</f>
        <v>6</v>
      </c>
      <c r="E181" s="13">
        <f>SUM(E183,E185,E187,E189,E191)</f>
        <v>202166</v>
      </c>
      <c r="F181" s="26">
        <f>ROUND(E181/C181*100,1)</f>
        <v>99.4</v>
      </c>
      <c r="G181" s="18">
        <f>SUM(G183,G185,G187,G189,G191)</f>
        <v>2</v>
      </c>
      <c r="H181" s="13">
        <f>SUM(H183,H185,H187,H189,H191)</f>
        <v>204052</v>
      </c>
      <c r="I181" s="13">
        <f>SUM(I183,I185,I187,I189,I191)</f>
        <v>197977</v>
      </c>
      <c r="J181" s="26">
        <f>ROUND(I181/C181*100,1)</f>
        <v>97.4</v>
      </c>
      <c r="K181" s="20">
        <f>SUM(K183,K185,K187,K189,K191)</f>
        <v>0</v>
      </c>
      <c r="L181" s="19">
        <f>SUM(L183,L185,L187,L189,L191)</f>
        <v>0</v>
      </c>
      <c r="M181" s="19">
        <f>SUM(M183,M185,M187,M189,M191)</f>
        <v>0</v>
      </c>
      <c r="N181" s="57" t="s">
        <v>120</v>
      </c>
      <c r="O181" s="18">
        <f>SUM(O183,O185,O187,O189,O191)</f>
        <v>4</v>
      </c>
      <c r="P181" s="13">
        <f>SUM(P183,P185,P187,P189,P191)</f>
        <v>5470</v>
      </c>
      <c r="Q181" s="95">
        <f>ROUND(P180/C181*100,1)</f>
        <v>2.1</v>
      </c>
    </row>
    <row r="182" spans="3:16" s="7" customFormat="1" ht="18" customHeight="1">
      <c r="C182" s="35"/>
      <c r="D182" s="21"/>
      <c r="G182" s="21"/>
      <c r="H182" s="15">
        <v>57500</v>
      </c>
      <c r="I182" s="15">
        <v>58766</v>
      </c>
      <c r="K182" s="21"/>
      <c r="O182" s="16">
        <v>1</v>
      </c>
      <c r="P182" s="17">
        <v>4189</v>
      </c>
    </row>
    <row r="183" spans="2:17" s="7" customFormat="1" ht="18" customHeight="1">
      <c r="B183" s="9" t="s">
        <v>32</v>
      </c>
      <c r="C183" s="30">
        <v>106806</v>
      </c>
      <c r="D183" s="18">
        <f>SUM(G183,K183,O183)</f>
        <v>4</v>
      </c>
      <c r="E183" s="13">
        <f>I183+M183+P182</f>
        <v>105806</v>
      </c>
      <c r="F183" s="91">
        <v>99.1</v>
      </c>
      <c r="G183" s="18">
        <v>1</v>
      </c>
      <c r="H183" s="13">
        <v>109800</v>
      </c>
      <c r="I183" s="13">
        <v>101617</v>
      </c>
      <c r="J183" s="26">
        <f>ROUND(I183/C183*100,1)</f>
        <v>95.1</v>
      </c>
      <c r="K183" s="20">
        <v>0</v>
      </c>
      <c r="L183" s="19">
        <v>0</v>
      </c>
      <c r="M183" s="19">
        <v>0</v>
      </c>
      <c r="N183" s="26" t="s">
        <v>81</v>
      </c>
      <c r="O183" s="24">
        <v>3</v>
      </c>
      <c r="P183" s="13">
        <v>5437</v>
      </c>
      <c r="Q183" s="95">
        <f>ROUND(P182/C183*100,1)</f>
        <v>3.9</v>
      </c>
    </row>
    <row r="184" spans="3:16" s="7" customFormat="1" ht="18" customHeight="1">
      <c r="C184" s="35"/>
      <c r="D184" s="21"/>
      <c r="F184" s="69"/>
      <c r="G184" s="40" t="s">
        <v>107</v>
      </c>
      <c r="H184" s="22">
        <v>22700</v>
      </c>
      <c r="I184" s="22">
        <v>23949</v>
      </c>
      <c r="K184" s="21"/>
      <c r="O184" s="16"/>
      <c r="P184" s="17"/>
    </row>
    <row r="185" spans="2:17" s="7" customFormat="1" ht="18" customHeight="1">
      <c r="B185" s="9" t="s">
        <v>35</v>
      </c>
      <c r="C185" s="30">
        <v>24260</v>
      </c>
      <c r="D185" s="18">
        <f>SUM(G185,K185,O185)</f>
        <v>0</v>
      </c>
      <c r="E185" s="13">
        <f>I185+M185+P184</f>
        <v>24260</v>
      </c>
      <c r="F185" s="94">
        <f>ROUND(E185/C185*100,1)</f>
        <v>100</v>
      </c>
      <c r="G185" s="29"/>
      <c r="H185" s="13">
        <v>23052</v>
      </c>
      <c r="I185" s="13">
        <v>24260</v>
      </c>
      <c r="J185" s="91">
        <f>ROUND(I185/C185*100,1)</f>
        <v>100</v>
      </c>
      <c r="K185" s="20">
        <v>0</v>
      </c>
      <c r="L185" s="19">
        <v>0</v>
      </c>
      <c r="M185" s="19">
        <v>0</v>
      </c>
      <c r="N185" s="26" t="s">
        <v>81</v>
      </c>
      <c r="O185" s="18">
        <v>0</v>
      </c>
      <c r="P185" s="13">
        <v>0</v>
      </c>
      <c r="Q185" s="26" t="s">
        <v>81</v>
      </c>
    </row>
    <row r="186" spans="3:16" s="7" customFormat="1" ht="18" customHeight="1">
      <c r="C186" s="35"/>
      <c r="D186" s="21"/>
      <c r="E186" s="13"/>
      <c r="F186" s="69"/>
      <c r="G186" s="21"/>
      <c r="H186" s="14">
        <v>22400</v>
      </c>
      <c r="I186" s="14">
        <v>22307</v>
      </c>
      <c r="K186" s="21"/>
      <c r="O186" s="16"/>
      <c r="P186" s="17"/>
    </row>
    <row r="187" spans="2:17" s="7" customFormat="1" ht="18" customHeight="1">
      <c r="B187" s="9" t="s">
        <v>37</v>
      </c>
      <c r="C187" s="30">
        <v>22307</v>
      </c>
      <c r="D187" s="18">
        <f>SUM(G187,K187,O187)</f>
        <v>0</v>
      </c>
      <c r="E187" s="13">
        <f>I187+M187+P186</f>
        <v>22307</v>
      </c>
      <c r="F187" s="94">
        <f>ROUND(E187/C187*100,1)</f>
        <v>100</v>
      </c>
      <c r="G187" s="29"/>
      <c r="H187" s="13">
        <v>22400</v>
      </c>
      <c r="I187" s="13">
        <v>22307</v>
      </c>
      <c r="J187" s="91">
        <f>ROUND(I187/C187*100,1)</f>
        <v>100</v>
      </c>
      <c r="K187" s="20">
        <v>0</v>
      </c>
      <c r="L187" s="19">
        <v>0</v>
      </c>
      <c r="M187" s="19">
        <v>0</v>
      </c>
      <c r="N187" s="26" t="s">
        <v>81</v>
      </c>
      <c r="O187" s="18">
        <v>0</v>
      </c>
      <c r="P187" s="13">
        <v>0</v>
      </c>
      <c r="Q187" s="26" t="s">
        <v>81</v>
      </c>
    </row>
    <row r="188" spans="3:16" s="7" customFormat="1" ht="18" customHeight="1">
      <c r="C188" s="35"/>
      <c r="D188" s="21"/>
      <c r="G188" s="21"/>
      <c r="H188" s="14">
        <v>12400</v>
      </c>
      <c r="I188" s="14">
        <v>12510</v>
      </c>
      <c r="K188" s="21"/>
      <c r="O188" s="16">
        <v>0</v>
      </c>
      <c r="P188" s="17">
        <v>0</v>
      </c>
    </row>
    <row r="189" spans="2:17" s="7" customFormat="1" ht="18" customHeight="1">
      <c r="B189" s="9" t="s">
        <v>39</v>
      </c>
      <c r="C189" s="30">
        <v>12510</v>
      </c>
      <c r="D189" s="18">
        <f>SUM(G189,K189,O189)</f>
        <v>1</v>
      </c>
      <c r="E189" s="13">
        <f>I189+M189+P188</f>
        <v>12510</v>
      </c>
      <c r="F189" s="94">
        <f>ROUND(E189/C189*100,1)</f>
        <v>100</v>
      </c>
      <c r="G189" s="29"/>
      <c r="H189" s="13">
        <v>12400</v>
      </c>
      <c r="I189" s="13">
        <v>12510</v>
      </c>
      <c r="J189" s="91">
        <f>ROUND(I189/C189*100,1)</f>
        <v>100</v>
      </c>
      <c r="K189" s="20">
        <v>0</v>
      </c>
      <c r="L189" s="19">
        <v>0</v>
      </c>
      <c r="M189" s="19">
        <v>0</v>
      </c>
      <c r="N189" s="26" t="s">
        <v>81</v>
      </c>
      <c r="O189" s="24">
        <v>1</v>
      </c>
      <c r="P189" s="13">
        <v>33</v>
      </c>
      <c r="Q189" s="26" t="s">
        <v>81</v>
      </c>
    </row>
    <row r="190" spans="3:16" s="7" customFormat="1" ht="18" customHeight="1">
      <c r="C190" s="35"/>
      <c r="D190" s="21"/>
      <c r="G190" s="21"/>
      <c r="K190" s="21"/>
      <c r="O190" s="16"/>
      <c r="P190" s="17"/>
    </row>
    <row r="191" spans="2:17" s="7" customFormat="1" ht="18" customHeight="1">
      <c r="B191" s="9" t="s">
        <v>11</v>
      </c>
      <c r="C191" s="30">
        <v>37466</v>
      </c>
      <c r="D191" s="18">
        <f>SUM(G191,K191,O191)</f>
        <v>1</v>
      </c>
      <c r="E191" s="13">
        <f>I191+M191+P190</f>
        <v>37283</v>
      </c>
      <c r="F191" s="26">
        <f>ROUND(E191/$C$191*100,1)</f>
        <v>99.5</v>
      </c>
      <c r="G191" s="18">
        <v>1</v>
      </c>
      <c r="H191" s="13">
        <v>36400</v>
      </c>
      <c r="I191" s="13">
        <v>37283</v>
      </c>
      <c r="J191" s="26">
        <f>ROUND(I191/$C$191*100,1)</f>
        <v>99.5</v>
      </c>
      <c r="K191" s="20">
        <v>0</v>
      </c>
      <c r="L191" s="19">
        <v>0</v>
      </c>
      <c r="M191" s="19">
        <v>0</v>
      </c>
      <c r="N191" s="26" t="s">
        <v>81</v>
      </c>
      <c r="O191" s="18">
        <v>0</v>
      </c>
      <c r="P191" s="13">
        <v>0</v>
      </c>
      <c r="Q191" s="26" t="s">
        <v>81</v>
      </c>
    </row>
    <row r="192" spans="2:17" s="7" customFormat="1" ht="18" customHeight="1">
      <c r="B192" s="9"/>
      <c r="C192" s="30"/>
      <c r="D192" s="18"/>
      <c r="E192" s="13"/>
      <c r="F192" s="26"/>
      <c r="G192" s="29"/>
      <c r="H192" s="13"/>
      <c r="I192" s="13"/>
      <c r="J192" s="26"/>
      <c r="K192" s="20"/>
      <c r="L192" s="19"/>
      <c r="M192" s="19"/>
      <c r="N192" s="26"/>
      <c r="O192" s="24"/>
      <c r="P192" s="13"/>
      <c r="Q192" s="26"/>
    </row>
    <row r="193" spans="1:17" s="7" customFormat="1" ht="18" customHeight="1">
      <c r="A193" s="5"/>
      <c r="B193" s="33"/>
      <c r="C193" s="34"/>
      <c r="D193" s="34"/>
      <c r="E193" s="34"/>
      <c r="F193" s="41"/>
      <c r="G193" s="59"/>
      <c r="H193" s="34"/>
      <c r="I193" s="34"/>
      <c r="J193" s="41"/>
      <c r="K193" s="42"/>
      <c r="L193" s="42"/>
      <c r="M193" s="42"/>
      <c r="N193" s="41"/>
      <c r="O193" s="34"/>
      <c r="P193" s="34"/>
      <c r="Q193" s="41"/>
    </row>
    <row r="194" spans="2:17" s="7" customFormat="1" ht="18" customHeight="1">
      <c r="B194" s="9"/>
      <c r="C194" s="13"/>
      <c r="D194" s="13"/>
      <c r="E194" s="13"/>
      <c r="F194" s="26"/>
      <c r="G194" s="19"/>
      <c r="H194" s="19"/>
      <c r="I194" s="19"/>
      <c r="J194" s="26"/>
      <c r="K194" s="13"/>
      <c r="L194" s="13"/>
      <c r="M194" s="13"/>
      <c r="N194" s="26"/>
      <c r="O194" s="13"/>
      <c r="P194" s="13"/>
      <c r="Q194" s="26"/>
    </row>
    <row r="195" spans="2:17" s="7" customFormat="1" ht="18" customHeight="1">
      <c r="B195" s="9"/>
      <c r="C195" s="13"/>
      <c r="D195" s="13"/>
      <c r="E195" s="13"/>
      <c r="F195" s="26"/>
      <c r="G195" s="19"/>
      <c r="H195" s="19"/>
      <c r="I195" s="19"/>
      <c r="J195" s="26"/>
      <c r="K195" s="13"/>
      <c r="L195" s="13"/>
      <c r="M195" s="13"/>
      <c r="N195" s="26"/>
      <c r="O195" s="13"/>
      <c r="P195" s="13"/>
      <c r="Q195" s="26"/>
    </row>
    <row r="196" spans="2:17" s="7" customFormat="1" ht="18" customHeight="1">
      <c r="B196" s="9"/>
      <c r="C196" s="13"/>
      <c r="D196" s="13"/>
      <c r="E196" s="13"/>
      <c r="F196" s="26"/>
      <c r="G196" s="19"/>
      <c r="H196" s="19"/>
      <c r="I196" s="19"/>
      <c r="J196" s="26"/>
      <c r="K196" s="13"/>
      <c r="L196" s="13"/>
      <c r="M196" s="13"/>
      <c r="N196" s="26"/>
      <c r="O196" s="13"/>
      <c r="P196" s="13"/>
      <c r="Q196" s="26"/>
    </row>
    <row r="197" spans="1:17" ht="18" customHeight="1">
      <c r="A197" s="7"/>
      <c r="B197" s="28" t="s">
        <v>83</v>
      </c>
      <c r="C197" s="43"/>
      <c r="D197" s="45"/>
      <c r="E197" s="44"/>
      <c r="F197" s="46"/>
      <c r="G197" s="44"/>
      <c r="H197" s="44"/>
      <c r="I197" s="44"/>
      <c r="J197" s="44"/>
      <c r="K197" s="47"/>
      <c r="L197" s="7"/>
      <c r="M197" s="7"/>
      <c r="N197" s="7"/>
      <c r="O197" s="7"/>
      <c r="P197" s="7"/>
      <c r="Q197" s="7"/>
    </row>
    <row r="198" spans="1:17" ht="18" customHeight="1">
      <c r="A198" s="7"/>
      <c r="B198" s="7"/>
      <c r="C198" s="43"/>
      <c r="D198" s="48"/>
      <c r="E198" s="7"/>
      <c r="F198" s="48"/>
      <c r="G198" s="7"/>
      <c r="H198" s="7"/>
      <c r="I198" s="7"/>
      <c r="J198" s="7"/>
      <c r="K198" s="7"/>
      <c r="L198" s="7"/>
      <c r="M198" s="7"/>
      <c r="N198" s="7"/>
      <c r="O198" s="7"/>
      <c r="P198" s="7"/>
      <c r="Q198" s="49" t="s">
        <v>117</v>
      </c>
    </row>
    <row r="199" spans="1:17" ht="18" customHeight="1">
      <c r="A199" s="5"/>
      <c r="B199" s="5"/>
      <c r="C199" s="106" t="s">
        <v>93</v>
      </c>
      <c r="D199" s="50" t="s">
        <v>51</v>
      </c>
      <c r="E199" s="51"/>
      <c r="F199" s="51"/>
      <c r="G199" s="50" t="s">
        <v>52</v>
      </c>
      <c r="H199" s="51"/>
      <c r="I199" s="51"/>
      <c r="J199" s="51"/>
      <c r="K199" s="50" t="s">
        <v>53</v>
      </c>
      <c r="L199" s="51"/>
      <c r="M199" s="51"/>
      <c r="N199" s="51"/>
      <c r="O199" s="50" t="s">
        <v>54</v>
      </c>
      <c r="P199" s="51"/>
      <c r="Q199" s="51"/>
    </row>
    <row r="200" spans="1:17" ht="18" customHeight="1">
      <c r="A200" s="113" t="s">
        <v>55</v>
      </c>
      <c r="B200" s="114"/>
      <c r="C200" s="112"/>
      <c r="D200" s="38" t="s">
        <v>56</v>
      </c>
      <c r="E200" s="52" t="s">
        <v>57</v>
      </c>
      <c r="F200" s="53" t="s">
        <v>58</v>
      </c>
      <c r="G200" s="103" t="s">
        <v>96</v>
      </c>
      <c r="H200" s="106" t="s">
        <v>95</v>
      </c>
      <c r="I200" s="106" t="s">
        <v>94</v>
      </c>
      <c r="J200" s="110" t="s">
        <v>58</v>
      </c>
      <c r="K200" s="103" t="s">
        <v>96</v>
      </c>
      <c r="L200" s="106" t="s">
        <v>95</v>
      </c>
      <c r="M200" s="53" t="s">
        <v>59</v>
      </c>
      <c r="N200" s="110" t="s">
        <v>58</v>
      </c>
      <c r="O200" s="103" t="s">
        <v>96</v>
      </c>
      <c r="P200" s="106" t="s">
        <v>94</v>
      </c>
      <c r="Q200" s="108" t="s">
        <v>58</v>
      </c>
    </row>
    <row r="201" spans="1:17" ht="18" customHeight="1">
      <c r="A201" s="115"/>
      <c r="B201" s="116"/>
      <c r="C201" s="112"/>
      <c r="D201" s="38" t="s">
        <v>60</v>
      </c>
      <c r="E201" s="52" t="s">
        <v>61</v>
      </c>
      <c r="F201" s="53"/>
      <c r="G201" s="104"/>
      <c r="H201" s="107"/>
      <c r="I201" s="107"/>
      <c r="J201" s="111"/>
      <c r="K201" s="104"/>
      <c r="L201" s="107"/>
      <c r="M201" s="54" t="s">
        <v>62</v>
      </c>
      <c r="N201" s="111"/>
      <c r="O201" s="104"/>
      <c r="P201" s="107"/>
      <c r="Q201" s="109"/>
    </row>
    <row r="202" spans="1:17" ht="18" customHeight="1">
      <c r="A202" s="6"/>
      <c r="B202" s="6"/>
      <c r="C202" s="1" t="s">
        <v>63</v>
      </c>
      <c r="D202" s="3" t="s">
        <v>64</v>
      </c>
      <c r="E202" s="2" t="s">
        <v>65</v>
      </c>
      <c r="F202" s="3" t="s">
        <v>66</v>
      </c>
      <c r="G202" s="105"/>
      <c r="H202" s="2" t="s">
        <v>67</v>
      </c>
      <c r="I202" s="2" t="s">
        <v>68</v>
      </c>
      <c r="J202" s="3" t="s">
        <v>69</v>
      </c>
      <c r="K202" s="105"/>
      <c r="L202" s="2" t="s">
        <v>67</v>
      </c>
      <c r="M202" s="2" t="s">
        <v>70</v>
      </c>
      <c r="N202" s="55" t="s">
        <v>71</v>
      </c>
      <c r="O202" s="105"/>
      <c r="P202" s="2" t="s">
        <v>72</v>
      </c>
      <c r="Q202" s="55" t="s">
        <v>73</v>
      </c>
    </row>
    <row r="203" spans="2:17" s="7" customFormat="1" ht="18" customHeight="1">
      <c r="B203" s="9"/>
      <c r="C203" s="30"/>
      <c r="D203" s="18"/>
      <c r="E203" s="13"/>
      <c r="F203" s="26"/>
      <c r="G203" s="29"/>
      <c r="H203" s="13"/>
      <c r="I203" s="13"/>
      <c r="J203" s="26"/>
      <c r="K203" s="20"/>
      <c r="L203" s="19"/>
      <c r="M203" s="19"/>
      <c r="N203" s="26"/>
      <c r="O203" s="16">
        <f>SUM(O205,O207,O209,O211)</f>
        <v>0</v>
      </c>
      <c r="P203" s="17">
        <f>SUM(P205,P207,P209,P211)</f>
        <v>0</v>
      </c>
      <c r="Q203" s="26"/>
    </row>
    <row r="204" spans="1:17" s="7" customFormat="1" ht="18" customHeight="1">
      <c r="A204" s="117" t="s">
        <v>89</v>
      </c>
      <c r="B204" s="118"/>
      <c r="C204" s="30">
        <f>SUM(C206,C208,C210,C212)</f>
        <v>62572</v>
      </c>
      <c r="D204" s="18">
        <f>SUM(G204,K204,O204)</f>
        <v>30</v>
      </c>
      <c r="E204" s="13">
        <f>SUM(E206,E208,E210,E212)</f>
        <v>61144</v>
      </c>
      <c r="F204" s="26">
        <f>ROUND(E204/C204*100,1)</f>
        <v>97.7</v>
      </c>
      <c r="G204" s="18">
        <f>SUM(G206,G208,G210,G212)</f>
        <v>1</v>
      </c>
      <c r="H204" s="13">
        <f>SUM(H206,H208,H210,H212)</f>
        <v>36900</v>
      </c>
      <c r="I204" s="13">
        <f>SUM(I206,I208,I210,I212)</f>
        <v>34797</v>
      </c>
      <c r="J204" s="26">
        <f>ROUND(I204/C204*100,1)</f>
        <v>55.6</v>
      </c>
      <c r="K204" s="18">
        <f>SUM(K206,K208,K210,K212)</f>
        <v>29</v>
      </c>
      <c r="L204" s="13">
        <f>SUM(L206,L208,L210,L212)</f>
        <v>32740</v>
      </c>
      <c r="M204" s="13">
        <f>SUM(M206,M208,M210,M212)</f>
        <v>26347</v>
      </c>
      <c r="N204" s="26">
        <f>ROUND(M204/C204*100,1)</f>
        <v>42.1</v>
      </c>
      <c r="O204" s="18">
        <f>SUM(O206,O208,O210,O212)</f>
        <v>0</v>
      </c>
      <c r="P204" s="13">
        <f>SUM(P206,P208,P210,P212)</f>
        <v>0</v>
      </c>
      <c r="Q204" s="26" t="s">
        <v>81</v>
      </c>
    </row>
    <row r="205" spans="3:16" s="7" customFormat="1" ht="18" customHeight="1">
      <c r="C205" s="35"/>
      <c r="D205" s="21"/>
      <c r="G205" s="21"/>
      <c r="K205" s="21"/>
      <c r="O205" s="16"/>
      <c r="P205" s="17"/>
    </row>
    <row r="206" spans="2:17" s="7" customFormat="1" ht="18" customHeight="1">
      <c r="B206" s="9" t="s">
        <v>1</v>
      </c>
      <c r="C206" s="30">
        <v>51184</v>
      </c>
      <c r="D206" s="18">
        <f>SUM(G206,K206,O206)</f>
        <v>13</v>
      </c>
      <c r="E206" s="13">
        <f>I206+M206+P205</f>
        <v>50219</v>
      </c>
      <c r="F206" s="26">
        <f>ROUND(E206/C206*100,1)</f>
        <v>98.1</v>
      </c>
      <c r="G206" s="18">
        <v>1</v>
      </c>
      <c r="H206" s="13">
        <v>36900</v>
      </c>
      <c r="I206" s="13">
        <v>34797</v>
      </c>
      <c r="J206" s="26">
        <f>ROUND(I206/C206*100,1)</f>
        <v>68</v>
      </c>
      <c r="K206" s="60">
        <v>12</v>
      </c>
      <c r="L206" s="61">
        <v>18480</v>
      </c>
      <c r="M206" s="61">
        <v>15422</v>
      </c>
      <c r="N206" s="26">
        <f>ROUND(M206/C206*100,1)</f>
        <v>30.1</v>
      </c>
      <c r="O206" s="18">
        <v>0</v>
      </c>
      <c r="P206" s="13">
        <v>0</v>
      </c>
      <c r="Q206" s="26" t="s">
        <v>81</v>
      </c>
    </row>
    <row r="207" spans="2:17" s="7" customFormat="1" ht="18" customHeight="1">
      <c r="B207" s="9"/>
      <c r="C207" s="30"/>
      <c r="D207" s="18"/>
      <c r="E207" s="13"/>
      <c r="F207" s="26"/>
      <c r="G207" s="20"/>
      <c r="H207" s="19"/>
      <c r="I207" s="19"/>
      <c r="J207" s="26"/>
      <c r="K207" s="18"/>
      <c r="L207" s="13"/>
      <c r="M207" s="13"/>
      <c r="N207" s="26"/>
      <c r="O207" s="16"/>
      <c r="P207" s="17"/>
      <c r="Q207" s="26"/>
    </row>
    <row r="208" spans="2:17" s="7" customFormat="1" ht="18" customHeight="1">
      <c r="B208" s="9" t="s">
        <v>4</v>
      </c>
      <c r="C208" s="30">
        <v>5964</v>
      </c>
      <c r="D208" s="18">
        <f>SUM(G208,K208,O208)</f>
        <v>6</v>
      </c>
      <c r="E208" s="13">
        <f>I208+M208+P207</f>
        <v>5808</v>
      </c>
      <c r="F208" s="26">
        <f>ROUND(E208/C208*100,1)</f>
        <v>97.4</v>
      </c>
      <c r="G208" s="20">
        <v>0</v>
      </c>
      <c r="H208" s="19">
        <v>0</v>
      </c>
      <c r="I208" s="19">
        <v>0</v>
      </c>
      <c r="J208" s="26" t="s">
        <v>81</v>
      </c>
      <c r="K208" s="18">
        <v>6</v>
      </c>
      <c r="L208" s="13">
        <v>7626</v>
      </c>
      <c r="M208" s="13">
        <v>5808</v>
      </c>
      <c r="N208" s="26">
        <f>ROUND(M208/C208*100,1)</f>
        <v>97.4</v>
      </c>
      <c r="O208" s="18">
        <v>0</v>
      </c>
      <c r="P208" s="13">
        <v>0</v>
      </c>
      <c r="Q208" s="26" t="s">
        <v>81</v>
      </c>
    </row>
    <row r="209" spans="2:17" s="7" customFormat="1" ht="18" customHeight="1">
      <c r="B209" s="9"/>
      <c r="C209" s="30"/>
      <c r="D209" s="18"/>
      <c r="E209" s="13"/>
      <c r="F209" s="26"/>
      <c r="G209" s="20"/>
      <c r="H209" s="19"/>
      <c r="I209" s="19"/>
      <c r="J209" s="26"/>
      <c r="K209" s="18"/>
      <c r="L209" s="13"/>
      <c r="M209" s="13"/>
      <c r="N209" s="26"/>
      <c r="O209" s="16"/>
      <c r="P209" s="17"/>
      <c r="Q209" s="26"/>
    </row>
    <row r="210" spans="2:17" s="7" customFormat="1" ht="18" customHeight="1">
      <c r="B210" s="9" t="s">
        <v>6</v>
      </c>
      <c r="C210" s="30">
        <v>4055</v>
      </c>
      <c r="D210" s="18">
        <f>SUM(G210,K210,O210)</f>
        <v>5</v>
      </c>
      <c r="E210" s="13">
        <f>I210+M210+P209</f>
        <v>3811</v>
      </c>
      <c r="F210" s="26">
        <f>ROUND(E210/C210*100,1)</f>
        <v>94</v>
      </c>
      <c r="G210" s="20">
        <v>0</v>
      </c>
      <c r="H210" s="19">
        <v>0</v>
      </c>
      <c r="I210" s="19">
        <v>0</v>
      </c>
      <c r="J210" s="26" t="s">
        <v>81</v>
      </c>
      <c r="K210" s="18">
        <v>5</v>
      </c>
      <c r="L210" s="13">
        <v>4907</v>
      </c>
      <c r="M210" s="13">
        <v>3811</v>
      </c>
      <c r="N210" s="26">
        <f>ROUND(M210/C210*100,1)</f>
        <v>94</v>
      </c>
      <c r="O210" s="18">
        <v>0</v>
      </c>
      <c r="P210" s="13">
        <v>0</v>
      </c>
      <c r="Q210" s="26" t="s">
        <v>81</v>
      </c>
    </row>
    <row r="211" spans="2:17" s="7" customFormat="1" ht="18" customHeight="1">
      <c r="B211" s="9"/>
      <c r="C211" s="30"/>
      <c r="D211" s="18"/>
      <c r="E211" s="13"/>
      <c r="F211" s="26"/>
      <c r="G211" s="20"/>
      <c r="H211" s="19"/>
      <c r="I211" s="19"/>
      <c r="J211" s="26"/>
      <c r="K211" s="18"/>
      <c r="L211" s="13"/>
      <c r="M211" s="13"/>
      <c r="N211" s="26"/>
      <c r="O211" s="16"/>
      <c r="P211" s="17"/>
      <c r="Q211" s="26"/>
    </row>
    <row r="212" spans="2:17" s="7" customFormat="1" ht="18" customHeight="1">
      <c r="B212" s="9" t="s">
        <v>8</v>
      </c>
      <c r="C212" s="30">
        <v>1369</v>
      </c>
      <c r="D212" s="18">
        <f>SUM(G212,K212,O212)</f>
        <v>6</v>
      </c>
      <c r="E212" s="13">
        <f>I212+M212+P211</f>
        <v>1306</v>
      </c>
      <c r="F212" s="26">
        <f>ROUND(E212/C212*100,1)</f>
        <v>95.4</v>
      </c>
      <c r="G212" s="20">
        <v>0</v>
      </c>
      <c r="H212" s="19">
        <v>0</v>
      </c>
      <c r="I212" s="19">
        <v>0</v>
      </c>
      <c r="J212" s="26" t="s">
        <v>81</v>
      </c>
      <c r="K212" s="18">
        <v>6</v>
      </c>
      <c r="L212" s="13">
        <v>1727</v>
      </c>
      <c r="M212" s="13">
        <v>1306</v>
      </c>
      <c r="N212" s="26">
        <f>ROUND(M212/C212*100,1)</f>
        <v>95.4</v>
      </c>
      <c r="O212" s="18">
        <v>0</v>
      </c>
      <c r="P212" s="13">
        <v>0</v>
      </c>
      <c r="Q212" s="26" t="s">
        <v>81</v>
      </c>
    </row>
    <row r="213" spans="2:17" s="7" customFormat="1" ht="18" customHeight="1">
      <c r="B213" s="9"/>
      <c r="C213" s="30"/>
      <c r="D213" s="18"/>
      <c r="E213" s="13"/>
      <c r="F213" s="26"/>
      <c r="G213" s="18"/>
      <c r="H213" s="13"/>
      <c r="I213" s="13"/>
      <c r="J213" s="26"/>
      <c r="K213" s="20"/>
      <c r="L213" s="19"/>
      <c r="M213" s="19"/>
      <c r="N213" s="26"/>
      <c r="O213" s="20"/>
      <c r="P213" s="19"/>
      <c r="Q213" s="26"/>
    </row>
    <row r="214" spans="3:16" s="7" customFormat="1" ht="18" customHeight="1">
      <c r="C214" s="35"/>
      <c r="D214" s="21"/>
      <c r="G214" s="21"/>
      <c r="K214" s="21"/>
      <c r="O214" s="81">
        <f>SUM(O216,O218,O220,O222)</f>
        <v>1</v>
      </c>
      <c r="P214" s="82">
        <f>SUM(P216,P218,P220,P222)</f>
        <v>215</v>
      </c>
    </row>
    <row r="215" spans="1:17" s="7" customFormat="1" ht="18" customHeight="1">
      <c r="A215" s="117" t="s">
        <v>85</v>
      </c>
      <c r="B215" s="118"/>
      <c r="C215" s="30">
        <f>SUM(C217,C219,C221,C223)</f>
        <v>332074</v>
      </c>
      <c r="D215" s="18">
        <f>SUM(D217,D219,D221,D223)</f>
        <v>7</v>
      </c>
      <c r="E215" s="13">
        <f>SUM(E217,E219,E221,E223)</f>
        <v>331307</v>
      </c>
      <c r="F215" s="26">
        <f>ROUND(E215/C215*100,1)</f>
        <v>99.8</v>
      </c>
      <c r="G215" s="18">
        <f>SUM(G217,G219,G221,G223)</f>
        <v>4</v>
      </c>
      <c r="H215" s="13">
        <f>SUM(H217,H219,H221,H223)</f>
        <v>372900</v>
      </c>
      <c r="I215" s="13">
        <f>SUM(I217,,I219,I221,I223)</f>
        <v>331092</v>
      </c>
      <c r="J215" s="26">
        <f>ROUND(I215/C215*100,1)</f>
        <v>99.7</v>
      </c>
      <c r="K215" s="18">
        <f>SUM(K217,K219,K221,K223)</f>
        <v>0</v>
      </c>
      <c r="L215" s="71">
        <f>SUM(L217,L219,L221,L223)</f>
        <v>0</v>
      </c>
      <c r="M215" s="71">
        <f>SUM(M217,M219,M221,M223)</f>
        <v>0</v>
      </c>
      <c r="N215" s="56">
        <f>IF(M215=0,0,ROUND(M215/$C215*100,1))</f>
        <v>0</v>
      </c>
      <c r="O215" s="18">
        <f>SUM(O217,O219,O221,O223)</f>
        <v>3</v>
      </c>
      <c r="P215" s="13">
        <f>SUM(P217,P219,P221,P223)</f>
        <v>1002</v>
      </c>
      <c r="Q215" s="26">
        <f>ROUND(P214/C215*100,1)</f>
        <v>0.1</v>
      </c>
    </row>
    <row r="216" spans="3:16" s="7" customFormat="1" ht="18" customHeight="1">
      <c r="C216" s="35"/>
      <c r="D216" s="21"/>
      <c r="G216" s="21"/>
      <c r="H216" s="15"/>
      <c r="I216" s="15"/>
      <c r="K216" s="21"/>
      <c r="O216" s="16">
        <v>1</v>
      </c>
      <c r="P216" s="17">
        <v>215</v>
      </c>
    </row>
    <row r="217" spans="2:17" s="7" customFormat="1" ht="18" customHeight="1">
      <c r="B217" s="9" t="s">
        <v>49</v>
      </c>
      <c r="C217" s="30">
        <v>161490</v>
      </c>
      <c r="D217" s="18">
        <f>SUM(G217,K217,O217)</f>
        <v>3</v>
      </c>
      <c r="E217" s="13">
        <f>I217+M217+P216</f>
        <v>161140</v>
      </c>
      <c r="F217" s="26">
        <f>ROUND(E217/C217*100,1)</f>
        <v>99.8</v>
      </c>
      <c r="G217" s="18">
        <v>1</v>
      </c>
      <c r="H217" s="13">
        <v>174900</v>
      </c>
      <c r="I217" s="13">
        <v>160925</v>
      </c>
      <c r="J217" s="26">
        <f>ROUND(I217/C217*100,1)</f>
        <v>99.7</v>
      </c>
      <c r="K217" s="20">
        <v>0</v>
      </c>
      <c r="L217" s="19">
        <v>0</v>
      </c>
      <c r="M217" s="19">
        <v>0</v>
      </c>
      <c r="N217" s="57" t="s">
        <v>81</v>
      </c>
      <c r="O217" s="24">
        <v>2</v>
      </c>
      <c r="P217" s="13">
        <v>1002</v>
      </c>
      <c r="Q217" s="26">
        <f>ROUND(P216/C217*100,1)</f>
        <v>0.1</v>
      </c>
    </row>
    <row r="218" spans="3:16" s="7" customFormat="1" ht="18" customHeight="1">
      <c r="C218" s="35"/>
      <c r="D218" s="21"/>
      <c r="G218" s="21"/>
      <c r="K218" s="21"/>
      <c r="L218" s="39"/>
      <c r="M218" s="39"/>
      <c r="N218" s="39"/>
      <c r="O218" s="16"/>
      <c r="P218" s="17"/>
    </row>
    <row r="219" spans="2:17" s="7" customFormat="1" ht="18" customHeight="1">
      <c r="B219" s="9" t="s">
        <v>119</v>
      </c>
      <c r="C219" s="30">
        <v>21788</v>
      </c>
      <c r="D219" s="18">
        <f>SUM(G219,K219,O219)</f>
        <v>1</v>
      </c>
      <c r="E219" s="13">
        <f>I219+M219+P218</f>
        <v>21724</v>
      </c>
      <c r="F219" s="26">
        <f>ROUND(E219/C219*100,1)</f>
        <v>99.7</v>
      </c>
      <c r="G219" s="18">
        <v>1</v>
      </c>
      <c r="H219" s="13">
        <v>22600</v>
      </c>
      <c r="I219" s="13">
        <v>21724</v>
      </c>
      <c r="J219" s="26">
        <f>ROUND(I219/C219*100,1)</f>
        <v>99.7</v>
      </c>
      <c r="K219" s="20">
        <v>0</v>
      </c>
      <c r="L219" s="19">
        <v>0</v>
      </c>
      <c r="M219" s="19">
        <v>0</v>
      </c>
      <c r="N219" s="57" t="s">
        <v>81</v>
      </c>
      <c r="O219" s="18">
        <v>0</v>
      </c>
      <c r="P219" s="13">
        <v>0</v>
      </c>
      <c r="Q219" s="26" t="s">
        <v>81</v>
      </c>
    </row>
    <row r="220" spans="2:17" s="7" customFormat="1" ht="18" customHeight="1">
      <c r="B220" s="9"/>
      <c r="C220" s="30"/>
      <c r="D220" s="18"/>
      <c r="E220" s="13"/>
      <c r="F220" s="26"/>
      <c r="G220" s="29"/>
      <c r="H220" s="13"/>
      <c r="I220" s="13"/>
      <c r="J220" s="26"/>
      <c r="K220" s="20"/>
      <c r="L220" s="19"/>
      <c r="M220" s="19"/>
      <c r="N220" s="57"/>
      <c r="O220" s="16"/>
      <c r="P220" s="17"/>
      <c r="Q220" s="26"/>
    </row>
    <row r="221" spans="2:17" s="7" customFormat="1" ht="18" customHeight="1">
      <c r="B221" s="9" t="s">
        <v>0</v>
      </c>
      <c r="C221" s="30">
        <v>82207</v>
      </c>
      <c r="D221" s="18">
        <f>SUM(G221,K221,O221)</f>
        <v>1</v>
      </c>
      <c r="E221" s="13">
        <f>I221+M221+P220</f>
        <v>81960</v>
      </c>
      <c r="F221" s="26">
        <f>ROUND(E221/C221*100,1)</f>
        <v>99.7</v>
      </c>
      <c r="G221" s="18">
        <v>1</v>
      </c>
      <c r="H221" s="13">
        <v>96000</v>
      </c>
      <c r="I221" s="13">
        <v>81960</v>
      </c>
      <c r="J221" s="26">
        <f>ROUND(I221/C221*100,1)</f>
        <v>99.7</v>
      </c>
      <c r="K221" s="20">
        <v>0</v>
      </c>
      <c r="L221" s="19">
        <v>0</v>
      </c>
      <c r="M221" s="19">
        <v>0</v>
      </c>
      <c r="N221" s="57" t="s">
        <v>81</v>
      </c>
      <c r="O221" s="18">
        <v>0</v>
      </c>
      <c r="P221" s="13">
        <v>0</v>
      </c>
      <c r="Q221" s="26" t="s">
        <v>81</v>
      </c>
    </row>
    <row r="222" spans="3:16" s="7" customFormat="1" ht="18" customHeight="1">
      <c r="C222" s="35"/>
      <c r="D222" s="21"/>
      <c r="G222" s="21"/>
      <c r="K222" s="21"/>
      <c r="L222" s="39"/>
      <c r="M222" s="39"/>
      <c r="N222" s="39"/>
      <c r="O222" s="16">
        <v>0</v>
      </c>
      <c r="P222" s="17">
        <v>0</v>
      </c>
    </row>
    <row r="223" spans="2:17" s="7" customFormat="1" ht="18" customHeight="1">
      <c r="B223" s="9" t="s">
        <v>103</v>
      </c>
      <c r="C223" s="30">
        <v>66589</v>
      </c>
      <c r="D223" s="18">
        <f>SUM(G223,K223,O223)</f>
        <v>2</v>
      </c>
      <c r="E223" s="13">
        <f>I223+M223+P222</f>
        <v>66483</v>
      </c>
      <c r="F223" s="90">
        <f>ROUND(E223/C223*100,1)</f>
        <v>99.8</v>
      </c>
      <c r="G223" s="18">
        <v>1</v>
      </c>
      <c r="H223" s="13">
        <v>79400</v>
      </c>
      <c r="I223" s="13">
        <v>66483</v>
      </c>
      <c r="J223" s="26">
        <f>ROUND(I223/C223*100,1)</f>
        <v>99.8</v>
      </c>
      <c r="K223" s="18">
        <v>0</v>
      </c>
      <c r="L223" s="71">
        <v>0</v>
      </c>
      <c r="M223" s="71">
        <v>0</v>
      </c>
      <c r="N223" s="56">
        <f>IF(M223=0,0,ROUND(M223/$C223*100,1))</f>
        <v>0</v>
      </c>
      <c r="O223" s="24">
        <v>1</v>
      </c>
      <c r="P223" s="13">
        <v>0</v>
      </c>
      <c r="Q223" s="26">
        <f>ROUND(P222/C223*100,1)</f>
        <v>0</v>
      </c>
    </row>
    <row r="224" spans="1:17" s="7" customFormat="1" ht="18" customHeight="1">
      <c r="A224" s="6"/>
      <c r="B224" s="11"/>
      <c r="C224" s="62"/>
      <c r="D224" s="27"/>
      <c r="E224" s="27"/>
      <c r="F224" s="63"/>
      <c r="G224" s="27"/>
      <c r="H224" s="27"/>
      <c r="I224" s="27"/>
      <c r="J224" s="64"/>
      <c r="K224" s="65"/>
      <c r="L224" s="66"/>
      <c r="M224" s="66"/>
      <c r="N224" s="63"/>
      <c r="O224" s="66"/>
      <c r="P224" s="66"/>
      <c r="Q224" s="64"/>
    </row>
    <row r="225" spans="1:23" ht="18" customHeight="1">
      <c r="A225" s="70" t="s">
        <v>109</v>
      </c>
      <c r="B225" s="96" t="s">
        <v>113</v>
      </c>
      <c r="C225" s="97"/>
      <c r="D225" s="97"/>
      <c r="E225" s="97"/>
      <c r="F225" s="97"/>
      <c r="G225" s="97"/>
      <c r="H225" s="97"/>
      <c r="I225" s="97"/>
      <c r="J225" s="97"/>
      <c r="K225" s="97"/>
      <c r="L225" s="97"/>
      <c r="M225" s="97"/>
      <c r="N225" s="97"/>
      <c r="O225" s="97"/>
      <c r="P225" s="97"/>
      <c r="Q225" s="97"/>
      <c r="R225" s="97"/>
      <c r="S225" s="97"/>
      <c r="T225" s="97"/>
      <c r="U225" s="97"/>
      <c r="V225" s="97"/>
      <c r="W225" s="97"/>
    </row>
    <row r="226" spans="1:23" ht="18" customHeight="1">
      <c r="A226" s="70"/>
      <c r="B226" s="96" t="s">
        <v>112</v>
      </c>
      <c r="C226" s="97"/>
      <c r="D226" s="97"/>
      <c r="E226" s="97"/>
      <c r="F226" s="97"/>
      <c r="G226" s="97"/>
      <c r="H226" s="97"/>
      <c r="I226" s="97"/>
      <c r="J226" s="97"/>
      <c r="K226" s="97"/>
      <c r="L226" s="97"/>
      <c r="M226" s="97"/>
      <c r="N226" s="97"/>
      <c r="O226" s="97"/>
      <c r="P226" s="97"/>
      <c r="Q226" s="97"/>
      <c r="R226" s="97"/>
      <c r="S226" s="97"/>
      <c r="T226" s="97"/>
      <c r="U226" s="97"/>
      <c r="V226" s="97"/>
      <c r="W226" s="97"/>
    </row>
    <row r="227" spans="1:23" ht="18" customHeight="1">
      <c r="A227" s="70">
        <v>2</v>
      </c>
      <c r="B227" s="96" t="s">
        <v>114</v>
      </c>
      <c r="C227" s="97"/>
      <c r="D227" s="97"/>
      <c r="E227" s="97"/>
      <c r="F227" s="97"/>
      <c r="G227" s="97"/>
      <c r="H227" s="97"/>
      <c r="I227" s="97"/>
      <c r="J227" s="97"/>
      <c r="K227" s="97"/>
      <c r="L227" s="97"/>
      <c r="M227" s="97"/>
      <c r="N227" s="97"/>
      <c r="O227" s="97"/>
      <c r="P227" s="97"/>
      <c r="Q227" s="97"/>
      <c r="R227" s="97"/>
      <c r="S227" s="97"/>
      <c r="T227" s="97"/>
      <c r="U227" s="97"/>
      <c r="V227" s="97"/>
      <c r="W227" s="97"/>
    </row>
    <row r="228" spans="1:23" ht="18" customHeight="1">
      <c r="A228" s="70"/>
      <c r="B228" s="96" t="s">
        <v>118</v>
      </c>
      <c r="C228" s="97"/>
      <c r="D228" s="97"/>
      <c r="E228" s="97"/>
      <c r="F228" s="97"/>
      <c r="G228" s="97"/>
      <c r="H228" s="97"/>
      <c r="I228" s="97"/>
      <c r="J228" s="97"/>
      <c r="K228" s="97"/>
      <c r="L228" s="97"/>
      <c r="M228" s="97"/>
      <c r="N228" s="97"/>
      <c r="O228" s="97"/>
      <c r="P228" s="97"/>
      <c r="Q228" s="97"/>
      <c r="R228" s="97"/>
      <c r="S228" s="97"/>
      <c r="T228" s="97"/>
      <c r="U228" s="97"/>
      <c r="V228" s="97"/>
      <c r="W228" s="97"/>
    </row>
    <row r="229" spans="1:23" ht="18" customHeight="1">
      <c r="A229" s="70">
        <v>3</v>
      </c>
      <c r="B229" s="96" t="s">
        <v>111</v>
      </c>
      <c r="C229" s="97"/>
      <c r="D229" s="97"/>
      <c r="E229" s="97"/>
      <c r="F229" s="97"/>
      <c r="G229" s="97"/>
      <c r="H229" s="97"/>
      <c r="I229" s="97"/>
      <c r="J229" s="97"/>
      <c r="K229" s="97"/>
      <c r="L229" s="97"/>
      <c r="M229" s="97"/>
      <c r="N229" s="97"/>
      <c r="O229" s="97"/>
      <c r="P229" s="97"/>
      <c r="Q229" s="97"/>
      <c r="R229" s="97"/>
      <c r="S229" s="97"/>
      <c r="T229" s="97"/>
      <c r="U229" s="97"/>
      <c r="V229" s="97"/>
      <c r="W229" s="97"/>
    </row>
    <row r="230" spans="1:23" ht="18" customHeight="1">
      <c r="A230" s="70"/>
      <c r="B230" s="96" t="s">
        <v>110</v>
      </c>
      <c r="C230" s="97"/>
      <c r="D230" s="97"/>
      <c r="E230" s="97"/>
      <c r="F230" s="97"/>
      <c r="G230" s="97"/>
      <c r="H230" s="97"/>
      <c r="I230" s="97"/>
      <c r="J230" s="97"/>
      <c r="K230" s="97"/>
      <c r="L230" s="97"/>
      <c r="M230" s="97"/>
      <c r="N230" s="97"/>
      <c r="O230" s="97"/>
      <c r="P230" s="97"/>
      <c r="Q230" s="97"/>
      <c r="R230" s="97"/>
      <c r="S230" s="97"/>
      <c r="T230" s="97"/>
      <c r="U230" s="97"/>
      <c r="V230" s="97"/>
      <c r="W230" s="97"/>
    </row>
    <row r="231" spans="1:23" ht="18" customHeight="1">
      <c r="A231" s="70">
        <v>4</v>
      </c>
      <c r="B231" s="96" t="s">
        <v>115</v>
      </c>
      <c r="C231" s="96"/>
      <c r="D231" s="98"/>
      <c r="E231" s="98"/>
      <c r="F231" s="98"/>
      <c r="G231" s="99"/>
      <c r="H231" s="98"/>
      <c r="I231" s="96"/>
      <c r="J231" s="96"/>
      <c r="K231" s="96"/>
      <c r="L231" s="99"/>
      <c r="M231" s="98"/>
      <c r="N231" s="98"/>
      <c r="O231" s="98"/>
      <c r="P231" s="99"/>
      <c r="Q231" s="96"/>
      <c r="R231" s="100"/>
      <c r="S231" s="101"/>
      <c r="T231" s="102"/>
      <c r="U231" s="102"/>
      <c r="V231" s="101"/>
      <c r="W231" s="102"/>
    </row>
    <row r="232" spans="1:23" ht="18" customHeight="1">
      <c r="A232" s="70">
        <v>5</v>
      </c>
      <c r="B232" s="96" t="s">
        <v>116</v>
      </c>
      <c r="C232" s="96"/>
      <c r="D232" s="98"/>
      <c r="E232" s="98"/>
      <c r="F232" s="98"/>
      <c r="G232" s="99"/>
      <c r="H232" s="98"/>
      <c r="I232" s="96"/>
      <c r="J232" s="96"/>
      <c r="K232" s="96"/>
      <c r="L232" s="99"/>
      <c r="M232" s="98"/>
      <c r="N232" s="98"/>
      <c r="O232" s="98"/>
      <c r="P232" s="99"/>
      <c r="Q232" s="96"/>
      <c r="R232" s="100"/>
      <c r="S232" s="101"/>
      <c r="T232" s="102"/>
      <c r="U232" s="102"/>
      <c r="V232" s="101"/>
      <c r="W232" s="102"/>
    </row>
    <row r="233" spans="1:17" ht="18" customHeight="1">
      <c r="A233" s="7"/>
      <c r="B233" s="7"/>
      <c r="C233" s="7"/>
      <c r="D233" s="7"/>
      <c r="E233" s="7"/>
      <c r="F233" s="7"/>
      <c r="G233" s="7"/>
      <c r="H233" s="7"/>
      <c r="I233" s="7"/>
      <c r="J233" s="7"/>
      <c r="K233" s="7"/>
      <c r="L233" s="7"/>
      <c r="M233" s="7"/>
      <c r="N233" s="7"/>
      <c r="O233" s="7"/>
      <c r="P233" s="7"/>
      <c r="Q233" s="7"/>
    </row>
    <row r="238" ht="18" customHeight="1">
      <c r="B238" s="12"/>
    </row>
  </sheetData>
  <mergeCells count="66">
    <mergeCell ref="A215:B215"/>
    <mergeCell ref="A99:B99"/>
    <mergeCell ref="A135:B136"/>
    <mergeCell ref="A181:B181"/>
    <mergeCell ref="A166:B166"/>
    <mergeCell ref="A204:B204"/>
    <mergeCell ref="A155:B155"/>
    <mergeCell ref="A140:B140"/>
    <mergeCell ref="A200:B201"/>
    <mergeCell ref="A5:B6"/>
    <mergeCell ref="A30:B30"/>
    <mergeCell ref="A37:B37"/>
    <mergeCell ref="A52:B52"/>
    <mergeCell ref="A27:B27"/>
    <mergeCell ref="A13:B13"/>
    <mergeCell ref="A16:B16"/>
    <mergeCell ref="A22:B22"/>
    <mergeCell ref="A26:B26"/>
    <mergeCell ref="A19:B19"/>
    <mergeCell ref="A87:B87"/>
    <mergeCell ref="A74:B74"/>
    <mergeCell ref="C4:C6"/>
    <mergeCell ref="P5:P6"/>
    <mergeCell ref="L5:L6"/>
    <mergeCell ref="H5:H6"/>
    <mergeCell ref="I5:I6"/>
    <mergeCell ref="J5:J6"/>
    <mergeCell ref="N5:N6"/>
    <mergeCell ref="O70:O72"/>
    <mergeCell ref="Q5:Q6"/>
    <mergeCell ref="G5:G7"/>
    <mergeCell ref="K5:K7"/>
    <mergeCell ref="O5:O7"/>
    <mergeCell ref="C69:C71"/>
    <mergeCell ref="A70:B71"/>
    <mergeCell ref="G70:G72"/>
    <mergeCell ref="H70:H71"/>
    <mergeCell ref="I70:I71"/>
    <mergeCell ref="J70:J71"/>
    <mergeCell ref="K70:K72"/>
    <mergeCell ref="L70:L71"/>
    <mergeCell ref="N70:N71"/>
    <mergeCell ref="P70:P71"/>
    <mergeCell ref="Q70:Q71"/>
    <mergeCell ref="C134:C136"/>
    <mergeCell ref="G135:G137"/>
    <mergeCell ref="H135:H136"/>
    <mergeCell ref="I135:I136"/>
    <mergeCell ref="J135:J136"/>
    <mergeCell ref="K135:K137"/>
    <mergeCell ref="L135:L136"/>
    <mergeCell ref="N135:N136"/>
    <mergeCell ref="O135:O137"/>
    <mergeCell ref="P135:P136"/>
    <mergeCell ref="Q135:Q136"/>
    <mergeCell ref="C199:C201"/>
    <mergeCell ref="G200:G202"/>
    <mergeCell ref="H200:H201"/>
    <mergeCell ref="I200:I201"/>
    <mergeCell ref="O200:O202"/>
    <mergeCell ref="P200:P201"/>
    <mergeCell ref="Q200:Q201"/>
    <mergeCell ref="J200:J201"/>
    <mergeCell ref="K200:K202"/>
    <mergeCell ref="L200:L201"/>
    <mergeCell ref="N200:N201"/>
  </mergeCells>
  <printOptions/>
  <pageMargins left="0.5905511811023623" right="0.5905511811023623" top="0.7874015748031497" bottom="0.7874015748031497" header="0" footer="0"/>
  <pageSetup fitToHeight="4" horizontalDpi="600" verticalDpi="600" orientation="portrait" pageOrder="overThenDown"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oa</cp:lastModifiedBy>
  <cp:lastPrinted>2009-03-06T11:35:02Z</cp:lastPrinted>
  <dcterms:created xsi:type="dcterms:W3CDTF">2002-11-26T02:22:46Z</dcterms:created>
  <dcterms:modified xsi:type="dcterms:W3CDTF">2009-05-13T08:30:49Z</dcterms:modified>
  <cp:category/>
  <cp:version/>
  <cp:contentType/>
  <cp:contentStatus/>
</cp:coreProperties>
</file>