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県内輸出" sheetId="1" r:id="rId1"/>
    <sheet name="県内輸入" sheetId="2" r:id="rId2"/>
    <sheet name="名古屋港" sheetId="3" r:id="rId3"/>
    <sheet name="衣浦港" sheetId="4" r:id="rId4"/>
    <sheet name="三河港" sheetId="5" r:id="rId5"/>
    <sheet name="名古屋空港" sheetId="6" r:id="rId6"/>
  </sheets>
  <definedNames>
    <definedName name="_xlnm._FilterDatabase" localSheetId="3" hidden="1">'衣浦港'!$A$4:$V$92</definedName>
    <definedName name="_xlnm._FilterDatabase" localSheetId="0" hidden="1">'県内輸出'!$A$6:$Q$421</definedName>
    <definedName name="_xlnm._FilterDatabase" localSheetId="1" hidden="1">'県内輸入'!$A$4:$N$422</definedName>
    <definedName name="_xlnm._FilterDatabase" localSheetId="4" hidden="1">'三河港'!$A$4:$G$189</definedName>
    <definedName name="_xlnm._FilterDatabase" localSheetId="5" hidden="1">'名古屋空港'!$A$4:$H$280</definedName>
    <definedName name="_xlnm._FilterDatabase" localSheetId="2" hidden="1">'名古屋港'!$A$4:$O$413</definedName>
    <definedName name="MS_Access_Database_からのクエリ" localSheetId="3">'衣浦港'!$A$5:$F$92</definedName>
    <definedName name="MS_Access_Database_からのクエリ" localSheetId="4">'三河港'!$A$4:$F$188</definedName>
    <definedName name="MS_Access_Database_からのクエリ" localSheetId="5">'名古屋空港'!$A$4:$F$279</definedName>
    <definedName name="MS_Access_Database_からのクエリ" localSheetId="2">'名古屋港'!$A$4:$F$412</definedName>
    <definedName name="MS_Access_Database_からのクエリ_1" localSheetId="3">'衣浦港'!$I$5:$N$95</definedName>
    <definedName name="MS_Access_Database_からのクエリ_1" localSheetId="4">'三河港'!$I$4:$N$181</definedName>
    <definedName name="MS_Access_Database_からのクエリ_1" localSheetId="5">'名古屋空港'!$I$4:$N$295</definedName>
    <definedName name="_xlnm.Print_Area" localSheetId="0">'県内輸出'!$A$3:$K$421</definedName>
    <definedName name="_xlnm.Print_Titles" localSheetId="3">'衣浦港'!$1:$4</definedName>
    <definedName name="_xlnm.Print_Titles" localSheetId="0">'県内輸出'!$4:$6</definedName>
    <definedName name="_xlnm.Print_Titles" localSheetId="1">'県内輸入'!$2:$4</definedName>
    <definedName name="_xlnm.Print_Titles" localSheetId="4">'三河港'!$1:$4</definedName>
    <definedName name="_xlnm.Print_Titles" localSheetId="5">'名古屋空港'!$1:$4</definedName>
    <definedName name="_xlnm.Print_Titles" localSheetId="2">'名古屋港'!$1:$4</definedName>
  </definedNames>
  <calcPr fullCalcOnLoad="1"/>
</workbook>
</file>

<file path=xl/sharedStrings.xml><?xml version="1.0" encoding="utf-8"?>
<sst xmlns="http://schemas.openxmlformats.org/spreadsheetml/2006/main" count="7820" uniqueCount="1331">
  <si>
    <t>'0000000000'</t>
  </si>
  <si>
    <t>'0010000000'</t>
  </si>
  <si>
    <t>'0030000000'</t>
  </si>
  <si>
    <t>'0050000000'</t>
  </si>
  <si>
    <t>'0050100000'</t>
  </si>
  <si>
    <t>'0070000000'</t>
  </si>
  <si>
    <t>'0070100000'</t>
  </si>
  <si>
    <t>'0070101000'</t>
  </si>
  <si>
    <t>'0070101100'</t>
  </si>
  <si>
    <t>'0070101200'</t>
  </si>
  <si>
    <t>'0070103000'</t>
  </si>
  <si>
    <t>'0070500000'</t>
  </si>
  <si>
    <t>'0070501000'</t>
  </si>
  <si>
    <t>'0070501100'</t>
  </si>
  <si>
    <t>'0090000000'</t>
  </si>
  <si>
    <t>'0090100000'</t>
  </si>
  <si>
    <t>'0090300000'</t>
  </si>
  <si>
    <t>'0110000000'</t>
  </si>
  <si>
    <t>'0110100000'</t>
  </si>
  <si>
    <t>'0110103000'</t>
  </si>
  <si>
    <t>'0110105000'</t>
  </si>
  <si>
    <t>'0110300000'</t>
  </si>
  <si>
    <t>'0110301000'</t>
  </si>
  <si>
    <t>'0130000000'</t>
  </si>
  <si>
    <t>'0150000000'</t>
  </si>
  <si>
    <t>'0150100000'</t>
  </si>
  <si>
    <t>'0170000000'</t>
  </si>
  <si>
    <t>'0170300000'</t>
  </si>
  <si>
    <t>'0190000000'</t>
  </si>
  <si>
    <t>'1000000000'</t>
  </si>
  <si>
    <t>'1010000000'</t>
  </si>
  <si>
    <t>'1030000000'</t>
  </si>
  <si>
    <t>'1030100000'</t>
  </si>
  <si>
    <t>'2000000000'</t>
  </si>
  <si>
    <t>'2010000000'</t>
  </si>
  <si>
    <t>'2030000000'</t>
  </si>
  <si>
    <t>'2050000000'</t>
  </si>
  <si>
    <t>'2050100000'</t>
  </si>
  <si>
    <t>'2070000000'</t>
  </si>
  <si>
    <t>'2070100000'</t>
  </si>
  <si>
    <t>'2070101000'</t>
  </si>
  <si>
    <t>'2090000000'</t>
  </si>
  <si>
    <t>'2110000000'</t>
  </si>
  <si>
    <t>'2110500000'</t>
  </si>
  <si>
    <t>'2110501000'</t>
  </si>
  <si>
    <t>'2110503000'</t>
  </si>
  <si>
    <t>'2130000000'</t>
  </si>
  <si>
    <t>'2130100000'</t>
  </si>
  <si>
    <t>'2150000000'</t>
  </si>
  <si>
    <t>'2150100000'</t>
  </si>
  <si>
    <t>'2170000000'</t>
  </si>
  <si>
    <t>'2170100000'</t>
  </si>
  <si>
    <t>'3000000000'</t>
  </si>
  <si>
    <t>'3010000000'</t>
  </si>
  <si>
    <t>'3010100000'</t>
  </si>
  <si>
    <t>'3030000000'</t>
  </si>
  <si>
    <t>'3030100000'</t>
  </si>
  <si>
    <t>'3030101000'</t>
  </si>
  <si>
    <t>'3030103000'</t>
  </si>
  <si>
    <t>'3030105000'</t>
  </si>
  <si>
    <t>'3030107000'</t>
  </si>
  <si>
    <t>'4000000000'</t>
  </si>
  <si>
    <t>'4010000000'</t>
  </si>
  <si>
    <t>'4030000000'</t>
  </si>
  <si>
    <t>'4050000000'</t>
  </si>
  <si>
    <t>'5000000000'</t>
  </si>
  <si>
    <t>'5010000000'</t>
  </si>
  <si>
    <t>'5010100000'</t>
  </si>
  <si>
    <t>'5010101000'</t>
  </si>
  <si>
    <t>'5010103000'</t>
  </si>
  <si>
    <t>'5010105000'</t>
  </si>
  <si>
    <t>'5010107000'</t>
  </si>
  <si>
    <t>'5010109000'</t>
  </si>
  <si>
    <t>'5010300000'</t>
  </si>
  <si>
    <t>'5010301000'</t>
  </si>
  <si>
    <t>'5010303000'</t>
  </si>
  <si>
    <t>'5010305000'</t>
  </si>
  <si>
    <t>'5030000000'</t>
  </si>
  <si>
    <t>'5050000000'</t>
  </si>
  <si>
    <t>'5050100000'</t>
  </si>
  <si>
    <t>'5050300000'</t>
  </si>
  <si>
    <t>'5070000000'</t>
  </si>
  <si>
    <t>'5070100000'</t>
  </si>
  <si>
    <t>'5070300000'</t>
  </si>
  <si>
    <t>'5070500000'</t>
  </si>
  <si>
    <t>'5070900000'</t>
  </si>
  <si>
    <t>'5090000000'</t>
  </si>
  <si>
    <t>'5090100000'</t>
  </si>
  <si>
    <t>'5090300000'</t>
  </si>
  <si>
    <t>'5110000000'</t>
  </si>
  <si>
    <t>'5110100000'</t>
  </si>
  <si>
    <t>'5110101000'</t>
  </si>
  <si>
    <t>'5110103000'</t>
  </si>
  <si>
    <t>'5130000000'</t>
  </si>
  <si>
    <t>'5150000000'</t>
  </si>
  <si>
    <t>'5150100000'</t>
  </si>
  <si>
    <t>'5150300000'</t>
  </si>
  <si>
    <t>'5150301000'</t>
  </si>
  <si>
    <t>'5150303000'</t>
  </si>
  <si>
    <t>'5150500000'</t>
  </si>
  <si>
    <t>'5150700000'</t>
  </si>
  <si>
    <t>'5170000000'</t>
  </si>
  <si>
    <t>'6000000000'</t>
  </si>
  <si>
    <t>'6010000000'</t>
  </si>
  <si>
    <t>'6030000000'</t>
  </si>
  <si>
    <t>'6030100000'</t>
  </si>
  <si>
    <t>'6030300000'</t>
  </si>
  <si>
    <t>'6030301000'</t>
  </si>
  <si>
    <t>'6030303000'</t>
  </si>
  <si>
    <t>'6030500000'</t>
  </si>
  <si>
    <t>'6050000000'</t>
  </si>
  <si>
    <t>'6050100000'</t>
  </si>
  <si>
    <t>'6050101000'</t>
  </si>
  <si>
    <t>'6050105000'</t>
  </si>
  <si>
    <t>'6050300000'</t>
  </si>
  <si>
    <t>'6050301000'</t>
  </si>
  <si>
    <t>'6060000000'</t>
  </si>
  <si>
    <t>'6060100000'</t>
  </si>
  <si>
    <t>'6060101000'</t>
  </si>
  <si>
    <t>'6060103000'</t>
  </si>
  <si>
    <t>'6060107000'</t>
  </si>
  <si>
    <t>'6060107100'</t>
  </si>
  <si>
    <t>'6060109000'</t>
  </si>
  <si>
    <t>'6060111000'</t>
  </si>
  <si>
    <t>'6060111100'</t>
  </si>
  <si>
    <t>'6060113000'</t>
  </si>
  <si>
    <t>'6060300000'</t>
  </si>
  <si>
    <t>'6060500000'</t>
  </si>
  <si>
    <t>'6070000000'</t>
  </si>
  <si>
    <t>'6070100000'</t>
  </si>
  <si>
    <t>'6070101000'</t>
  </si>
  <si>
    <t>'6070103000'</t>
  </si>
  <si>
    <t>'6070105000'</t>
  </si>
  <si>
    <t>'6070107000'</t>
  </si>
  <si>
    <t>'6070300000'</t>
  </si>
  <si>
    <t>'6070301000'</t>
  </si>
  <si>
    <t>'6070303000'</t>
  </si>
  <si>
    <t>'6070305000'</t>
  </si>
  <si>
    <t>'6070307000'</t>
  </si>
  <si>
    <t>'6070313000'</t>
  </si>
  <si>
    <t>'6070500000'</t>
  </si>
  <si>
    <t>'6070501000'</t>
  </si>
  <si>
    <t>'6070501100'</t>
  </si>
  <si>
    <t>'6070503000'</t>
  </si>
  <si>
    <t>'6070505000'</t>
  </si>
  <si>
    <t>'6070507000'</t>
  </si>
  <si>
    <t>'6070507100'</t>
  </si>
  <si>
    <t>'6070509000'</t>
  </si>
  <si>
    <t>'6070509100'</t>
  </si>
  <si>
    <t>'6070509200'</t>
  </si>
  <si>
    <t>'6090000000'</t>
  </si>
  <si>
    <t>'6090100000'</t>
  </si>
  <si>
    <t>'6090300000'</t>
  </si>
  <si>
    <t>'6090700000'</t>
  </si>
  <si>
    <t>'6090701000'</t>
  </si>
  <si>
    <t>'6090701100'</t>
  </si>
  <si>
    <t>'6090701200'</t>
  </si>
  <si>
    <t>'6090703000'</t>
  </si>
  <si>
    <t>'6090705000'</t>
  </si>
  <si>
    <t>'6090705100'</t>
  </si>
  <si>
    <t>'6090705200'</t>
  </si>
  <si>
    <t>'6090707000'</t>
  </si>
  <si>
    <t>'6090900000'</t>
  </si>
  <si>
    <t>'6090901000'</t>
  </si>
  <si>
    <t>'6090901100'</t>
  </si>
  <si>
    <t>'6090903000'</t>
  </si>
  <si>
    <t>'6091100000'</t>
  </si>
  <si>
    <t>'6110000000'</t>
  </si>
  <si>
    <t>'6110100000'</t>
  </si>
  <si>
    <t>'6110101000'</t>
  </si>
  <si>
    <t>'6110300000'</t>
  </si>
  <si>
    <t>'6110301000'</t>
  </si>
  <si>
    <t>'6110500000'</t>
  </si>
  <si>
    <t>'6110501000'</t>
  </si>
  <si>
    <t>'6110503000'</t>
  </si>
  <si>
    <t>'6110505000'</t>
  </si>
  <si>
    <t>'6110700000'</t>
  </si>
  <si>
    <t>'6110701000'</t>
  </si>
  <si>
    <t>'6110701100'</t>
  </si>
  <si>
    <t>'6110703000'</t>
  </si>
  <si>
    <t>'6110703100'</t>
  </si>
  <si>
    <t>'6110705000'</t>
  </si>
  <si>
    <t>'6110705100'</t>
  </si>
  <si>
    <t>'6110709000'</t>
  </si>
  <si>
    <t>'6110709100'</t>
  </si>
  <si>
    <t>'6111300000'</t>
  </si>
  <si>
    <t>'6111301000'</t>
  </si>
  <si>
    <t>'6111700000'</t>
  </si>
  <si>
    <t>'6111701000'</t>
  </si>
  <si>
    <t>'6130000000'</t>
  </si>
  <si>
    <t>'6130100000'</t>
  </si>
  <si>
    <t>'6130101000'</t>
  </si>
  <si>
    <t>'6130103000'</t>
  </si>
  <si>
    <t>'6130105000'</t>
  </si>
  <si>
    <t>'6130107000'</t>
  </si>
  <si>
    <t>'6130300000'</t>
  </si>
  <si>
    <t>'6130301000'</t>
  </si>
  <si>
    <t>'6130303000'</t>
  </si>
  <si>
    <t>'6130500000'</t>
  </si>
  <si>
    <t>'6130501000'</t>
  </si>
  <si>
    <t>'6130700000'</t>
  </si>
  <si>
    <t>'6130900000'</t>
  </si>
  <si>
    <t>'6150000000'</t>
  </si>
  <si>
    <t>'6150100000'</t>
  </si>
  <si>
    <t>'6150101000'</t>
  </si>
  <si>
    <t>'6150300000'</t>
  </si>
  <si>
    <t>'6150301000'</t>
  </si>
  <si>
    <t>'6150301100'</t>
  </si>
  <si>
    <t>'6150700000'</t>
  </si>
  <si>
    <t>'6150701000'</t>
  </si>
  <si>
    <t>'6150703000'</t>
  </si>
  <si>
    <t>'6150900000'</t>
  </si>
  <si>
    <t>'6150901000'</t>
  </si>
  <si>
    <t>'6150901100'</t>
  </si>
  <si>
    <t>'6150903000'</t>
  </si>
  <si>
    <t>'6150905000'</t>
  </si>
  <si>
    <t>'6151100000'</t>
  </si>
  <si>
    <t>'6151101000'</t>
  </si>
  <si>
    <t>'6151300000'</t>
  </si>
  <si>
    <t>'6151301000'</t>
  </si>
  <si>
    <t>'6151500000'</t>
  </si>
  <si>
    <t>'6151501000'</t>
  </si>
  <si>
    <t>'6151700000'</t>
  </si>
  <si>
    <t>'6151900000'</t>
  </si>
  <si>
    <t>'6152100000'</t>
  </si>
  <si>
    <t>'7000000000'</t>
  </si>
  <si>
    <t>'7010000000'</t>
  </si>
  <si>
    <t>'7010100000'</t>
  </si>
  <si>
    <t>'7010101000'</t>
  </si>
  <si>
    <t>'7010103000'</t>
  </si>
  <si>
    <t>'7010103100'</t>
  </si>
  <si>
    <t>'7010103200'</t>
  </si>
  <si>
    <t>'7010105000'</t>
  </si>
  <si>
    <t>'7010300000'</t>
  </si>
  <si>
    <t>'7010301000'</t>
  </si>
  <si>
    <t>'7010500000'</t>
  </si>
  <si>
    <t>'7010501000'</t>
  </si>
  <si>
    <t>'7010503000'</t>
  </si>
  <si>
    <t>'7010505000'</t>
  </si>
  <si>
    <t>'7010505600'</t>
  </si>
  <si>
    <t>'7010505700'</t>
  </si>
  <si>
    <t>'7010700000'</t>
  </si>
  <si>
    <t>'7010701000'</t>
  </si>
  <si>
    <t>'7010701100'</t>
  </si>
  <si>
    <t>'7010701200'</t>
  </si>
  <si>
    <t>'7010703000'</t>
  </si>
  <si>
    <t>'7010900000'</t>
  </si>
  <si>
    <t>'7010901000'</t>
  </si>
  <si>
    <t>'7010903000'</t>
  </si>
  <si>
    <t>'7010905000'</t>
  </si>
  <si>
    <t>'7010907000'</t>
  </si>
  <si>
    <t>'7010911000'</t>
  </si>
  <si>
    <t>'7010913000'</t>
  </si>
  <si>
    <t>'7010915000'</t>
  </si>
  <si>
    <t>'7011100000'</t>
  </si>
  <si>
    <t>'7011101000'</t>
  </si>
  <si>
    <t>'7011103000'</t>
  </si>
  <si>
    <t>'7011105000'</t>
  </si>
  <si>
    <t>'7011300000'</t>
  </si>
  <si>
    <t>'7011500000'</t>
  </si>
  <si>
    <t>'7011700000'</t>
  </si>
  <si>
    <t>'7011900000'</t>
  </si>
  <si>
    <t>'7011901000'</t>
  </si>
  <si>
    <t>'7011903000'</t>
  </si>
  <si>
    <t>'7012300000'</t>
  </si>
  <si>
    <t>'7012301000'</t>
  </si>
  <si>
    <t>'7012303000'</t>
  </si>
  <si>
    <t>'7012305000'</t>
  </si>
  <si>
    <t>'7012500000'</t>
  </si>
  <si>
    <t>'7012501000'</t>
  </si>
  <si>
    <t>'7012503000'</t>
  </si>
  <si>
    <t>'7012700000'</t>
  </si>
  <si>
    <t>'7012701000'</t>
  </si>
  <si>
    <t>'7012703000'</t>
  </si>
  <si>
    <t>'7012900000'</t>
  </si>
  <si>
    <t>'7012901000'</t>
  </si>
  <si>
    <t>'7012903000'</t>
  </si>
  <si>
    <t>'7030000000'</t>
  </si>
  <si>
    <t>'7030100000'</t>
  </si>
  <si>
    <t>'7030101000'</t>
  </si>
  <si>
    <t>'7030103000'</t>
  </si>
  <si>
    <t>'7030105000'</t>
  </si>
  <si>
    <t>'7030107000'</t>
  </si>
  <si>
    <t>'7030300000'</t>
  </si>
  <si>
    <t>'7030301000'</t>
  </si>
  <si>
    <t>'7030303000'</t>
  </si>
  <si>
    <t>'7030500000'</t>
  </si>
  <si>
    <t>'7030501000'</t>
  </si>
  <si>
    <t>'7030503000'</t>
  </si>
  <si>
    <t>'7030700000'</t>
  </si>
  <si>
    <t>'7030900000'</t>
  </si>
  <si>
    <t>'7030901000'</t>
  </si>
  <si>
    <t>'7030901100'</t>
  </si>
  <si>
    <t>'7030903000'</t>
  </si>
  <si>
    <t>'7030905000'</t>
  </si>
  <si>
    <t>'7031100000'</t>
  </si>
  <si>
    <t>'7031101000'</t>
  </si>
  <si>
    <t>'7031101100'</t>
  </si>
  <si>
    <t>'7031103000'</t>
  </si>
  <si>
    <t>'7031105000'</t>
  </si>
  <si>
    <t>'7031107000'</t>
  </si>
  <si>
    <t>'7031300000'</t>
  </si>
  <si>
    <t>'7031500000'</t>
  </si>
  <si>
    <t>'7031501000'</t>
  </si>
  <si>
    <t>'7031700000'</t>
  </si>
  <si>
    <t>'7031701000'</t>
  </si>
  <si>
    <t>'7031703000'</t>
  </si>
  <si>
    <t>'7031705000'</t>
  </si>
  <si>
    <t>'7031707000'</t>
  </si>
  <si>
    <t>'7031900000'</t>
  </si>
  <si>
    <t>'7032100000'</t>
  </si>
  <si>
    <t>'7032300000'</t>
  </si>
  <si>
    <t>'7032301000'</t>
  </si>
  <si>
    <t>'7032303000'</t>
  </si>
  <si>
    <t>'7032305000'</t>
  </si>
  <si>
    <t>'7032305100'</t>
  </si>
  <si>
    <t>'7032305200'</t>
  </si>
  <si>
    <t>'7032500000'</t>
  </si>
  <si>
    <t>'7032700000'</t>
  </si>
  <si>
    <t>'7032701000'</t>
  </si>
  <si>
    <t>'7032900000'</t>
  </si>
  <si>
    <t>'7033100000'</t>
  </si>
  <si>
    <t>'7033101000'</t>
  </si>
  <si>
    <t>'7050000000'</t>
  </si>
  <si>
    <t>'7050100000'</t>
  </si>
  <si>
    <t>'7050101000'</t>
  </si>
  <si>
    <t>'7050103000'</t>
  </si>
  <si>
    <t>'7050300000'</t>
  </si>
  <si>
    <t>'7050301000'</t>
  </si>
  <si>
    <t>'7050303000'</t>
  </si>
  <si>
    <t>'7050303100'</t>
  </si>
  <si>
    <t>'7050305000'</t>
  </si>
  <si>
    <t>'7050305100'</t>
  </si>
  <si>
    <t>'7050500000'</t>
  </si>
  <si>
    <t>'7050700000'</t>
  </si>
  <si>
    <t>'7050701000'</t>
  </si>
  <si>
    <t>'7050900000'</t>
  </si>
  <si>
    <t>'7050901000'</t>
  </si>
  <si>
    <t>'7051100000'</t>
  </si>
  <si>
    <t>'7051101000'</t>
  </si>
  <si>
    <t>'7051300000'</t>
  </si>
  <si>
    <t>'7051301000'</t>
  </si>
  <si>
    <t>'7051301600'</t>
  </si>
  <si>
    <t>'8000000000'</t>
  </si>
  <si>
    <t>'8010000000'</t>
  </si>
  <si>
    <t>'8030000000'</t>
  </si>
  <si>
    <t>'8030100000'</t>
  </si>
  <si>
    <t>'8050000000'</t>
  </si>
  <si>
    <t>'8070000000'</t>
  </si>
  <si>
    <t>'8070100000'</t>
  </si>
  <si>
    <t>'8070101000'</t>
  </si>
  <si>
    <t>'8070103000'</t>
  </si>
  <si>
    <t>'8070105000'</t>
  </si>
  <si>
    <t>'8070300000'</t>
  </si>
  <si>
    <t>'8070500000'</t>
  </si>
  <si>
    <t>'8070700000'</t>
  </si>
  <si>
    <t>'8070900000'</t>
  </si>
  <si>
    <t>'8070901000'</t>
  </si>
  <si>
    <t>'8070903000'</t>
  </si>
  <si>
    <t>'8070905000'</t>
  </si>
  <si>
    <t>'8070907000'</t>
  </si>
  <si>
    <t>'8071100000'</t>
  </si>
  <si>
    <t>'8090000000'</t>
  </si>
  <si>
    <t>'8110000000'</t>
  </si>
  <si>
    <t>'8110100000'</t>
  </si>
  <si>
    <t>'8110101000'</t>
  </si>
  <si>
    <t>'8110101100'</t>
  </si>
  <si>
    <t>'8110103000'</t>
  </si>
  <si>
    <t>'8110105000'</t>
  </si>
  <si>
    <t>'8110107000'</t>
  </si>
  <si>
    <t>'8110109000'</t>
  </si>
  <si>
    <t>'8110111000'</t>
  </si>
  <si>
    <t>'8110111100'</t>
  </si>
  <si>
    <t>'8110113000'</t>
  </si>
  <si>
    <t>'8110113100'</t>
  </si>
  <si>
    <t>'8110117000'</t>
  </si>
  <si>
    <t>'8110117100'</t>
  </si>
  <si>
    <t>'8110300000'</t>
  </si>
  <si>
    <t>'8110301000'</t>
  </si>
  <si>
    <t>'8110303000'</t>
  </si>
  <si>
    <t>'8130000000'</t>
  </si>
  <si>
    <t>'8130100000'</t>
  </si>
  <si>
    <t>'8130101000'</t>
  </si>
  <si>
    <t>'8130300000'</t>
  </si>
  <si>
    <t>'8130500000'</t>
  </si>
  <si>
    <t>'8130700000'</t>
  </si>
  <si>
    <t>'8130900000'</t>
  </si>
  <si>
    <t>'8131100000'</t>
  </si>
  <si>
    <t>'8131101000'</t>
  </si>
  <si>
    <t>'8131103000'</t>
  </si>
  <si>
    <t>'8131300000'</t>
  </si>
  <si>
    <t>'8131500000'</t>
  </si>
  <si>
    <t>'8131700000'</t>
  </si>
  <si>
    <t>'8131701000'</t>
  </si>
  <si>
    <t>'8131701100'</t>
  </si>
  <si>
    <t>'8131900000'</t>
  </si>
  <si>
    <t>'8131901000'</t>
  </si>
  <si>
    <t>'8131901100'</t>
  </si>
  <si>
    <t>'8132100000'</t>
  </si>
  <si>
    <t>'8132101000'</t>
  </si>
  <si>
    <t>'8132300000'</t>
  </si>
  <si>
    <t>'8132301000'</t>
  </si>
  <si>
    <t>'8132500000'</t>
  </si>
  <si>
    <t>'8132700000'</t>
  </si>
  <si>
    <t>'8132701000'</t>
  </si>
  <si>
    <t>'8132703000'</t>
  </si>
  <si>
    <t>'8132900000'</t>
  </si>
  <si>
    <t>'9000000000'</t>
  </si>
  <si>
    <t>'9010000000'</t>
  </si>
  <si>
    <t>'9030000000'</t>
  </si>
  <si>
    <t>階層</t>
  </si>
  <si>
    <t>品目名</t>
  </si>
  <si>
    <t>生きた動物</t>
  </si>
  <si>
    <t>肉類及び同調製品</t>
  </si>
  <si>
    <t>酪農品及び鳥卵</t>
  </si>
  <si>
    <t>ミルク及びクリーム</t>
  </si>
  <si>
    <t>魚介類及び同調製品</t>
  </si>
  <si>
    <t>魚介類（生鮮）</t>
  </si>
  <si>
    <t>鮮魚及び冷凍魚</t>
  </si>
  <si>
    <t>かつお</t>
  </si>
  <si>
    <t>まぐろ</t>
  </si>
  <si>
    <t>甲殼類及び軟体動物</t>
  </si>
  <si>
    <t>魚介類の調製品</t>
  </si>
  <si>
    <t>魚介類のかん詰</t>
  </si>
  <si>
    <t>まぐろ及びかつお</t>
  </si>
  <si>
    <t>穀物及び同調製品</t>
  </si>
  <si>
    <t>小麦粉</t>
  </si>
  <si>
    <t>米</t>
  </si>
  <si>
    <t>果実及び野菜</t>
  </si>
  <si>
    <t>果実</t>
  </si>
  <si>
    <t>りんご（生鮮）</t>
  </si>
  <si>
    <t>果実かん詰</t>
  </si>
  <si>
    <t>野菜</t>
  </si>
  <si>
    <t>乾しいたけ</t>
  </si>
  <si>
    <t>糖類及び同調製品・はちみつ</t>
  </si>
  <si>
    <t>コーヒー・茶・ココア・香辛料類</t>
  </si>
  <si>
    <t>茶</t>
  </si>
  <si>
    <t>飼料</t>
  </si>
  <si>
    <t>配合飼料（ペットフードを含む）</t>
  </si>
  <si>
    <t>その他の調製食料品</t>
  </si>
  <si>
    <t>飲料及びたばこ</t>
  </si>
  <si>
    <t>飲料</t>
  </si>
  <si>
    <t>たばこ</t>
  </si>
  <si>
    <t>葉たばこ</t>
  </si>
  <si>
    <t>食料に適さない原材料</t>
  </si>
  <si>
    <t>原皮及び毛皮（未仕上）</t>
  </si>
  <si>
    <t>採油用の種・ナット及び核</t>
  </si>
  <si>
    <t>生ゴム</t>
  </si>
  <si>
    <t>合成ゴム</t>
  </si>
  <si>
    <t>木材及びコルク</t>
  </si>
  <si>
    <t>木材</t>
  </si>
  <si>
    <t>製材</t>
  </si>
  <si>
    <t>パルプ及び古紙</t>
  </si>
  <si>
    <t>織物用繊維及びくず</t>
  </si>
  <si>
    <t>人造繊維</t>
  </si>
  <si>
    <t>合成繊維短繊維</t>
  </si>
  <si>
    <t>ビスコースレーヨン短繊維</t>
  </si>
  <si>
    <t>粗鉱物</t>
  </si>
  <si>
    <t>耐火性材料</t>
  </si>
  <si>
    <t>金属鉱及びくず</t>
  </si>
  <si>
    <t>鉄鋼のくず</t>
  </si>
  <si>
    <t>その他の動植物性原材料</t>
  </si>
  <si>
    <t>寒天</t>
  </si>
  <si>
    <t>鉱物性燃料</t>
  </si>
  <si>
    <t>石炭・コークス及び練炭</t>
  </si>
  <si>
    <t>コークス</t>
  </si>
  <si>
    <t>石油及び同製品</t>
  </si>
  <si>
    <t>石油製品</t>
  </si>
  <si>
    <t>揮発油</t>
  </si>
  <si>
    <t>灯油（含ジェット燃料油）</t>
  </si>
  <si>
    <t>軽油</t>
  </si>
  <si>
    <t>潤滑油及びグリス</t>
  </si>
  <si>
    <t>動植物性油脂</t>
  </si>
  <si>
    <t>動物性油脂</t>
  </si>
  <si>
    <t>植物性油脂</t>
  </si>
  <si>
    <t>加工油脂及びろう</t>
  </si>
  <si>
    <t>化学製品</t>
  </si>
  <si>
    <t>元素及び化合物</t>
  </si>
  <si>
    <t>有機化合物</t>
  </si>
  <si>
    <t>グルタミン酸ソーダ</t>
  </si>
  <si>
    <t>キシレン</t>
  </si>
  <si>
    <t>アクリロニトリル</t>
  </si>
  <si>
    <t>ラクトン及びラクタム</t>
  </si>
  <si>
    <t>テレフタル酸</t>
  </si>
  <si>
    <t>無機化合物</t>
  </si>
  <si>
    <t>酸化チタン</t>
  </si>
  <si>
    <t>かせいソーダ</t>
  </si>
  <si>
    <t>酸化アルミニウム</t>
  </si>
  <si>
    <t>鉱物性タール及び粗製薬品</t>
  </si>
  <si>
    <t>染料・なめし剤及び着色剤</t>
  </si>
  <si>
    <t>有機合成染料及びレーキ顔料</t>
  </si>
  <si>
    <t>塗料類</t>
  </si>
  <si>
    <t>医薬品</t>
  </si>
  <si>
    <t>プロビタミン及びビタミン</t>
  </si>
  <si>
    <t>ビタミン製剤</t>
  </si>
  <si>
    <t>抗生物質</t>
  </si>
  <si>
    <t>抗生物質製剤</t>
  </si>
  <si>
    <t>精油・香料及び化粧品類</t>
  </si>
  <si>
    <t>化粧品</t>
  </si>
  <si>
    <t>くつずみ及びクレンザー類</t>
  </si>
  <si>
    <t>肥料</t>
  </si>
  <si>
    <t>窒素肥料</t>
  </si>
  <si>
    <t>硫酸アンモニウム</t>
  </si>
  <si>
    <t>尿素</t>
  </si>
  <si>
    <t>火薬類</t>
  </si>
  <si>
    <t>プラスチック</t>
  </si>
  <si>
    <t>メラミン樹脂</t>
  </si>
  <si>
    <t>塩化ビニール樹脂</t>
  </si>
  <si>
    <t>原料用塩化ビニール樹脂</t>
  </si>
  <si>
    <t>塩化ビニール樹脂製品</t>
  </si>
  <si>
    <t>ポリエチレン</t>
  </si>
  <si>
    <t>ポリスチレン</t>
  </si>
  <si>
    <t>その他の化学製品</t>
  </si>
  <si>
    <t>原料別製品</t>
  </si>
  <si>
    <t>革及び同製品・毛皮</t>
  </si>
  <si>
    <t>ゴム製品</t>
  </si>
  <si>
    <t>ゴム加工材料</t>
  </si>
  <si>
    <t>ゴムタイヤ及びチューブ</t>
  </si>
  <si>
    <t>自動車用タイヤ及びチューブ</t>
  </si>
  <si>
    <t>自転車用タイヤ及びチューブ</t>
  </si>
  <si>
    <t>ベルト及びベルチング</t>
  </si>
  <si>
    <t>木製品及びコルク製品（除家具）</t>
  </si>
  <si>
    <t>合板</t>
  </si>
  <si>
    <t>普通合板</t>
  </si>
  <si>
    <t>特殊合板</t>
  </si>
  <si>
    <t>木製品（合板を除く）</t>
  </si>
  <si>
    <t>家事用具類</t>
  </si>
  <si>
    <t>紙類及び同製品</t>
  </si>
  <si>
    <t>紙及び板紙</t>
  </si>
  <si>
    <t>新聞用紙</t>
  </si>
  <si>
    <t>印刷・筆記・図画用紙</t>
  </si>
  <si>
    <t>包装用紙</t>
  </si>
  <si>
    <t>クラフト紙のもの</t>
  </si>
  <si>
    <t>その他の用紙</t>
  </si>
  <si>
    <t>板紙</t>
  </si>
  <si>
    <t>建築及び家具用の加工紙</t>
  </si>
  <si>
    <t>封筒及び雑記帳等の紙製品</t>
  </si>
  <si>
    <t>紙袋・紙テープ及び紙タオル</t>
  </si>
  <si>
    <t>織物用糸及び繊維製品</t>
  </si>
  <si>
    <t>織物用糸</t>
  </si>
  <si>
    <t>毛糸</t>
  </si>
  <si>
    <t>綿糸</t>
  </si>
  <si>
    <t>合成繊維糸</t>
  </si>
  <si>
    <t>人絹糸</t>
  </si>
  <si>
    <t>織物</t>
  </si>
  <si>
    <t>綿織物</t>
  </si>
  <si>
    <t>絹織物</t>
  </si>
  <si>
    <t>毛織物</t>
  </si>
  <si>
    <t>合成繊維織物</t>
  </si>
  <si>
    <t>メリヤス編物及びクロセ編物</t>
  </si>
  <si>
    <t>繊維二次製品（除衣類）</t>
  </si>
  <si>
    <t>チュール及びししゅう布類</t>
  </si>
  <si>
    <t>ししゅう布類</t>
  </si>
  <si>
    <t>包装用の袋</t>
  </si>
  <si>
    <t>毛布及びひざ掛け</t>
  </si>
  <si>
    <t>敷物類</t>
  </si>
  <si>
    <t>じゅうたん類</t>
  </si>
  <si>
    <t>特殊織物及び同製品</t>
  </si>
  <si>
    <t>ひも・綱及びケーブル</t>
  </si>
  <si>
    <t>漁網</t>
  </si>
  <si>
    <t>非金属鉱物製品</t>
  </si>
  <si>
    <t>セメント</t>
  </si>
  <si>
    <t>タイル</t>
  </si>
  <si>
    <t>ガラス及び同製品</t>
  </si>
  <si>
    <t>板ガラス</t>
  </si>
  <si>
    <t>普通板ガラス</t>
  </si>
  <si>
    <t>みがき板ガラス</t>
  </si>
  <si>
    <t>ガラス鏡</t>
  </si>
  <si>
    <t>ガラス製品</t>
  </si>
  <si>
    <t>ガラス製びん及びコップ</t>
  </si>
  <si>
    <t>模造真珠及びビーズ類</t>
  </si>
  <si>
    <t>陰極線管用のもの</t>
  </si>
  <si>
    <t>陶磁器</t>
  </si>
  <si>
    <t>食器・台所用品及び喫茶用具</t>
  </si>
  <si>
    <t>食器及び台所用品</t>
  </si>
  <si>
    <t>陶磁器の雑製品</t>
  </si>
  <si>
    <t>真珠</t>
  </si>
  <si>
    <t>鉄鋼</t>
  </si>
  <si>
    <t>銑鉄</t>
  </si>
  <si>
    <t>合金鉄</t>
  </si>
  <si>
    <t>ビレット及びシートバー等</t>
  </si>
  <si>
    <t>鉄鋼のスラブ</t>
  </si>
  <si>
    <t>鉄鋼の棒・形鋼及び線</t>
  </si>
  <si>
    <t>鉄鋼の棒</t>
  </si>
  <si>
    <t>形鋼</t>
  </si>
  <si>
    <t>鉄鋼の線</t>
  </si>
  <si>
    <t>鉄鋼のフラットロール製品</t>
  </si>
  <si>
    <t>ステンレス鋼板類</t>
  </si>
  <si>
    <t>ステンレス薄板</t>
  </si>
  <si>
    <t>合金鋼板類</t>
  </si>
  <si>
    <t>けい素鋼板類</t>
  </si>
  <si>
    <t>めっき等鋼板類</t>
  </si>
  <si>
    <t>亜鉛めっき鋼板類</t>
  </si>
  <si>
    <t>その他のフラットロール製品</t>
  </si>
  <si>
    <t>薄板（３ｍｍ未満）</t>
  </si>
  <si>
    <t>軌条及びその他の鉄道線路建設材</t>
  </si>
  <si>
    <t>軌条</t>
  </si>
  <si>
    <t>管及び管用継手</t>
  </si>
  <si>
    <t>鋼管</t>
  </si>
  <si>
    <t>非鉄金属</t>
  </si>
  <si>
    <t>銅及び同合金</t>
  </si>
  <si>
    <t>黄銅</t>
  </si>
  <si>
    <t>電気用裸銅線</t>
  </si>
  <si>
    <t>銅・同合金の板・帯（除黄銅）</t>
  </si>
  <si>
    <t>銅・同合金の管類（除黄銅）</t>
  </si>
  <si>
    <t>アルミニウム及び同合金</t>
  </si>
  <si>
    <t>アルミニウム等の塊</t>
  </si>
  <si>
    <t>アルミニウム等の板及び帯</t>
  </si>
  <si>
    <t>亜鉛及び同合金</t>
  </si>
  <si>
    <t>亜鉛及び同合金の塊</t>
  </si>
  <si>
    <t>チタン及び同合金</t>
  </si>
  <si>
    <t>白金属の金属</t>
  </si>
  <si>
    <t>金属製品</t>
  </si>
  <si>
    <t>構造物及び同建設材</t>
  </si>
  <si>
    <t>鉄鋼製構造物及び同建設材</t>
  </si>
  <si>
    <t>貯蔵用及び輸送用の金属製容器</t>
  </si>
  <si>
    <t>貯蔵タンク</t>
  </si>
  <si>
    <t>鉄鋼製貯蔵タンク</t>
  </si>
  <si>
    <t>より線・綱及び網類</t>
  </si>
  <si>
    <t>鉄鋼製より線及び鋼</t>
  </si>
  <si>
    <t>鉄鋼製網</t>
  </si>
  <si>
    <t>くぎ・ねじ・ボルト及びナット類</t>
  </si>
  <si>
    <t>くぎ及び画びょう類</t>
  </si>
  <si>
    <t>鉄鋼製線くぎ</t>
  </si>
  <si>
    <t>鉄鋼製ボルト及びナット類</t>
  </si>
  <si>
    <t>鉄鋼製ねじ</t>
  </si>
  <si>
    <t>手道具類及び機械用工具</t>
  </si>
  <si>
    <t>レンチ及びスパナー</t>
  </si>
  <si>
    <t>刃物</t>
  </si>
  <si>
    <t>食卓用ナイフ及びフォーク類</t>
  </si>
  <si>
    <t>卑金属製の家庭用品</t>
  </si>
  <si>
    <t>ストーブ及びレンジ類</t>
  </si>
  <si>
    <t>錠・かぎ及び取付具</t>
  </si>
  <si>
    <t>鉄鋼製くさり及び同部分品</t>
  </si>
  <si>
    <t>手針・ピン及び留金類</t>
  </si>
  <si>
    <t>機械類及び輸送用機器類</t>
  </si>
  <si>
    <t>一般機械</t>
  </si>
  <si>
    <t>原動機</t>
  </si>
  <si>
    <t>蒸気発生ボイラー等</t>
  </si>
  <si>
    <t>内燃機関</t>
  </si>
  <si>
    <t>車両用</t>
  </si>
  <si>
    <t>その他</t>
  </si>
  <si>
    <t>ウォータータービン等</t>
  </si>
  <si>
    <t>農業用機械</t>
  </si>
  <si>
    <t>トラクター（除道路走行用）</t>
  </si>
  <si>
    <t>事務用機器</t>
  </si>
  <si>
    <t>タイプライター</t>
  </si>
  <si>
    <t>電卓類</t>
  </si>
  <si>
    <t>電子式自動データ処理機械</t>
  </si>
  <si>
    <t>印刷装置</t>
  </si>
  <si>
    <t>記憶装置</t>
  </si>
  <si>
    <t>金属加工機械</t>
  </si>
  <si>
    <t>工作機械</t>
  </si>
  <si>
    <t>旋盤</t>
  </si>
  <si>
    <t>研削盤</t>
  </si>
  <si>
    <t>金属圧延機</t>
  </si>
  <si>
    <t>繊維機械</t>
  </si>
  <si>
    <t>紡糸機</t>
  </si>
  <si>
    <t>カード及びコーマー</t>
  </si>
  <si>
    <t>紡績準備機</t>
  </si>
  <si>
    <t>紡績機</t>
  </si>
  <si>
    <t>ねん糸機及びかせ機</t>
  </si>
  <si>
    <t>織機</t>
  </si>
  <si>
    <t>準備用及び標白用機械類</t>
  </si>
  <si>
    <t>ジグザグミシン</t>
  </si>
  <si>
    <t>工業用ミシン</t>
  </si>
  <si>
    <t>ミシンの部分品</t>
  </si>
  <si>
    <t>パルプ製造・製紙及び紙加工機械</t>
  </si>
  <si>
    <t>印刷機械及び製本機械</t>
  </si>
  <si>
    <t>食料品加工機械（除家庭用）</t>
  </si>
  <si>
    <t>建設用・鉱山用機械</t>
  </si>
  <si>
    <t>エキスカベーター</t>
  </si>
  <si>
    <t>ブルドーザー</t>
  </si>
  <si>
    <t>加熱用・冷却用機器</t>
  </si>
  <si>
    <t>炉</t>
  </si>
  <si>
    <t>冷凍機</t>
  </si>
  <si>
    <t>エアコン</t>
  </si>
  <si>
    <t>ポンプ及び遠心分離機</t>
  </si>
  <si>
    <t>液体ポンプ</t>
  </si>
  <si>
    <t>気体圧縮機</t>
  </si>
  <si>
    <t>荷役機械</t>
  </si>
  <si>
    <t>クレーン</t>
  </si>
  <si>
    <t>リフト・エレベーター類</t>
  </si>
  <si>
    <t>ベアリング及び同部分品</t>
  </si>
  <si>
    <t>ボールベアリング</t>
  </si>
  <si>
    <t>ローラーベアリング等</t>
  </si>
  <si>
    <t>電気機器</t>
  </si>
  <si>
    <t>重電機器</t>
  </si>
  <si>
    <t>発電機</t>
  </si>
  <si>
    <t>電動機</t>
  </si>
  <si>
    <t>中間周波及び高周波変成器</t>
  </si>
  <si>
    <t>トランスフォーマー</t>
  </si>
  <si>
    <t>電気回路等の機器</t>
  </si>
  <si>
    <t>配電盤及び制御盤</t>
  </si>
  <si>
    <t>電気回路の開閉用、保護用機器</t>
  </si>
  <si>
    <t>絶縁電線及び絶縁ケーブル</t>
  </si>
  <si>
    <t>電力ケーブル</t>
  </si>
  <si>
    <t>通信ケーブル</t>
  </si>
  <si>
    <t>がい子</t>
  </si>
  <si>
    <t>映像機器</t>
  </si>
  <si>
    <t>テレビ受像機</t>
  </si>
  <si>
    <t>カラーテレビ</t>
  </si>
  <si>
    <t>ＶＴＲ類</t>
  </si>
  <si>
    <t>テレビカメラ</t>
  </si>
  <si>
    <t>音響機器</t>
  </si>
  <si>
    <t>ラジオ受信機</t>
  </si>
  <si>
    <t>ラジカセ</t>
  </si>
  <si>
    <t>テープレコーダー類</t>
  </si>
  <si>
    <t>ディスクプレーヤー類</t>
  </si>
  <si>
    <t>アンプ・スピーカー・マイク</t>
  </si>
  <si>
    <t>音響・映像機器の部分品</t>
  </si>
  <si>
    <t>通信機</t>
  </si>
  <si>
    <t>ファクシミリ</t>
  </si>
  <si>
    <t>家庭用電気機器</t>
  </si>
  <si>
    <t>電気冷蔵庫</t>
  </si>
  <si>
    <t>扇風機</t>
  </si>
  <si>
    <t>ヘヤードライヤー</t>
  </si>
  <si>
    <t>電子レンジ</t>
  </si>
  <si>
    <t>電池</t>
  </si>
  <si>
    <t>電球類</t>
  </si>
  <si>
    <t>半導体等電子部品</t>
  </si>
  <si>
    <t>熱電子管</t>
  </si>
  <si>
    <t>個別半導体</t>
  </si>
  <si>
    <t>ＩＣ</t>
  </si>
  <si>
    <t>モス型記憶素子</t>
  </si>
  <si>
    <t>モス型マイクロコンピュータ</t>
  </si>
  <si>
    <t>自動車用等の電気機器</t>
  </si>
  <si>
    <t>電気計測機器</t>
  </si>
  <si>
    <t>測定用等の電気機器</t>
  </si>
  <si>
    <t>コンデンサー</t>
  </si>
  <si>
    <t>電気用炭素及び黒鉛製品</t>
  </si>
  <si>
    <t>人造黒鉛電極</t>
  </si>
  <si>
    <t>輸送用機器</t>
  </si>
  <si>
    <t>鉄道用車両</t>
  </si>
  <si>
    <t>鉄道用車両の部分品</t>
  </si>
  <si>
    <t>コンテナー</t>
  </si>
  <si>
    <t>自動車</t>
  </si>
  <si>
    <t>乗用車</t>
  </si>
  <si>
    <t>バス・トラック</t>
  </si>
  <si>
    <t>貨物自動車</t>
  </si>
  <si>
    <t>バス・トラックのシャシ</t>
  </si>
  <si>
    <t>貨物自動車のもの</t>
  </si>
  <si>
    <t>自動車の部分品</t>
  </si>
  <si>
    <t>二輪自動車類</t>
  </si>
  <si>
    <t>二輪自動車・原動機付自転車</t>
  </si>
  <si>
    <t>自転車及び同部分品</t>
  </si>
  <si>
    <t>自転車</t>
  </si>
  <si>
    <t>航空機類</t>
  </si>
  <si>
    <t>航空機</t>
  </si>
  <si>
    <t>船舶類</t>
  </si>
  <si>
    <t>船舶</t>
  </si>
  <si>
    <t>雑製品</t>
  </si>
  <si>
    <t>照明器具</t>
  </si>
  <si>
    <t>家具</t>
  </si>
  <si>
    <t>家具（除医療用）</t>
  </si>
  <si>
    <t>旅行用具及びハンドバック類</t>
  </si>
  <si>
    <t>衣類及び同付属品</t>
  </si>
  <si>
    <t>外衣類</t>
  </si>
  <si>
    <t>男子用洋服</t>
  </si>
  <si>
    <t>ブラウス</t>
  </si>
  <si>
    <t>女子用及び乳幼児用洋服</t>
  </si>
  <si>
    <t>下着類</t>
  </si>
  <si>
    <t>ハンカチ</t>
  </si>
  <si>
    <t>ショール及びマフラー類</t>
  </si>
  <si>
    <t>メリヤス編み及びクロセ編み衣類</t>
  </si>
  <si>
    <t>手袋</t>
  </si>
  <si>
    <t>くつ下類</t>
  </si>
  <si>
    <t>シャツ及び下着類</t>
  </si>
  <si>
    <t>セーター及びその他外衣類</t>
  </si>
  <si>
    <t>帽子及び同部分品</t>
  </si>
  <si>
    <t>はき物</t>
  </si>
  <si>
    <t>精密機器類</t>
  </si>
  <si>
    <t>科学光学機器</t>
  </si>
  <si>
    <t>複写機</t>
  </si>
  <si>
    <t>静電式複写機</t>
  </si>
  <si>
    <t>写真機用レンズ</t>
  </si>
  <si>
    <t>めがねのわく及び柄</t>
  </si>
  <si>
    <t>隻眼鏡及び双眼鏡</t>
  </si>
  <si>
    <t>電子顕微鏡</t>
  </si>
  <si>
    <t>顕微鏡及び同部分品</t>
  </si>
  <si>
    <t>顕微鏡</t>
  </si>
  <si>
    <t>写真機及び同部分品</t>
  </si>
  <si>
    <t>写真機</t>
  </si>
  <si>
    <t>計測機器類</t>
  </si>
  <si>
    <t>製図機器及び計算用具類</t>
  </si>
  <si>
    <t>時計及び部分品</t>
  </si>
  <si>
    <t>腕時計</t>
  </si>
  <si>
    <t>時計部分品</t>
  </si>
  <si>
    <t>その他の雑製品</t>
  </si>
  <si>
    <t>写真用・映画用材料</t>
  </si>
  <si>
    <t>ロール状フィルム（未露光）</t>
  </si>
  <si>
    <t>レコード及びテープ類</t>
  </si>
  <si>
    <t>楽器</t>
  </si>
  <si>
    <t>書籍・新聞・雑誌</t>
  </si>
  <si>
    <t>クリスマス用品類</t>
  </si>
  <si>
    <t>プラスチック製品</t>
  </si>
  <si>
    <t>プラスチック製衛生用品</t>
  </si>
  <si>
    <t>プラスチック製キャップ</t>
  </si>
  <si>
    <t>人形</t>
  </si>
  <si>
    <t>がん具</t>
  </si>
  <si>
    <t>運動用具</t>
  </si>
  <si>
    <t>釣具</t>
  </si>
  <si>
    <t>釣りざお</t>
  </si>
  <si>
    <t>事務用品</t>
  </si>
  <si>
    <t>万年筆及び鉛筆類</t>
  </si>
  <si>
    <t>マーキングペン</t>
  </si>
  <si>
    <t>貴石等の製品類</t>
  </si>
  <si>
    <t>身辺用模造細貨類</t>
  </si>
  <si>
    <t>喫煙用具</t>
  </si>
  <si>
    <t>ライター及び同部分品</t>
  </si>
  <si>
    <t>かさ及びつえ類</t>
  </si>
  <si>
    <t>ボタン及びスライドファスナー類</t>
  </si>
  <si>
    <t>ボタン及びスナップ</t>
  </si>
  <si>
    <t>スライドファスナー</t>
  </si>
  <si>
    <t>くし・かんざし及び化粧用具</t>
  </si>
  <si>
    <t>特殊取扱品</t>
  </si>
  <si>
    <t>再輸出品</t>
  </si>
  <si>
    <t>金（マネタリーゴールドを除く）</t>
  </si>
  <si>
    <t xml:space="preserve">NO </t>
  </si>
  <si>
    <t xml:space="preserve">MT </t>
  </si>
  <si>
    <t xml:space="preserve">KG </t>
  </si>
  <si>
    <t xml:space="preserve">KL </t>
  </si>
  <si>
    <t xml:space="preserve">SM </t>
  </si>
  <si>
    <t xml:space="preserve">GR </t>
  </si>
  <si>
    <t xml:space="preserve">TH </t>
  </si>
  <si>
    <t xml:space="preserve">DZ </t>
  </si>
  <si>
    <t>ミシン</t>
  </si>
  <si>
    <t>貨物船</t>
  </si>
  <si>
    <t>品目code</t>
  </si>
  <si>
    <t>2004年</t>
  </si>
  <si>
    <t>①輸出</t>
  </si>
  <si>
    <t>単位</t>
  </si>
  <si>
    <t>前年比</t>
  </si>
  <si>
    <t>2003年</t>
  </si>
  <si>
    <t>数　量</t>
  </si>
  <si>
    <t>構成比</t>
  </si>
  <si>
    <t>価　額</t>
  </si>
  <si>
    <t>'7051301200'</t>
  </si>
  <si>
    <t>新造貨物船</t>
  </si>
  <si>
    <t>'7051301400'</t>
  </si>
  <si>
    <t>改造船舶及び中古船</t>
  </si>
  <si>
    <t>'0070501200'</t>
  </si>
  <si>
    <t>'0070501300'</t>
  </si>
  <si>
    <t>さば</t>
  </si>
  <si>
    <t>かき</t>
  </si>
  <si>
    <t>皆減</t>
  </si>
  <si>
    <t>皆増</t>
  </si>
  <si>
    <t>総　　　　　計</t>
  </si>
  <si>
    <t>食料品及び動物</t>
  </si>
  <si>
    <t>第4表　県内港の品目別輸出入数量・額</t>
  </si>
  <si>
    <t>(単位：千円、%)</t>
  </si>
  <si>
    <t>食料品及び動物</t>
  </si>
  <si>
    <t>'0010100000'</t>
  </si>
  <si>
    <t>鶏</t>
  </si>
  <si>
    <t>'0010300000'</t>
  </si>
  <si>
    <t>馬</t>
  </si>
  <si>
    <t>'0030100000'</t>
  </si>
  <si>
    <t>牛肉（生鮮・冷凍）</t>
  </si>
  <si>
    <t>'0030300000'</t>
  </si>
  <si>
    <t>羊・やぎ肉（生鮮・冷凍）</t>
  </si>
  <si>
    <t>'0030500000'</t>
  </si>
  <si>
    <t>豚・いのししの肉（生鮮・冷凍）</t>
  </si>
  <si>
    <t>'0030501000'</t>
  </si>
  <si>
    <t>豚肉</t>
  </si>
  <si>
    <t>'0030700000'</t>
  </si>
  <si>
    <t>鶏肉（生鮮・冷凍）</t>
  </si>
  <si>
    <t>'0050101000'</t>
  </si>
  <si>
    <t>粉乳</t>
  </si>
  <si>
    <t>'0050500000'</t>
  </si>
  <si>
    <t>チーズ及びカード</t>
  </si>
  <si>
    <t>魚介類（生鮮・冷凍）</t>
  </si>
  <si>
    <t>まぐろ（生鮮・冷凍）</t>
  </si>
  <si>
    <t>さけ及びます（生鮮・冷凍）</t>
  </si>
  <si>
    <t>'0070107000'</t>
  </si>
  <si>
    <t>にしんの卵</t>
  </si>
  <si>
    <t>'0070107100'</t>
  </si>
  <si>
    <t>かずのこ</t>
  </si>
  <si>
    <t>'0070109000'</t>
  </si>
  <si>
    <t>うなぎの稚魚</t>
  </si>
  <si>
    <t>'0070111000'</t>
  </si>
  <si>
    <t>うなぎ</t>
  </si>
  <si>
    <t>'0070113000'</t>
  </si>
  <si>
    <t>甲殻類及び軟体動物</t>
  </si>
  <si>
    <t>'0070113100'</t>
  </si>
  <si>
    <t>えび（生鮮・冷凍）</t>
  </si>
  <si>
    <t>'0070113200'</t>
  </si>
  <si>
    <t>えび調製品</t>
  </si>
  <si>
    <t>'0070113300'</t>
  </si>
  <si>
    <t>かに</t>
  </si>
  <si>
    <t>'0070113400'</t>
  </si>
  <si>
    <t>いか</t>
  </si>
  <si>
    <t>'0070113500'</t>
  </si>
  <si>
    <t>たこ</t>
  </si>
  <si>
    <t>'0070300000'</t>
  </si>
  <si>
    <t>小麦及びメスリン</t>
  </si>
  <si>
    <t>'0090500000'</t>
  </si>
  <si>
    <t>大麦及びはだか麦</t>
  </si>
  <si>
    <t>'0090700000'</t>
  </si>
  <si>
    <t>とうもろこし</t>
  </si>
  <si>
    <t>'0090701000'</t>
  </si>
  <si>
    <t>とうもろこし（飼料用）</t>
  </si>
  <si>
    <t>'0090900000'</t>
  </si>
  <si>
    <t>あわ・きび及びひえ</t>
  </si>
  <si>
    <t>'0091100000'</t>
  </si>
  <si>
    <t>こうりゃん（飼料用）</t>
  </si>
  <si>
    <t>'0091500000'</t>
  </si>
  <si>
    <t>麦芽</t>
  </si>
  <si>
    <t>'0110101000'</t>
  </si>
  <si>
    <t>かんきつ類（生鮮・乾燥）</t>
  </si>
  <si>
    <t>'0110101100'</t>
  </si>
  <si>
    <t>レモン及びライム</t>
  </si>
  <si>
    <t>'0110101200'</t>
  </si>
  <si>
    <t>オレンジ</t>
  </si>
  <si>
    <t>'0110101300'</t>
  </si>
  <si>
    <t>グレープフルーツ</t>
  </si>
  <si>
    <t>バナナ（生鮮）</t>
  </si>
  <si>
    <t>くり</t>
  </si>
  <si>
    <t>'0110107000'</t>
  </si>
  <si>
    <t>干ぶどう</t>
  </si>
  <si>
    <t>'0110109000'</t>
  </si>
  <si>
    <t>パイナップル缶詰</t>
  </si>
  <si>
    <t>生鮮・冷蔵野菜</t>
  </si>
  <si>
    <t>'0110303000'</t>
  </si>
  <si>
    <t>冷凍野菜</t>
  </si>
  <si>
    <t>'0110305000'</t>
  </si>
  <si>
    <t>豆類（乾燥）</t>
  </si>
  <si>
    <t>'0130100000'</t>
  </si>
  <si>
    <t>砂糖</t>
  </si>
  <si>
    <t>'0130101000'</t>
  </si>
  <si>
    <t>黒糖</t>
  </si>
  <si>
    <t>'0130103000'</t>
  </si>
  <si>
    <t>粗糖</t>
  </si>
  <si>
    <t>'0130300000'</t>
  </si>
  <si>
    <t>糖みつ</t>
  </si>
  <si>
    <t>'0130500000'</t>
  </si>
  <si>
    <t>乳糖</t>
  </si>
  <si>
    <t>コーヒー</t>
  </si>
  <si>
    <t>'0150101000'</t>
  </si>
  <si>
    <t>コーヒー生豆</t>
  </si>
  <si>
    <t>'0150300000'</t>
  </si>
  <si>
    <t>ココア</t>
  </si>
  <si>
    <t>'0150301000'</t>
  </si>
  <si>
    <t>カカオ豆</t>
  </si>
  <si>
    <t>'0150303000'</t>
  </si>
  <si>
    <t>カカオ脂</t>
  </si>
  <si>
    <t>'0150500000'</t>
  </si>
  <si>
    <t>お茶</t>
  </si>
  <si>
    <t>'0150501000'</t>
  </si>
  <si>
    <t>紅茶</t>
  </si>
  <si>
    <t>'0150503000'</t>
  </si>
  <si>
    <t>緑茶</t>
  </si>
  <si>
    <t>'0150505000'</t>
  </si>
  <si>
    <t>その他のお茶</t>
  </si>
  <si>
    <t>植物性油かす</t>
  </si>
  <si>
    <t>'0170500000'</t>
  </si>
  <si>
    <t>魚の粉及びミール</t>
  </si>
  <si>
    <t>'1010100000'</t>
  </si>
  <si>
    <t>アルコール飲料</t>
  </si>
  <si>
    <t xml:space="preserve">L </t>
  </si>
  <si>
    <t>'1010101000'</t>
  </si>
  <si>
    <t>蒸りゅう酒</t>
  </si>
  <si>
    <t>'1010101100'</t>
  </si>
  <si>
    <t>ウイスキー</t>
  </si>
  <si>
    <t>'1010101200'</t>
  </si>
  <si>
    <t>ブランデー</t>
  </si>
  <si>
    <t>'1010103000'</t>
  </si>
  <si>
    <t>ぶどう酒</t>
  </si>
  <si>
    <t>'1010105000'</t>
  </si>
  <si>
    <t>ビール</t>
  </si>
  <si>
    <t>'1030300000'</t>
  </si>
  <si>
    <t>製造たばこ</t>
  </si>
  <si>
    <t>'1030301000'</t>
  </si>
  <si>
    <t>紙巻たばこ</t>
  </si>
  <si>
    <t>'2010300000'</t>
  </si>
  <si>
    <t>毛皮</t>
  </si>
  <si>
    <t>'2030100000'</t>
  </si>
  <si>
    <t>落花生</t>
  </si>
  <si>
    <t>'2030700000'</t>
  </si>
  <si>
    <t>大豆</t>
  </si>
  <si>
    <t>'2030900000'</t>
  </si>
  <si>
    <t>その他の採油用種子</t>
  </si>
  <si>
    <t>'2030901000'</t>
  </si>
  <si>
    <t>亜麻種</t>
  </si>
  <si>
    <t>'2030903000'</t>
  </si>
  <si>
    <t>綿実</t>
  </si>
  <si>
    <t>'2030907000'</t>
  </si>
  <si>
    <t>菜種</t>
  </si>
  <si>
    <t>'2030909000'</t>
  </si>
  <si>
    <t>ごま</t>
  </si>
  <si>
    <t>'2030911000'</t>
  </si>
  <si>
    <t>サフラワーの種</t>
  </si>
  <si>
    <t>天然ゴム</t>
  </si>
  <si>
    <t>'2050300000'</t>
  </si>
  <si>
    <t>天然ゴムラテックス</t>
  </si>
  <si>
    <t>'2050500000'</t>
  </si>
  <si>
    <t>'2050501000'</t>
  </si>
  <si>
    <t>合成ゴムラテックス</t>
  </si>
  <si>
    <t>'2050503000'</t>
  </si>
  <si>
    <t>スチレンブタジエンラバー</t>
  </si>
  <si>
    <t>'2050505000'</t>
  </si>
  <si>
    <t>その他の合成ゴム</t>
  </si>
  <si>
    <t>'2050505100'</t>
  </si>
  <si>
    <t>クロロプレンラバー</t>
  </si>
  <si>
    <t>'2050505200'</t>
  </si>
  <si>
    <t>ブチルラバー</t>
  </si>
  <si>
    <t>'2050505300'</t>
  </si>
  <si>
    <t>ニトリルブタジエンラバー</t>
  </si>
  <si>
    <t>針葉樹の丸太</t>
  </si>
  <si>
    <t xml:space="preserve">CM </t>
  </si>
  <si>
    <t>'2070101100'</t>
  </si>
  <si>
    <t>シトカスプルース</t>
  </si>
  <si>
    <t>'2070101200'</t>
  </si>
  <si>
    <t>もみ及びとうひ</t>
  </si>
  <si>
    <t>'2070101300'</t>
  </si>
  <si>
    <t>ひのき</t>
  </si>
  <si>
    <t>'2070101400'</t>
  </si>
  <si>
    <t>ヘムロック</t>
  </si>
  <si>
    <t>'2070101500'</t>
  </si>
  <si>
    <t>ドグラスファー</t>
  </si>
  <si>
    <t>'2070103000'</t>
  </si>
  <si>
    <t>その他の丸太</t>
  </si>
  <si>
    <t>'2070105000'</t>
  </si>
  <si>
    <t>'2070105100'</t>
  </si>
  <si>
    <t>'2070105200'</t>
  </si>
  <si>
    <t>'2070105300'</t>
  </si>
  <si>
    <t>'2070105400'</t>
  </si>
  <si>
    <t>'2070107000'</t>
  </si>
  <si>
    <t>ラワン</t>
  </si>
  <si>
    <t>'2090100000'</t>
  </si>
  <si>
    <t>パルプ</t>
  </si>
  <si>
    <t>'2090101000'</t>
  </si>
  <si>
    <t>溶解用パルプ</t>
  </si>
  <si>
    <t>'2090103000'</t>
  </si>
  <si>
    <t>製紙用パルプ</t>
  </si>
  <si>
    <t>'2110100000'</t>
  </si>
  <si>
    <t>絹</t>
  </si>
  <si>
    <t>'2110101000'</t>
  </si>
  <si>
    <t>生糸</t>
  </si>
  <si>
    <t>'2110300000'</t>
  </si>
  <si>
    <t>羊毛</t>
  </si>
  <si>
    <t>'2110303000'</t>
  </si>
  <si>
    <t>洗上羊毛</t>
  </si>
  <si>
    <t>繊獣毛</t>
  </si>
  <si>
    <t>'2110700000'</t>
  </si>
  <si>
    <t>獣毛（カード、コームしたもの）</t>
  </si>
  <si>
    <t>'2110900000'</t>
  </si>
  <si>
    <t>綿花</t>
  </si>
  <si>
    <t>'2110901000'</t>
  </si>
  <si>
    <t>実綿</t>
  </si>
  <si>
    <t>'2110903000'</t>
  </si>
  <si>
    <t>コットンリンター</t>
  </si>
  <si>
    <t>'2110905000'</t>
  </si>
  <si>
    <t>くず綿</t>
  </si>
  <si>
    <t>'2111100000'</t>
  </si>
  <si>
    <t>麻類（含くず）</t>
  </si>
  <si>
    <t>'2111103000'</t>
  </si>
  <si>
    <t>亜麻</t>
  </si>
  <si>
    <t>'2111109000'</t>
  </si>
  <si>
    <t>マニラ麻</t>
  </si>
  <si>
    <t>'2111300000'</t>
  </si>
  <si>
    <t>ココやし（コイヤ）</t>
  </si>
  <si>
    <t>りん鉱石</t>
  </si>
  <si>
    <t>'2130300000'</t>
  </si>
  <si>
    <t>粗鉱物（除りん鉱石）</t>
  </si>
  <si>
    <t>'2130301000'</t>
  </si>
  <si>
    <t>石及び砂</t>
  </si>
  <si>
    <t>'2130301100'</t>
  </si>
  <si>
    <t>大理石</t>
  </si>
  <si>
    <t>'2130301300'</t>
  </si>
  <si>
    <t>けい砂</t>
  </si>
  <si>
    <t>'2130303000'</t>
  </si>
  <si>
    <t>工業用ダイヤモンド</t>
  </si>
  <si>
    <t>'2130305000'</t>
  </si>
  <si>
    <t>天然黒鉛及びカオリン等</t>
  </si>
  <si>
    <t>'2130305100'</t>
  </si>
  <si>
    <t>カオリン</t>
  </si>
  <si>
    <t>'2130307000'</t>
  </si>
  <si>
    <t>塩</t>
  </si>
  <si>
    <t>'2130309000'</t>
  </si>
  <si>
    <t>石綿</t>
  </si>
  <si>
    <t>'2130311000'</t>
  </si>
  <si>
    <t>雲母</t>
  </si>
  <si>
    <t>'2130313000'</t>
  </si>
  <si>
    <t>ほたる石</t>
  </si>
  <si>
    <t>鉄鉱石</t>
  </si>
  <si>
    <t>'2150300000'</t>
  </si>
  <si>
    <t>鉄鋼くず</t>
  </si>
  <si>
    <t>'2150500000'</t>
  </si>
  <si>
    <t>非鉄金属鉱</t>
  </si>
  <si>
    <t>'2150511000'</t>
  </si>
  <si>
    <t>マンガン鉱</t>
  </si>
  <si>
    <t>'2150513000'</t>
  </si>
  <si>
    <t>クロム鉱</t>
  </si>
  <si>
    <t>'2150517000'</t>
  </si>
  <si>
    <t>モリブデン鉱</t>
  </si>
  <si>
    <t>'2150519000'</t>
  </si>
  <si>
    <t>チタン鉱</t>
  </si>
  <si>
    <t>'2150523000'</t>
  </si>
  <si>
    <t>アルミニウム鉱</t>
  </si>
  <si>
    <t>'2150525000'</t>
  </si>
  <si>
    <t>すず鉱</t>
  </si>
  <si>
    <t>'2150700000'</t>
  </si>
  <si>
    <t>非鉄卑金属くず</t>
  </si>
  <si>
    <t>'2150701000'</t>
  </si>
  <si>
    <t>灰・鉱さい及びその他のかす</t>
  </si>
  <si>
    <t>'2150703000'</t>
  </si>
  <si>
    <t>銅くず</t>
  </si>
  <si>
    <t>'2150705000'</t>
  </si>
  <si>
    <t>黄銅・青銅くず</t>
  </si>
  <si>
    <t>'2150707000'</t>
  </si>
  <si>
    <t>アルミニウム等のくず</t>
  </si>
  <si>
    <t>動物性原材料</t>
  </si>
  <si>
    <t>'2170101000'</t>
  </si>
  <si>
    <t>貝殼</t>
  </si>
  <si>
    <t>'2170103000'</t>
  </si>
  <si>
    <t>動物除魚類の腸</t>
  </si>
  <si>
    <t>'2170300000'</t>
  </si>
  <si>
    <t>植物性原材料</t>
  </si>
  <si>
    <t>'2170301000'</t>
  </si>
  <si>
    <t>繁殖用の種・果実及び胞子</t>
  </si>
  <si>
    <t>'2170303000'</t>
  </si>
  <si>
    <t>てんぐさ</t>
  </si>
  <si>
    <t>石炭・コークス及びれん炭</t>
  </si>
  <si>
    <t>石炭</t>
  </si>
  <si>
    <t>'3010101000'</t>
  </si>
  <si>
    <t>無煙炭</t>
  </si>
  <si>
    <t>'3010103000'</t>
  </si>
  <si>
    <t>原料炭</t>
  </si>
  <si>
    <t>'3010103100'</t>
  </si>
  <si>
    <t>強粘結炭</t>
  </si>
  <si>
    <t>'3010103200'</t>
  </si>
  <si>
    <t>その他のコークス用炭</t>
  </si>
  <si>
    <t>'3010105000'</t>
  </si>
  <si>
    <t>一般炭</t>
  </si>
  <si>
    <t>原油及び粗油</t>
  </si>
  <si>
    <t>'3030300000'</t>
  </si>
  <si>
    <t>'3030301000'</t>
  </si>
  <si>
    <t>'3030303000'</t>
  </si>
  <si>
    <t>'3030305000'</t>
  </si>
  <si>
    <t>'3030307000'</t>
  </si>
  <si>
    <t>重油</t>
  </si>
  <si>
    <t>'3030309000'</t>
  </si>
  <si>
    <t>潤滑油及びグリース</t>
  </si>
  <si>
    <t>'3030311000'</t>
  </si>
  <si>
    <t>石油コークス</t>
  </si>
  <si>
    <t>'3050000000'</t>
  </si>
  <si>
    <t>天然ガス及び製造ガス</t>
  </si>
  <si>
    <t>'3050100000'</t>
  </si>
  <si>
    <t>石油ガス類</t>
  </si>
  <si>
    <t>'3050101000'</t>
  </si>
  <si>
    <t>液化石油ガス</t>
  </si>
  <si>
    <t>'3050103000'</t>
  </si>
  <si>
    <t>液化天然ガス</t>
  </si>
  <si>
    <t>'4030300000'</t>
  </si>
  <si>
    <t>パーム油</t>
  </si>
  <si>
    <t>'4050100000'</t>
  </si>
  <si>
    <t>ろう</t>
  </si>
  <si>
    <t>'5030300000'</t>
  </si>
  <si>
    <t>キシレン（粗製のもの）</t>
  </si>
  <si>
    <t>'5050101000'</t>
  </si>
  <si>
    <t>酸性染料</t>
  </si>
  <si>
    <t>'5050103000'</t>
  </si>
  <si>
    <t>分散性染料</t>
  </si>
  <si>
    <t>'5050105000'</t>
  </si>
  <si>
    <t>反応性染料</t>
  </si>
  <si>
    <t>植物性のなめしエキス</t>
  </si>
  <si>
    <t>'5050301000'</t>
  </si>
  <si>
    <t>ワットルエキス</t>
  </si>
  <si>
    <t>'5050500000'</t>
  </si>
  <si>
    <t>ホルモン</t>
  </si>
  <si>
    <t>'5070700000'</t>
  </si>
  <si>
    <t>精油及びレジノイド</t>
  </si>
  <si>
    <t>人造香料類</t>
  </si>
  <si>
    <t>カリ肥料</t>
  </si>
  <si>
    <t>塩化カリウム</t>
  </si>
  <si>
    <t>硫酸カリウム</t>
  </si>
  <si>
    <t>シリコーン</t>
  </si>
  <si>
    <t>'5150900000'</t>
  </si>
  <si>
    <t>合成樹脂</t>
  </si>
  <si>
    <t>'5170100000'</t>
  </si>
  <si>
    <t>消毒剤・殺虫剤及び殺菌剤類</t>
  </si>
  <si>
    <t>'5170300000'</t>
  </si>
  <si>
    <t>でん粉</t>
  </si>
  <si>
    <t>'5170500000'</t>
  </si>
  <si>
    <t>カゼイン</t>
  </si>
  <si>
    <t>'5170700000'</t>
  </si>
  <si>
    <t>ロジン</t>
  </si>
  <si>
    <t>'5170900000'</t>
  </si>
  <si>
    <t>調製石油添加剤</t>
  </si>
  <si>
    <t>'5171100000'</t>
  </si>
  <si>
    <t>触媒</t>
  </si>
  <si>
    <t>'6010100000'</t>
  </si>
  <si>
    <t>羊革</t>
  </si>
  <si>
    <t>合板・ウッドパネル</t>
  </si>
  <si>
    <t>パルプウッド等</t>
  </si>
  <si>
    <t>ウッドチップ</t>
  </si>
  <si>
    <t>'6050500000'</t>
  </si>
  <si>
    <t>建築用木工品及び木製建具</t>
  </si>
  <si>
    <t>織物用繊維糸</t>
  </si>
  <si>
    <t>'6090101000'</t>
  </si>
  <si>
    <t>絹糸</t>
  </si>
  <si>
    <t>'6090103000'</t>
  </si>
  <si>
    <t>'6090105000'</t>
  </si>
  <si>
    <t>合成繊維の糸</t>
  </si>
  <si>
    <t>'6090301000'</t>
  </si>
  <si>
    <t>綿織物（絹１０％以上のもの）</t>
  </si>
  <si>
    <t>'6090500000'</t>
  </si>
  <si>
    <t>'6090501000'</t>
  </si>
  <si>
    <t>毛織物（絹１０％以上のもの）</t>
  </si>
  <si>
    <t>'6091300000'</t>
  </si>
  <si>
    <t>'6091500000'</t>
  </si>
  <si>
    <t>ダイヤモンド</t>
  </si>
  <si>
    <t>貴石及び半貴石</t>
  </si>
  <si>
    <t>銀及び白金属</t>
  </si>
  <si>
    <t>'6150101100'</t>
  </si>
  <si>
    <t>白金</t>
  </si>
  <si>
    <t>'6150101200'</t>
  </si>
  <si>
    <t>パラジウム</t>
  </si>
  <si>
    <t>'6150103000'</t>
  </si>
  <si>
    <t>銀及び銀を張った金属</t>
  </si>
  <si>
    <t>'6150103100'</t>
  </si>
  <si>
    <t>銀</t>
  </si>
  <si>
    <t>'6150500000'</t>
  </si>
  <si>
    <t>ニッケル及び同合金</t>
  </si>
  <si>
    <t>鉛及び同合金</t>
  </si>
  <si>
    <t>すず及び同合金</t>
  </si>
  <si>
    <t>コバルト及び同合金</t>
  </si>
  <si>
    <t>'6170000000'</t>
  </si>
  <si>
    <t>'6170100000'</t>
  </si>
  <si>
    <t>鉄鋼製構造物及び同建設機材</t>
  </si>
  <si>
    <t>'6170300000'</t>
  </si>
  <si>
    <t>くぎ・ねじ・ナット・ボルト類</t>
  </si>
  <si>
    <t>'6170500000'</t>
  </si>
  <si>
    <t>'6170700000'</t>
  </si>
  <si>
    <t>'6170900000'</t>
  </si>
  <si>
    <t>機械類及び輸送用機器</t>
  </si>
  <si>
    <t>蒸気タービン</t>
  </si>
  <si>
    <t>航空機用内燃機関</t>
  </si>
  <si>
    <t>'7010107000'</t>
  </si>
  <si>
    <t>その他の内燃機関</t>
  </si>
  <si>
    <t>'7010109000'</t>
  </si>
  <si>
    <t>ガスタービンの部分品</t>
  </si>
  <si>
    <t>電算機・付属機器類</t>
  </si>
  <si>
    <t>'7010503100'</t>
  </si>
  <si>
    <t>ボール盤及び中ぐり盤</t>
  </si>
  <si>
    <t>'7010701300'</t>
  </si>
  <si>
    <t>フライス盤</t>
  </si>
  <si>
    <t>'7010701400'</t>
  </si>
  <si>
    <t>プレス及び鍛造機</t>
  </si>
  <si>
    <t>'7010707000'</t>
  </si>
  <si>
    <t>メリヤス機</t>
  </si>
  <si>
    <t>'7011000000'</t>
  </si>
  <si>
    <t>印刷機械</t>
  </si>
  <si>
    <t>食料品加工機械</t>
  </si>
  <si>
    <t>'7012100000'</t>
  </si>
  <si>
    <t>'7012101000'</t>
  </si>
  <si>
    <t>'7012103000'</t>
  </si>
  <si>
    <t>'7012105000'</t>
  </si>
  <si>
    <t>遠心分離機</t>
  </si>
  <si>
    <t>鉱物・木材等の材料加工機械</t>
  </si>
  <si>
    <t>コック・弁類</t>
  </si>
  <si>
    <t>発電機及び電動機</t>
  </si>
  <si>
    <t>音響・映像機器</t>
  </si>
  <si>
    <t>カラーＴＶ</t>
  </si>
  <si>
    <t>'7030505000'</t>
  </si>
  <si>
    <t>'7030507000'</t>
  </si>
  <si>
    <t>'7030509000'</t>
  </si>
  <si>
    <t>'7030511000'</t>
  </si>
  <si>
    <t>'7030513000'</t>
  </si>
  <si>
    <t>ディスク・プレーヤー類</t>
  </si>
  <si>
    <t>'7030515000'</t>
  </si>
  <si>
    <t>'7030701000'</t>
  </si>
  <si>
    <t>'7030907000'</t>
  </si>
  <si>
    <t>トランジスター等</t>
  </si>
  <si>
    <t>'7031103100'</t>
  </si>
  <si>
    <t>'7031103200'</t>
  </si>
  <si>
    <t>電気溶接器</t>
  </si>
  <si>
    <t>衣類</t>
  </si>
  <si>
    <t>男子用衣類</t>
  </si>
  <si>
    <t>女子用及び乳幼児用衣類</t>
  </si>
  <si>
    <t>衣類付属品</t>
  </si>
  <si>
    <t>'8070501000'</t>
  </si>
  <si>
    <t>'8070503000'</t>
  </si>
  <si>
    <t>'8070505000'</t>
  </si>
  <si>
    <t>セーター類</t>
  </si>
  <si>
    <t>調整機器及び計算用具類</t>
  </si>
  <si>
    <t>時計</t>
  </si>
  <si>
    <t>'8110301100'</t>
  </si>
  <si>
    <t>懐中時計・腕時計類</t>
  </si>
  <si>
    <t>写真用フイルム類</t>
  </si>
  <si>
    <t>'8130301000'</t>
  </si>
  <si>
    <t>録音用・録画用テープ類</t>
  </si>
  <si>
    <t>がん具及び遊戯用具</t>
  </si>
  <si>
    <t>ゴルフ用具</t>
  </si>
  <si>
    <t>'8131301000'</t>
  </si>
  <si>
    <t>万年筆・鉛筆類</t>
  </si>
  <si>
    <t>美術品・収集品及びこっとう</t>
  </si>
  <si>
    <t>成形品及び彫刻品</t>
  </si>
  <si>
    <t>再輸入品</t>
  </si>
  <si>
    <t>②輸入</t>
  </si>
  <si>
    <t>(単位：千円、%）</t>
  </si>
  <si>
    <t>前年比</t>
  </si>
  <si>
    <t>構成比</t>
  </si>
  <si>
    <t>'0070105000'</t>
  </si>
  <si>
    <t>さわら(生鮮・冷凍)</t>
  </si>
  <si>
    <t>'0070113600'</t>
  </si>
  <si>
    <t>うに</t>
  </si>
  <si>
    <t>'4010100０00'</t>
  </si>
  <si>
    <t>牛脂</t>
  </si>
  <si>
    <t>総　　計</t>
  </si>
  <si>
    <t>MT</t>
  </si>
  <si>
    <t>KG</t>
  </si>
  <si>
    <t>KL</t>
  </si>
  <si>
    <t>SM</t>
  </si>
  <si>
    <t>NO</t>
  </si>
  <si>
    <t>GR</t>
  </si>
  <si>
    <t>TH</t>
  </si>
  <si>
    <t>DZ</t>
  </si>
  <si>
    <t>③　名古屋港</t>
  </si>
  <si>
    <t>(1)輸出</t>
  </si>
  <si>
    <t>(単位：千円、％)</t>
  </si>
  <si>
    <t>(2)輸入</t>
  </si>
  <si>
    <t>ミシン</t>
  </si>
  <si>
    <t>貨物船</t>
  </si>
  <si>
    <t>合　　計</t>
  </si>
  <si>
    <t>④　衣浦港</t>
  </si>
  <si>
    <t>数量</t>
  </si>
  <si>
    <t>価額</t>
  </si>
  <si>
    <t>⑤　三河港</t>
  </si>
  <si>
    <t>⑥名古屋空港</t>
  </si>
  <si>
    <t>ミシン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</si>
</sst>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0.0%"/>
    <numFmt numFmtId="179" formatCode="0_);[Red]\(0\)"/>
    <numFmt numFmtId="180" formatCode="0.0_);[Red]\(0.0\)"/>
    <numFmt numFmtId="181" formatCode="0.000_);[Red]\(0.000\)"/>
    <numFmt numFmtId="182" formatCode="0.00_);[Red]\(0.00\)"/>
    <numFmt numFmtId="183" formatCode="#,##0.0;&quot;△ &quot;#,##0.0"/>
    <numFmt numFmtId="184" formatCode="#,##0.00;&quot;△ &quot;#,##0.00"/>
    <numFmt numFmtId="185" formatCode="#,##0_ "/>
    <numFmt numFmtId="186" formatCode="0.0;&quot;△ &quot;0.0"/>
  </numFmts>
  <fonts count="5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shrinkToFit="1"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right" shrinkToFit="1"/>
    </xf>
    <xf numFmtId="181" fontId="0" fillId="0" borderId="0" xfId="0" applyNumberFormat="1" applyAlignment="1">
      <alignment horizontal="right"/>
    </xf>
    <xf numFmtId="0" fontId="0" fillId="0" borderId="1" xfId="0" applyBorder="1" applyAlignment="1">
      <alignment shrinkToFit="1"/>
    </xf>
    <xf numFmtId="176" fontId="0" fillId="0" borderId="1" xfId="0" applyNumberFormat="1" applyBorder="1" applyAlignment="1">
      <alignment shrinkToFit="1"/>
    </xf>
    <xf numFmtId="0" fontId="0" fillId="0" borderId="2" xfId="0" applyBorder="1" applyAlignment="1">
      <alignment shrinkToFit="1"/>
    </xf>
    <xf numFmtId="176" fontId="0" fillId="0" borderId="3" xfId="0" applyNumberFormat="1" applyBorder="1" applyAlignment="1">
      <alignment shrinkToFit="1"/>
    </xf>
    <xf numFmtId="0" fontId="0" fillId="0" borderId="2" xfId="0" applyBorder="1" applyAlignment="1" quotePrefix="1">
      <alignment shrinkToFit="1"/>
    </xf>
    <xf numFmtId="0" fontId="0" fillId="0" borderId="1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176" fontId="0" fillId="0" borderId="4" xfId="0" applyNumberFormat="1" applyBorder="1" applyAlignment="1">
      <alignment shrinkToFit="1"/>
    </xf>
    <xf numFmtId="176" fontId="0" fillId="0" borderId="5" xfId="0" applyNumberFormat="1" applyBorder="1" applyAlignment="1">
      <alignment shrinkToFit="1"/>
    </xf>
    <xf numFmtId="0" fontId="0" fillId="0" borderId="6" xfId="0" applyBorder="1" applyAlignment="1">
      <alignment horizontal="center" shrinkToFit="1"/>
    </xf>
    <xf numFmtId="176" fontId="0" fillId="0" borderId="6" xfId="0" applyNumberFormat="1" applyBorder="1" applyAlignment="1">
      <alignment shrinkToFit="1"/>
    </xf>
    <xf numFmtId="176" fontId="0" fillId="0" borderId="7" xfId="0" applyNumberFormat="1" applyBorder="1" applyAlignment="1">
      <alignment shrinkToFit="1"/>
    </xf>
    <xf numFmtId="0" fontId="0" fillId="0" borderId="2" xfId="0" applyBorder="1" applyAlignment="1">
      <alignment horizontal="center" shrinkToFit="1"/>
    </xf>
    <xf numFmtId="176" fontId="0" fillId="0" borderId="2" xfId="0" applyNumberFormat="1" applyBorder="1" applyAlignment="1">
      <alignment shrinkToFit="1"/>
    </xf>
    <xf numFmtId="176" fontId="0" fillId="0" borderId="8" xfId="0" applyNumberFormat="1" applyBorder="1" applyAlignment="1">
      <alignment shrinkToFit="1"/>
    </xf>
    <xf numFmtId="183" fontId="0" fillId="0" borderId="1" xfId="0" applyNumberFormat="1" applyBorder="1" applyAlignment="1">
      <alignment horizontal="right" shrinkToFit="1"/>
    </xf>
    <xf numFmtId="183" fontId="0" fillId="0" borderId="4" xfId="0" applyNumberFormat="1" applyBorder="1" applyAlignment="1">
      <alignment horizontal="right" shrinkToFit="1"/>
    </xf>
    <xf numFmtId="184" fontId="0" fillId="0" borderId="1" xfId="0" applyNumberFormat="1" applyBorder="1" applyAlignment="1">
      <alignment horizontal="right" shrinkToFit="1"/>
    </xf>
    <xf numFmtId="184" fontId="0" fillId="0" borderId="4" xfId="0" applyNumberFormat="1" applyBorder="1" applyAlignment="1">
      <alignment horizontal="right" shrinkToFit="1"/>
    </xf>
    <xf numFmtId="0" fontId="0" fillId="0" borderId="9" xfId="0" applyBorder="1" applyAlignment="1">
      <alignment horizontal="left" indent="3" shrinkToFit="1"/>
    </xf>
    <xf numFmtId="0" fontId="0" fillId="2" borderId="2" xfId="0" applyFill="1" applyBorder="1" applyAlignment="1">
      <alignment shrinkToFit="1"/>
    </xf>
    <xf numFmtId="0" fontId="0" fillId="2" borderId="1" xfId="0" applyFill="1" applyBorder="1" applyAlignment="1">
      <alignment shrinkToFit="1"/>
    </xf>
    <xf numFmtId="0" fontId="0" fillId="2" borderId="9" xfId="0" applyFill="1" applyBorder="1" applyAlignment="1">
      <alignment horizontal="left" indent="1" shrinkToFit="1"/>
    </xf>
    <xf numFmtId="176" fontId="0" fillId="2" borderId="2" xfId="0" applyNumberFormat="1" applyFill="1" applyBorder="1" applyAlignment="1">
      <alignment shrinkToFit="1"/>
    </xf>
    <xf numFmtId="176" fontId="0" fillId="2" borderId="1" xfId="0" applyNumberFormat="1" applyFill="1" applyBorder="1" applyAlignment="1">
      <alignment shrinkToFit="1"/>
    </xf>
    <xf numFmtId="183" fontId="0" fillId="2" borderId="1" xfId="0" applyNumberFormat="1" applyFill="1" applyBorder="1" applyAlignment="1">
      <alignment horizontal="right" shrinkToFit="1"/>
    </xf>
    <xf numFmtId="176" fontId="0" fillId="2" borderId="3" xfId="0" applyNumberFormat="1" applyFill="1" applyBorder="1" applyAlignment="1">
      <alignment shrinkToFit="1"/>
    </xf>
    <xf numFmtId="176" fontId="0" fillId="2" borderId="6" xfId="0" applyNumberFormat="1" applyFill="1" applyBorder="1" applyAlignment="1">
      <alignment shrinkToFit="1"/>
    </xf>
    <xf numFmtId="184" fontId="0" fillId="2" borderId="1" xfId="0" applyNumberFormat="1" applyFill="1" applyBorder="1" applyAlignment="1">
      <alignment horizontal="right" shrinkToFit="1"/>
    </xf>
    <xf numFmtId="0" fontId="0" fillId="2" borderId="10" xfId="0" applyFill="1" applyBorder="1" applyAlignment="1">
      <alignment shrinkToFit="1"/>
    </xf>
    <xf numFmtId="0" fontId="0" fillId="2" borderId="11" xfId="0" applyFill="1" applyBorder="1" applyAlignment="1">
      <alignment shrinkToFit="1"/>
    </xf>
    <xf numFmtId="0" fontId="0" fillId="2" borderId="12" xfId="0" applyFill="1" applyBorder="1" applyAlignment="1">
      <alignment horizontal="left" indent="1" shrinkToFit="1"/>
    </xf>
    <xf numFmtId="176" fontId="0" fillId="2" borderId="10" xfId="0" applyNumberFormat="1" applyFill="1" applyBorder="1" applyAlignment="1">
      <alignment shrinkToFit="1"/>
    </xf>
    <xf numFmtId="176" fontId="0" fillId="2" borderId="11" xfId="0" applyNumberFormat="1" applyFill="1" applyBorder="1" applyAlignment="1">
      <alignment shrinkToFit="1"/>
    </xf>
    <xf numFmtId="183" fontId="0" fillId="2" borderId="11" xfId="0" applyNumberFormat="1" applyFill="1" applyBorder="1" applyAlignment="1">
      <alignment horizontal="right" shrinkToFit="1"/>
    </xf>
    <xf numFmtId="176" fontId="0" fillId="2" borderId="13" xfId="0" applyNumberFormat="1" applyFill="1" applyBorder="1" applyAlignment="1">
      <alignment shrinkToFit="1"/>
    </xf>
    <xf numFmtId="176" fontId="0" fillId="2" borderId="14" xfId="0" applyNumberFormat="1" applyFill="1" applyBorder="1" applyAlignment="1">
      <alignment shrinkToFit="1"/>
    </xf>
    <xf numFmtId="184" fontId="0" fillId="2" borderId="11" xfId="0" applyNumberFormat="1" applyFill="1" applyBorder="1" applyAlignment="1">
      <alignment horizontal="right" shrinkToFit="1"/>
    </xf>
    <xf numFmtId="0" fontId="0" fillId="3" borderId="2" xfId="0" applyFill="1" applyBorder="1" applyAlignment="1">
      <alignment shrinkToFit="1"/>
    </xf>
    <xf numFmtId="0" fontId="0" fillId="3" borderId="1" xfId="0" applyFill="1" applyBorder="1" applyAlignment="1">
      <alignment shrinkToFit="1"/>
    </xf>
    <xf numFmtId="0" fontId="0" fillId="3" borderId="9" xfId="0" applyFill="1" applyBorder="1" applyAlignment="1">
      <alignment shrinkToFit="1"/>
    </xf>
    <xf numFmtId="176" fontId="0" fillId="3" borderId="2" xfId="0" applyNumberFormat="1" applyFill="1" applyBorder="1" applyAlignment="1">
      <alignment shrinkToFit="1"/>
    </xf>
    <xf numFmtId="176" fontId="0" fillId="3" borderId="1" xfId="0" applyNumberFormat="1" applyFill="1" applyBorder="1" applyAlignment="1">
      <alignment shrinkToFit="1"/>
    </xf>
    <xf numFmtId="183" fontId="0" fillId="3" borderId="1" xfId="0" applyNumberFormat="1" applyFill="1" applyBorder="1" applyAlignment="1">
      <alignment horizontal="right" shrinkToFit="1"/>
    </xf>
    <xf numFmtId="176" fontId="0" fillId="3" borderId="3" xfId="0" applyNumberFormat="1" applyFill="1" applyBorder="1" applyAlignment="1">
      <alignment shrinkToFit="1"/>
    </xf>
    <xf numFmtId="176" fontId="0" fillId="3" borderId="6" xfId="0" applyNumberFormat="1" applyFill="1" applyBorder="1" applyAlignment="1">
      <alignment shrinkToFit="1"/>
    </xf>
    <xf numFmtId="184" fontId="0" fillId="3" borderId="1" xfId="0" applyNumberFormat="1" applyFill="1" applyBorder="1" applyAlignment="1">
      <alignment horizontal="right" shrinkToFit="1"/>
    </xf>
    <xf numFmtId="0" fontId="0" fillId="4" borderId="2" xfId="0" applyFill="1" applyBorder="1" applyAlignment="1">
      <alignment shrinkToFit="1"/>
    </xf>
    <xf numFmtId="0" fontId="0" fillId="4" borderId="1" xfId="0" applyFill="1" applyBorder="1" applyAlignment="1">
      <alignment shrinkToFit="1"/>
    </xf>
    <xf numFmtId="0" fontId="0" fillId="4" borderId="9" xfId="0" applyFill="1" applyBorder="1" applyAlignment="1">
      <alignment horizontal="left" indent="2" shrinkToFit="1"/>
    </xf>
    <xf numFmtId="176" fontId="0" fillId="4" borderId="2" xfId="0" applyNumberFormat="1" applyFill="1" applyBorder="1" applyAlignment="1">
      <alignment shrinkToFit="1"/>
    </xf>
    <xf numFmtId="176" fontId="0" fillId="4" borderId="1" xfId="0" applyNumberFormat="1" applyFill="1" applyBorder="1" applyAlignment="1">
      <alignment shrinkToFit="1"/>
    </xf>
    <xf numFmtId="183" fontId="0" fillId="4" borderId="1" xfId="0" applyNumberFormat="1" applyFill="1" applyBorder="1" applyAlignment="1">
      <alignment horizontal="right" shrinkToFit="1"/>
    </xf>
    <xf numFmtId="176" fontId="0" fillId="4" borderId="3" xfId="0" applyNumberFormat="1" applyFill="1" applyBorder="1" applyAlignment="1">
      <alignment shrinkToFit="1"/>
    </xf>
    <xf numFmtId="176" fontId="0" fillId="4" borderId="6" xfId="0" applyNumberFormat="1" applyFill="1" applyBorder="1" applyAlignment="1">
      <alignment shrinkToFit="1"/>
    </xf>
    <xf numFmtId="184" fontId="0" fillId="4" borderId="1" xfId="0" applyNumberFormat="1" applyFill="1" applyBorder="1" applyAlignment="1">
      <alignment horizontal="right" shrinkToFit="1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0" fillId="0" borderId="0" xfId="21" applyAlignment="1">
      <alignment horizontal="right" vertical="center"/>
      <protection/>
    </xf>
    <xf numFmtId="0" fontId="0" fillId="0" borderId="2" xfId="21" applyBorder="1" applyAlignment="1">
      <alignment horizontal="center" vertical="center" shrinkToFit="1"/>
      <protection/>
    </xf>
    <xf numFmtId="0" fontId="0" fillId="0" borderId="1" xfId="21" applyBorder="1" applyAlignment="1">
      <alignment horizontal="center" vertical="center" shrinkToFit="1"/>
      <protection/>
    </xf>
    <xf numFmtId="0" fontId="0" fillId="0" borderId="3" xfId="21" applyBorder="1" applyAlignment="1">
      <alignment horizontal="center" vertical="center" shrinkToFit="1"/>
      <protection/>
    </xf>
    <xf numFmtId="0" fontId="0" fillId="0" borderId="6" xfId="21" applyBorder="1" applyAlignment="1">
      <alignment horizontal="center" vertical="center" shrinkToFit="1"/>
      <protection/>
    </xf>
    <xf numFmtId="0" fontId="0" fillId="3" borderId="2" xfId="21" applyFill="1" applyBorder="1" applyAlignment="1">
      <alignment vertical="center" shrinkToFit="1"/>
      <protection/>
    </xf>
    <xf numFmtId="0" fontId="0" fillId="3" borderId="1" xfId="21" applyFill="1" applyBorder="1" applyAlignment="1">
      <alignment vertical="center" shrinkToFit="1"/>
      <protection/>
    </xf>
    <xf numFmtId="0" fontId="0" fillId="3" borderId="9" xfId="21" applyFill="1" applyBorder="1" applyAlignment="1">
      <alignment vertical="center" shrinkToFit="1"/>
      <protection/>
    </xf>
    <xf numFmtId="176" fontId="0" fillId="3" borderId="2" xfId="21" applyNumberFormat="1" applyFill="1" applyBorder="1" applyAlignment="1">
      <alignment vertical="center" shrinkToFit="1"/>
      <protection/>
    </xf>
    <xf numFmtId="0" fontId="0" fillId="3" borderId="1" xfId="21" applyFill="1" applyBorder="1">
      <alignment vertical="center"/>
      <protection/>
    </xf>
    <xf numFmtId="183" fontId="0" fillId="3" borderId="1" xfId="21" applyNumberFormat="1" applyFill="1" applyBorder="1" applyAlignment="1">
      <alignment horizontal="right" shrinkToFit="1"/>
      <protection/>
    </xf>
    <xf numFmtId="176" fontId="0" fillId="3" borderId="3" xfId="21" applyNumberFormat="1" applyFill="1" applyBorder="1" applyAlignment="1">
      <alignment vertical="center" shrinkToFit="1"/>
      <protection/>
    </xf>
    <xf numFmtId="176" fontId="0" fillId="3" borderId="6" xfId="21" applyNumberFormat="1" applyFill="1" applyBorder="1" applyAlignment="1">
      <alignment vertical="center" shrinkToFit="1"/>
      <protection/>
    </xf>
    <xf numFmtId="184" fontId="0" fillId="3" borderId="1" xfId="21" applyNumberFormat="1" applyFill="1" applyBorder="1" applyAlignment="1">
      <alignment horizontal="right" shrinkToFit="1"/>
      <protection/>
    </xf>
    <xf numFmtId="0" fontId="0" fillId="2" borderId="2" xfId="21" applyFill="1" applyBorder="1" applyAlignment="1">
      <alignment vertical="center" shrinkToFit="1"/>
      <protection/>
    </xf>
    <xf numFmtId="0" fontId="0" fillId="2" borderId="1" xfId="21" applyFill="1" applyBorder="1" applyAlignment="1">
      <alignment vertical="center" shrinkToFit="1"/>
      <protection/>
    </xf>
    <xf numFmtId="0" fontId="0" fillId="2" borderId="9" xfId="21" applyFill="1" applyBorder="1" applyAlignment="1">
      <alignment horizontal="left" vertical="center" indent="1" shrinkToFit="1"/>
      <protection/>
    </xf>
    <xf numFmtId="176" fontId="0" fillId="2" borderId="2" xfId="21" applyNumberFormat="1" applyFill="1" applyBorder="1" applyAlignment="1">
      <alignment vertical="center" shrinkToFit="1"/>
      <protection/>
    </xf>
    <xf numFmtId="0" fontId="0" fillId="2" borderId="1" xfId="21" applyFill="1" applyBorder="1">
      <alignment vertical="center"/>
      <protection/>
    </xf>
    <xf numFmtId="183" fontId="0" fillId="2" borderId="1" xfId="21" applyNumberFormat="1" applyFill="1" applyBorder="1" applyAlignment="1">
      <alignment horizontal="right" shrinkToFit="1"/>
      <protection/>
    </xf>
    <xf numFmtId="176" fontId="0" fillId="2" borderId="3" xfId="21" applyNumberFormat="1" applyFill="1" applyBorder="1" applyAlignment="1">
      <alignment vertical="center" shrinkToFit="1"/>
      <protection/>
    </xf>
    <xf numFmtId="176" fontId="0" fillId="2" borderId="6" xfId="21" applyNumberFormat="1" applyFill="1" applyBorder="1" applyAlignment="1">
      <alignment vertical="center" shrinkToFit="1"/>
      <protection/>
    </xf>
    <xf numFmtId="184" fontId="0" fillId="2" borderId="1" xfId="21" applyNumberFormat="1" applyFill="1" applyBorder="1" applyAlignment="1">
      <alignment horizontal="right" shrinkToFit="1"/>
      <protection/>
    </xf>
    <xf numFmtId="0" fontId="0" fillId="2" borderId="3" xfId="21" applyFill="1" applyBorder="1">
      <alignment vertical="center"/>
      <protection/>
    </xf>
    <xf numFmtId="0" fontId="0" fillId="4" borderId="2" xfId="21" applyFill="1" applyBorder="1" applyAlignment="1">
      <alignment vertical="center" shrinkToFit="1"/>
      <protection/>
    </xf>
    <xf numFmtId="0" fontId="0" fillId="4" borderId="1" xfId="21" applyFill="1" applyBorder="1" applyAlignment="1">
      <alignment vertical="center" shrinkToFit="1"/>
      <protection/>
    </xf>
    <xf numFmtId="0" fontId="0" fillId="4" borderId="9" xfId="21" applyFill="1" applyBorder="1" applyAlignment="1">
      <alignment horizontal="left" vertical="center" indent="2" shrinkToFit="1"/>
      <protection/>
    </xf>
    <xf numFmtId="176" fontId="0" fillId="4" borderId="2" xfId="21" applyNumberFormat="1" applyFill="1" applyBorder="1" applyAlignment="1">
      <alignment vertical="center" shrinkToFit="1"/>
      <protection/>
    </xf>
    <xf numFmtId="0" fontId="0" fillId="4" borderId="1" xfId="21" applyFill="1" applyBorder="1">
      <alignment vertical="center"/>
      <protection/>
    </xf>
    <xf numFmtId="183" fontId="0" fillId="4" borderId="1" xfId="21" applyNumberFormat="1" applyFill="1" applyBorder="1" applyAlignment="1">
      <alignment horizontal="right" shrinkToFit="1"/>
      <protection/>
    </xf>
    <xf numFmtId="0" fontId="0" fillId="4" borderId="3" xfId="21" applyFill="1" applyBorder="1">
      <alignment vertical="center"/>
      <protection/>
    </xf>
    <xf numFmtId="176" fontId="0" fillId="4" borderId="6" xfId="21" applyNumberFormat="1" applyFill="1" applyBorder="1" applyAlignment="1">
      <alignment vertical="center" shrinkToFit="1"/>
      <protection/>
    </xf>
    <xf numFmtId="184" fontId="0" fillId="4" borderId="1" xfId="21" applyNumberFormat="1" applyFill="1" applyBorder="1" applyAlignment="1">
      <alignment horizontal="right" shrinkToFit="1"/>
      <protection/>
    </xf>
    <xf numFmtId="176" fontId="0" fillId="4" borderId="3" xfId="21" applyNumberFormat="1" applyFill="1" applyBorder="1" applyAlignment="1">
      <alignment vertical="center" shrinkToFit="1"/>
      <protection/>
    </xf>
    <xf numFmtId="0" fontId="0" fillId="0" borderId="2" xfId="21" applyBorder="1" applyAlignment="1">
      <alignment vertical="center" shrinkToFit="1"/>
      <protection/>
    </xf>
    <xf numFmtId="0" fontId="0" fillId="0" borderId="1" xfId="21" applyBorder="1" applyAlignment="1">
      <alignment vertical="center" shrinkToFit="1"/>
      <protection/>
    </xf>
    <xf numFmtId="0" fontId="0" fillId="0" borderId="9" xfId="21" applyBorder="1" applyAlignment="1">
      <alignment horizontal="left" vertical="center" indent="3" shrinkToFit="1"/>
      <protection/>
    </xf>
    <xf numFmtId="176" fontId="0" fillId="0" borderId="2" xfId="21" applyNumberFormat="1" applyBorder="1" applyAlignment="1">
      <alignment vertical="center" shrinkToFit="1"/>
      <protection/>
    </xf>
    <xf numFmtId="0" fontId="0" fillId="0" borderId="1" xfId="21" applyBorder="1">
      <alignment vertical="center"/>
      <protection/>
    </xf>
    <xf numFmtId="183" fontId="0" fillId="0" borderId="1" xfId="21" applyNumberFormat="1" applyFill="1" applyBorder="1" applyAlignment="1">
      <alignment horizontal="right" shrinkToFit="1"/>
      <protection/>
    </xf>
    <xf numFmtId="176" fontId="0" fillId="0" borderId="3" xfId="21" applyNumberFormat="1" applyBorder="1" applyAlignment="1">
      <alignment vertical="center" shrinkToFit="1"/>
      <protection/>
    </xf>
    <xf numFmtId="176" fontId="0" fillId="0" borderId="6" xfId="21" applyNumberFormat="1" applyBorder="1" applyAlignment="1">
      <alignment vertical="center" shrinkToFit="1"/>
      <protection/>
    </xf>
    <xf numFmtId="184" fontId="0" fillId="0" borderId="1" xfId="21" applyNumberFormat="1" applyFill="1" applyBorder="1" applyAlignment="1">
      <alignment horizontal="right" shrinkToFit="1"/>
      <protection/>
    </xf>
    <xf numFmtId="0" fontId="0" fillId="0" borderId="2" xfId="21" applyBorder="1" applyAlignment="1" quotePrefix="1">
      <alignment vertical="center" shrinkToFit="1"/>
      <protection/>
    </xf>
    <xf numFmtId="0" fontId="0" fillId="0" borderId="3" xfId="21" applyBorder="1">
      <alignment vertical="center"/>
      <protection/>
    </xf>
    <xf numFmtId="0" fontId="0" fillId="4" borderId="2" xfId="21" applyFill="1" applyBorder="1" applyAlignment="1" quotePrefix="1">
      <alignment vertical="center" shrinkToFit="1"/>
      <protection/>
    </xf>
    <xf numFmtId="0" fontId="0" fillId="2" borderId="10" xfId="21" applyFill="1" applyBorder="1" applyAlignment="1">
      <alignment vertical="center" shrinkToFit="1"/>
      <protection/>
    </xf>
    <xf numFmtId="0" fontId="0" fillId="2" borderId="11" xfId="21" applyFill="1" applyBorder="1" applyAlignment="1">
      <alignment vertical="center" shrinkToFit="1"/>
      <protection/>
    </xf>
    <xf numFmtId="0" fontId="0" fillId="2" borderId="12" xfId="21" applyFill="1" applyBorder="1" applyAlignment="1">
      <alignment horizontal="left" vertical="center" indent="1" shrinkToFit="1"/>
      <protection/>
    </xf>
    <xf numFmtId="176" fontId="0" fillId="2" borderId="10" xfId="21" applyNumberFormat="1" applyFill="1" applyBorder="1" applyAlignment="1">
      <alignment vertical="center" shrinkToFit="1"/>
      <protection/>
    </xf>
    <xf numFmtId="0" fontId="0" fillId="2" borderId="11" xfId="21" applyFill="1" applyBorder="1">
      <alignment vertical="center"/>
      <protection/>
    </xf>
    <xf numFmtId="183" fontId="0" fillId="2" borderId="11" xfId="21" applyNumberFormat="1" applyFill="1" applyBorder="1" applyAlignment="1">
      <alignment horizontal="right" shrinkToFit="1"/>
      <protection/>
    </xf>
    <xf numFmtId="176" fontId="0" fillId="2" borderId="13" xfId="21" applyNumberFormat="1" applyFill="1" applyBorder="1" applyAlignment="1">
      <alignment vertical="center" shrinkToFit="1"/>
      <protection/>
    </xf>
    <xf numFmtId="176" fontId="0" fillId="2" borderId="14" xfId="21" applyNumberFormat="1" applyFill="1" applyBorder="1" applyAlignment="1">
      <alignment vertical="center" shrinkToFit="1"/>
      <protection/>
    </xf>
    <xf numFmtId="184" fontId="0" fillId="2" borderId="11" xfId="21" applyNumberFormat="1" applyFill="1" applyBorder="1" applyAlignment="1">
      <alignment horizontal="right" shrinkToFit="1"/>
      <protection/>
    </xf>
    <xf numFmtId="176" fontId="0" fillId="0" borderId="8" xfId="21" applyNumberFormat="1" applyBorder="1" applyAlignment="1">
      <alignment vertical="center" shrinkToFit="1"/>
      <protection/>
    </xf>
    <xf numFmtId="0" fontId="0" fillId="0" borderId="4" xfId="21" applyBorder="1">
      <alignment vertical="center"/>
      <protection/>
    </xf>
    <xf numFmtId="176" fontId="0" fillId="0" borderId="5" xfId="21" applyNumberFormat="1" applyBorder="1" applyAlignment="1">
      <alignment vertical="center" shrinkToFit="1"/>
      <protection/>
    </xf>
    <xf numFmtId="176" fontId="0" fillId="0" borderId="7" xfId="21" applyNumberFormat="1" applyBorder="1" applyAlignment="1">
      <alignment shrinkToFit="1"/>
      <protection/>
    </xf>
    <xf numFmtId="183" fontId="0" fillId="0" borderId="4" xfId="21" applyNumberFormat="1" applyBorder="1" applyAlignment="1">
      <alignment horizontal="right" shrinkToFit="1"/>
      <protection/>
    </xf>
    <xf numFmtId="184" fontId="0" fillId="0" borderId="4" xfId="21" applyNumberFormat="1" applyBorder="1" applyAlignment="1">
      <alignment horizontal="right" shrinkToFit="1"/>
      <protection/>
    </xf>
    <xf numFmtId="176" fontId="0" fillId="0" borderId="5" xfId="21" applyNumberFormat="1" applyBorder="1" applyAlignment="1">
      <alignment shrinkToFit="1"/>
      <protection/>
    </xf>
    <xf numFmtId="176" fontId="0" fillId="0" borderId="0" xfId="21" applyNumberFormat="1" applyAlignment="1">
      <alignment vertical="center" shrinkToFit="1"/>
      <protection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9" xfId="0" applyBorder="1" applyAlignment="1">
      <alignment horizontal="center" shrinkToFit="1"/>
    </xf>
    <xf numFmtId="0" fontId="0" fillId="0" borderId="8" xfId="21" applyBorder="1" applyAlignment="1">
      <alignment horizontal="center" vertical="center" shrinkToFit="1"/>
      <protection/>
    </xf>
    <xf numFmtId="0" fontId="0" fillId="0" borderId="4" xfId="21" applyBorder="1" applyAlignment="1">
      <alignment horizontal="center" vertical="center" shrinkToFit="1"/>
      <protection/>
    </xf>
    <xf numFmtId="0" fontId="0" fillId="0" borderId="18" xfId="21" applyBorder="1" applyAlignment="1">
      <alignment horizontal="center" vertical="center" shrinkToFit="1"/>
      <protection/>
    </xf>
    <xf numFmtId="0" fontId="0" fillId="0" borderId="19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17" xfId="21" applyBorder="1" applyAlignment="1">
      <alignment horizontal="center" vertical="center"/>
      <protection/>
    </xf>
    <xf numFmtId="0" fontId="0" fillId="0" borderId="15" xfId="21" applyBorder="1" applyAlignment="1">
      <alignment horizontal="center" vertical="center"/>
      <protection/>
    </xf>
    <xf numFmtId="0" fontId="0" fillId="0" borderId="19" xfId="21" applyBorder="1" applyAlignment="1">
      <alignment horizontal="center" vertical="center" shrinkToFit="1"/>
      <protection/>
    </xf>
    <xf numFmtId="0" fontId="0" fillId="0" borderId="2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 shrinkToFit="1"/>
      <protection/>
    </xf>
    <xf numFmtId="0" fontId="0" fillId="0" borderId="1" xfId="21" applyBorder="1" applyAlignment="1">
      <alignment horizontal="center" vertical="center"/>
      <protection/>
    </xf>
    <xf numFmtId="0" fontId="0" fillId="0" borderId="20" xfId="21" applyBorder="1" applyAlignment="1">
      <alignment horizontal="center" vertical="center" shrinkToFit="1"/>
      <protection/>
    </xf>
    <xf numFmtId="0" fontId="0" fillId="0" borderId="9" xfId="21" applyBorder="1" applyAlignment="1">
      <alignment horizontal="center" vertical="center"/>
      <protection/>
    </xf>
    <xf numFmtId="0" fontId="1" fillId="0" borderId="0" xfId="20" applyFont="1">
      <alignment vertical="center"/>
      <protection/>
    </xf>
    <xf numFmtId="0" fontId="1" fillId="0" borderId="0" xfId="20">
      <alignment vertical="center"/>
      <protection/>
    </xf>
    <xf numFmtId="0" fontId="0" fillId="0" borderId="0" xfId="20" applyFont="1" applyAlignment="1">
      <alignment horizontal="right" vertical="center"/>
      <protection/>
    </xf>
    <xf numFmtId="0" fontId="1" fillId="0" borderId="19" xfId="20" applyFont="1" applyBorder="1" applyAlignment="1">
      <alignment horizontal="center" vertical="center" shrinkToFit="1"/>
      <protection/>
    </xf>
    <xf numFmtId="0" fontId="1" fillId="0" borderId="16" xfId="20" applyFont="1" applyBorder="1" applyAlignment="1">
      <alignment horizontal="center" vertical="center" shrinkToFit="1"/>
      <protection/>
    </xf>
    <xf numFmtId="0" fontId="1" fillId="0" borderId="20" xfId="20" applyFont="1" applyBorder="1" applyAlignment="1">
      <alignment horizontal="center" vertical="center" shrinkToFit="1"/>
      <protection/>
    </xf>
    <xf numFmtId="0" fontId="1" fillId="0" borderId="15" xfId="20" applyBorder="1" applyAlignment="1">
      <alignment vertical="center" shrinkToFit="1"/>
      <protection/>
    </xf>
    <xf numFmtId="0" fontId="1" fillId="0" borderId="21" xfId="20" applyBorder="1">
      <alignment vertical="center"/>
      <protection/>
    </xf>
    <xf numFmtId="0" fontId="1" fillId="0" borderId="15" xfId="20" applyFont="1" applyBorder="1" applyAlignment="1">
      <alignment vertical="center" shrinkToFit="1"/>
      <protection/>
    </xf>
    <xf numFmtId="0" fontId="1" fillId="0" borderId="2" xfId="20" applyBorder="1" applyAlignment="1">
      <alignment vertical="center"/>
      <protection/>
    </xf>
    <xf numFmtId="0" fontId="1" fillId="0" borderId="1" xfId="20" applyBorder="1" applyAlignment="1">
      <alignment vertical="center"/>
      <protection/>
    </xf>
    <xf numFmtId="0" fontId="1" fillId="0" borderId="1" xfId="20" applyFont="1" applyBorder="1" applyAlignment="1">
      <alignment vertical="center" shrinkToFit="1"/>
      <protection/>
    </xf>
    <xf numFmtId="0" fontId="1" fillId="0" borderId="3" xfId="20" applyFont="1" applyBorder="1" applyAlignment="1">
      <alignment horizontal="center" vertical="center" shrinkToFit="1"/>
      <protection/>
    </xf>
    <xf numFmtId="0" fontId="1" fillId="3" borderId="2" xfId="20" applyFill="1" applyBorder="1" applyAlignment="1">
      <alignment vertical="center" shrinkToFit="1"/>
      <protection/>
    </xf>
    <xf numFmtId="0" fontId="1" fillId="3" borderId="1" xfId="20" applyFill="1" applyBorder="1" applyAlignment="1">
      <alignment vertical="center" shrinkToFit="1"/>
      <protection/>
    </xf>
    <xf numFmtId="176" fontId="1" fillId="3" borderId="1" xfId="20" applyNumberFormat="1" applyFill="1" applyBorder="1" applyAlignment="1">
      <alignment vertical="center" shrinkToFit="1"/>
      <protection/>
    </xf>
    <xf numFmtId="0" fontId="1" fillId="3" borderId="3" xfId="20" applyFill="1" applyBorder="1">
      <alignment vertical="center"/>
      <protection/>
    </xf>
    <xf numFmtId="0" fontId="1" fillId="2" borderId="2" xfId="20" applyFill="1" applyBorder="1" applyAlignment="1">
      <alignment vertical="center" shrinkToFit="1"/>
      <protection/>
    </xf>
    <xf numFmtId="0" fontId="1" fillId="2" borderId="1" xfId="20" applyFill="1" applyBorder="1" applyAlignment="1">
      <alignment vertical="center" shrinkToFit="1"/>
      <protection/>
    </xf>
    <xf numFmtId="0" fontId="1" fillId="2" borderId="1" xfId="20" applyFill="1" applyBorder="1" applyAlignment="1">
      <alignment horizontal="left" vertical="center" indent="1" shrinkToFit="1"/>
      <protection/>
    </xf>
    <xf numFmtId="176" fontId="1" fillId="2" borderId="1" xfId="20" applyNumberFormat="1" applyFill="1" applyBorder="1" applyAlignment="1">
      <alignment vertical="center" shrinkToFit="1"/>
      <protection/>
    </xf>
    <xf numFmtId="183" fontId="1" fillId="2" borderId="3" xfId="20" applyNumberFormat="1" applyFill="1" applyBorder="1">
      <alignment vertical="center"/>
      <protection/>
    </xf>
    <xf numFmtId="183" fontId="1" fillId="2" borderId="3" xfId="20" applyNumberFormat="1" applyFill="1" applyBorder="1" applyAlignment="1">
      <alignment vertical="center" shrinkToFit="1"/>
      <protection/>
    </xf>
    <xf numFmtId="0" fontId="1" fillId="4" borderId="2" xfId="20" applyFill="1" applyBorder="1" applyAlignment="1">
      <alignment vertical="center" shrinkToFit="1"/>
      <protection/>
    </xf>
    <xf numFmtId="0" fontId="1" fillId="4" borderId="1" xfId="20" applyFill="1" applyBorder="1" applyAlignment="1">
      <alignment vertical="center" shrinkToFit="1"/>
      <protection/>
    </xf>
    <xf numFmtId="0" fontId="1" fillId="4" borderId="1" xfId="20" applyFill="1" applyBorder="1" applyAlignment="1">
      <alignment horizontal="left" vertical="center" indent="2" shrinkToFit="1"/>
      <protection/>
    </xf>
    <xf numFmtId="176" fontId="1" fillId="4" borderId="1" xfId="20" applyNumberFormat="1" applyFill="1" applyBorder="1" applyAlignment="1">
      <alignment vertical="center" shrinkToFit="1"/>
      <protection/>
    </xf>
    <xf numFmtId="183" fontId="1" fillId="4" borderId="3" xfId="20" applyNumberFormat="1" applyFill="1" applyBorder="1" applyAlignment="1">
      <alignment vertical="center" shrinkToFit="1"/>
      <protection/>
    </xf>
    <xf numFmtId="183" fontId="1" fillId="4" borderId="3" xfId="20" applyNumberFormat="1" applyFill="1" applyBorder="1">
      <alignment vertical="center"/>
      <protection/>
    </xf>
    <xf numFmtId="0" fontId="1" fillId="0" borderId="2" xfId="20" applyBorder="1" applyAlignment="1">
      <alignment vertical="center" shrinkToFit="1"/>
      <protection/>
    </xf>
    <xf numFmtId="0" fontId="1" fillId="0" borderId="1" xfId="20" applyBorder="1" applyAlignment="1">
      <alignment vertical="center" shrinkToFit="1"/>
      <protection/>
    </xf>
    <xf numFmtId="0" fontId="1" fillId="0" borderId="1" xfId="20" applyBorder="1" applyAlignment="1">
      <alignment horizontal="left" vertical="center" indent="3" shrinkToFit="1"/>
      <protection/>
    </xf>
    <xf numFmtId="176" fontId="1" fillId="0" borderId="1" xfId="20" applyNumberFormat="1" applyBorder="1" applyAlignment="1">
      <alignment vertical="center" shrinkToFit="1"/>
      <protection/>
    </xf>
    <xf numFmtId="183" fontId="1" fillId="0" borderId="3" xfId="20" applyNumberFormat="1" applyBorder="1">
      <alignment vertical="center"/>
      <protection/>
    </xf>
    <xf numFmtId="183" fontId="1" fillId="0" borderId="3" xfId="20" applyNumberFormat="1" applyBorder="1" applyAlignment="1">
      <alignment vertical="center" shrinkToFit="1"/>
      <protection/>
    </xf>
    <xf numFmtId="183" fontId="1" fillId="3" borderId="3" xfId="20" applyNumberFormat="1" applyFill="1" applyBorder="1">
      <alignment vertical="center"/>
      <protection/>
    </xf>
    <xf numFmtId="183" fontId="1" fillId="3" borderId="3" xfId="20" applyNumberFormat="1" applyFill="1" applyBorder="1" applyAlignment="1">
      <alignment vertical="center" shrinkToFit="1"/>
      <protection/>
    </xf>
    <xf numFmtId="0" fontId="1" fillId="0" borderId="2" xfId="20" applyBorder="1">
      <alignment vertical="center"/>
      <protection/>
    </xf>
    <xf numFmtId="0" fontId="1" fillId="0" borderId="1" xfId="20" applyBorder="1">
      <alignment vertical="center"/>
      <protection/>
    </xf>
    <xf numFmtId="176" fontId="1" fillId="0" borderId="1" xfId="20" applyNumberFormat="1" applyBorder="1">
      <alignment vertical="center"/>
      <protection/>
    </xf>
    <xf numFmtId="0" fontId="1" fillId="2" borderId="10" xfId="20" applyFill="1" applyBorder="1" applyAlignment="1">
      <alignment vertical="center" shrinkToFit="1"/>
      <protection/>
    </xf>
    <xf numFmtId="0" fontId="1" fillId="2" borderId="11" xfId="20" applyFill="1" applyBorder="1" applyAlignment="1">
      <alignment vertical="center" shrinkToFit="1"/>
      <protection/>
    </xf>
    <xf numFmtId="0" fontId="1" fillId="2" borderId="11" xfId="20" applyFill="1" applyBorder="1" applyAlignment="1">
      <alignment horizontal="left" vertical="center" indent="1" shrinkToFit="1"/>
      <protection/>
    </xf>
    <xf numFmtId="176" fontId="1" fillId="2" borderId="11" xfId="20" applyNumberFormat="1" applyFill="1" applyBorder="1" applyAlignment="1">
      <alignment vertical="center" shrinkToFit="1"/>
      <protection/>
    </xf>
    <xf numFmtId="183" fontId="1" fillId="2" borderId="13" xfId="20" applyNumberFormat="1" applyFill="1" applyBorder="1">
      <alignment vertical="center"/>
      <protection/>
    </xf>
    <xf numFmtId="0" fontId="1" fillId="0" borderId="10" xfId="20" applyBorder="1">
      <alignment vertical="center"/>
      <protection/>
    </xf>
    <xf numFmtId="0" fontId="1" fillId="0" borderId="11" xfId="20" applyBorder="1">
      <alignment vertical="center"/>
      <protection/>
    </xf>
    <xf numFmtId="176" fontId="1" fillId="0" borderId="11" xfId="20" applyNumberFormat="1" applyBorder="1">
      <alignment vertical="center"/>
      <protection/>
    </xf>
    <xf numFmtId="0" fontId="1" fillId="0" borderId="11" xfId="20" applyBorder="1" applyAlignment="1">
      <alignment vertical="center" shrinkToFit="1"/>
      <protection/>
    </xf>
    <xf numFmtId="183" fontId="1" fillId="0" borderId="13" xfId="20" applyNumberFormat="1" applyBorder="1">
      <alignment vertical="center"/>
      <protection/>
    </xf>
    <xf numFmtId="0" fontId="1" fillId="0" borderId="8" xfId="20" applyBorder="1" applyAlignment="1">
      <alignment horizontal="center" vertical="center"/>
      <protection/>
    </xf>
    <xf numFmtId="0" fontId="1" fillId="0" borderId="4" xfId="20" applyBorder="1" applyAlignment="1">
      <alignment horizontal="center" vertical="center"/>
      <protection/>
    </xf>
    <xf numFmtId="0" fontId="1" fillId="0" borderId="4" xfId="20" applyBorder="1">
      <alignment vertical="center"/>
      <protection/>
    </xf>
    <xf numFmtId="0" fontId="1" fillId="0" borderId="4" xfId="20" applyBorder="1" applyAlignment="1">
      <alignment vertical="center" shrinkToFit="1"/>
      <protection/>
    </xf>
    <xf numFmtId="176" fontId="1" fillId="0" borderId="4" xfId="20" applyNumberFormat="1" applyBorder="1" applyAlignment="1">
      <alignment vertical="center" shrinkToFit="1"/>
      <protection/>
    </xf>
    <xf numFmtId="0" fontId="1" fillId="0" borderId="5" xfId="20" applyBorder="1">
      <alignment vertical="center"/>
      <protection/>
    </xf>
    <xf numFmtId="176" fontId="1" fillId="0" borderId="4" xfId="20" applyNumberFormat="1" applyBorder="1">
      <alignment vertical="center"/>
      <protection/>
    </xf>
    <xf numFmtId="183" fontId="1" fillId="0" borderId="5" xfId="20" applyNumberFormat="1" applyBorder="1">
      <alignment vertical="center"/>
      <protection/>
    </xf>
    <xf numFmtId="0" fontId="1" fillId="0" borderId="0" xfId="20" applyAlignment="1">
      <alignment horizontal="center" vertical="center"/>
      <protection/>
    </xf>
    <xf numFmtId="176" fontId="1" fillId="0" borderId="0" xfId="20" applyNumberFormat="1">
      <alignment vertical="center"/>
      <protection/>
    </xf>
    <xf numFmtId="0" fontId="4" fillId="0" borderId="0" xfId="20" applyFont="1">
      <alignment vertical="center"/>
      <protection/>
    </xf>
    <xf numFmtId="0" fontId="1" fillId="0" borderId="19" xfId="20" applyBorder="1" applyAlignment="1">
      <alignment horizontal="center" vertical="center" shrinkToFit="1"/>
      <protection/>
    </xf>
    <xf numFmtId="0" fontId="1" fillId="0" borderId="15" xfId="20" applyBorder="1" applyAlignment="1">
      <alignment horizontal="center" vertical="center" shrinkToFit="1"/>
      <protection/>
    </xf>
    <xf numFmtId="0" fontId="1" fillId="0" borderId="21" xfId="20" applyBorder="1" applyAlignment="1">
      <alignment horizontal="center" vertical="center" shrinkToFit="1"/>
      <protection/>
    </xf>
    <xf numFmtId="0" fontId="1" fillId="0" borderId="2" xfId="20" applyBorder="1" applyAlignment="1">
      <alignment horizontal="center" vertical="center" shrinkToFit="1"/>
      <protection/>
    </xf>
    <xf numFmtId="0" fontId="1" fillId="0" borderId="1" xfId="20" applyBorder="1" applyAlignment="1">
      <alignment horizontal="center" vertical="center" shrinkToFit="1"/>
      <protection/>
    </xf>
    <xf numFmtId="0" fontId="1" fillId="0" borderId="1" xfId="20" applyFont="1" applyBorder="1" applyAlignment="1">
      <alignment horizontal="center" vertical="center" shrinkToFit="1"/>
      <protection/>
    </xf>
    <xf numFmtId="183" fontId="1" fillId="2" borderId="13" xfId="20" applyNumberFormat="1" applyFill="1" applyBorder="1" applyAlignment="1">
      <alignment vertical="center" shrinkToFit="1"/>
      <protection/>
    </xf>
    <xf numFmtId="0" fontId="1" fillId="0" borderId="8" xfId="20" applyBorder="1" applyAlignment="1">
      <alignment horizontal="center" vertical="center" shrinkToFit="1"/>
      <protection/>
    </xf>
    <xf numFmtId="0" fontId="1" fillId="0" borderId="4" xfId="20" applyBorder="1" applyAlignment="1">
      <alignment horizontal="center" vertical="center" shrinkToFit="1"/>
      <protection/>
    </xf>
    <xf numFmtId="183" fontId="1" fillId="0" borderId="5" xfId="20" applyNumberFormat="1" applyBorder="1" applyAlignment="1">
      <alignment vertical="center" shrinkToFit="1"/>
      <protection/>
    </xf>
    <xf numFmtId="0" fontId="1" fillId="0" borderId="0" xfId="20" applyAlignment="1">
      <alignment vertical="center" shrinkToFit="1"/>
      <protection/>
    </xf>
    <xf numFmtId="0" fontId="1" fillId="0" borderId="22" xfId="20" applyBorder="1" applyAlignment="1">
      <alignment horizontal="center" vertical="center" shrinkToFit="1"/>
      <protection/>
    </xf>
    <xf numFmtId="0" fontId="1" fillId="0" borderId="23" xfId="20" applyBorder="1" applyAlignment="1">
      <alignment horizontal="center" vertical="center" shrinkToFit="1"/>
      <protection/>
    </xf>
    <xf numFmtId="176" fontId="1" fillId="0" borderId="23" xfId="20" applyNumberFormat="1" applyBorder="1" applyAlignment="1">
      <alignment vertical="center" shrinkToFit="1"/>
      <protection/>
    </xf>
    <xf numFmtId="183" fontId="1" fillId="0" borderId="24" xfId="20" applyNumberFormat="1" applyBorder="1" applyAlignment="1">
      <alignment vertical="center" shrinkToFit="1"/>
      <protection/>
    </xf>
    <xf numFmtId="183" fontId="1" fillId="0" borderId="0" xfId="20" applyNumberFormat="1" applyAlignment="1">
      <alignment vertical="center" shrinkToFit="1"/>
      <protection/>
    </xf>
    <xf numFmtId="183" fontId="1" fillId="0" borderId="0" xfId="20" applyNumberFormat="1">
      <alignment vertical="center"/>
      <protection/>
    </xf>
    <xf numFmtId="186" fontId="1" fillId="2" borderId="3" xfId="20" applyNumberFormat="1" applyFill="1" applyBorder="1" applyAlignment="1">
      <alignment vertical="center" shrinkToFit="1"/>
      <protection/>
    </xf>
    <xf numFmtId="186" fontId="1" fillId="4" borderId="3" xfId="20" applyNumberFormat="1" applyFill="1" applyBorder="1" applyAlignment="1">
      <alignment vertical="center" shrinkToFit="1"/>
      <protection/>
    </xf>
    <xf numFmtId="186" fontId="1" fillId="0" borderId="3" xfId="20" applyNumberFormat="1" applyBorder="1" applyAlignment="1">
      <alignment vertical="center" shrinkToFit="1"/>
      <protection/>
    </xf>
    <xf numFmtId="186" fontId="1" fillId="3" borderId="3" xfId="20" applyNumberFormat="1" applyFill="1" applyBorder="1" applyAlignment="1">
      <alignment vertical="center" shrinkToFit="1"/>
      <protection/>
    </xf>
    <xf numFmtId="186" fontId="1" fillId="2" borderId="13" xfId="20" applyNumberFormat="1" applyFill="1" applyBorder="1" applyAlignment="1">
      <alignment vertical="center" shrinkToFit="1"/>
      <protection/>
    </xf>
    <xf numFmtId="0" fontId="1" fillId="0" borderId="25" xfId="20" applyBorder="1" applyAlignment="1">
      <alignment horizontal="center" vertical="center" shrinkToFit="1"/>
      <protection/>
    </xf>
    <xf numFmtId="0" fontId="1" fillId="0" borderId="26" xfId="20" applyBorder="1" applyAlignment="1">
      <alignment horizontal="center" vertical="center" shrinkToFit="1"/>
      <protection/>
    </xf>
    <xf numFmtId="0" fontId="1" fillId="0" borderId="7" xfId="20" applyBorder="1" applyAlignment="1">
      <alignment horizontal="center" vertical="center" shrinkToFit="1"/>
      <protection/>
    </xf>
    <xf numFmtId="186" fontId="1" fillId="0" borderId="5" xfId="20" applyNumberFormat="1" applyBorder="1" applyAlignment="1">
      <alignment vertical="center" shrinkToFit="1"/>
      <protection/>
    </xf>
    <xf numFmtId="0" fontId="1" fillId="0" borderId="8" xfId="20" applyFill="1" applyBorder="1" applyAlignment="1">
      <alignment horizontal="center" vertical="center" shrinkToFit="1"/>
      <protection/>
    </xf>
    <xf numFmtId="0" fontId="1" fillId="0" borderId="4" xfId="20" applyFill="1" applyBorder="1" applyAlignment="1">
      <alignment horizontal="center" vertical="center" shrinkToFit="1"/>
      <protection/>
    </xf>
    <xf numFmtId="176" fontId="1" fillId="0" borderId="4" xfId="20" applyNumberFormat="1" applyFill="1" applyBorder="1" applyAlignment="1">
      <alignment vertical="center" shrinkToFit="1"/>
      <protection/>
    </xf>
    <xf numFmtId="183" fontId="1" fillId="0" borderId="5" xfId="20" applyNumberFormat="1" applyFill="1" applyBorder="1" applyAlignment="1">
      <alignment vertical="center" shrinkToFit="1"/>
      <protection/>
    </xf>
    <xf numFmtId="176" fontId="1" fillId="0" borderId="0" xfId="20" applyNumberFormat="1" applyAlignment="1">
      <alignment vertical="center" shrinkToFit="1"/>
      <protection/>
    </xf>
    <xf numFmtId="0" fontId="1" fillId="0" borderId="0" xfId="20" applyAlignment="1">
      <alignment vertical="center"/>
      <protection/>
    </xf>
    <xf numFmtId="0" fontId="1" fillId="0" borderId="5" xfId="20" applyBorder="1" applyAlignment="1">
      <alignment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6shiryo4-2" xfId="20"/>
    <cellStyle name="標準_9第4表合計品目別(輸入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1"/>
  <sheetViews>
    <sheetView tabSelected="1" view="pageBreakPreview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" sqref="A3"/>
    </sheetView>
  </sheetViews>
  <sheetFormatPr defaultColWidth="9.140625" defaultRowHeight="12"/>
  <cols>
    <col min="1" max="1" width="9.8515625" style="0" customWidth="1"/>
    <col min="2" max="2" width="2.28125" style="0" customWidth="1"/>
    <col min="3" max="3" width="32.421875" style="0" customWidth="1"/>
    <col min="4" max="4" width="9.7109375" style="0" customWidth="1"/>
    <col min="5" max="5" width="3.8515625" style="0" customWidth="1"/>
    <col min="6" max="6" width="5.8515625" style="0" customWidth="1"/>
    <col min="7" max="7" width="8.7109375" style="0" customWidth="1"/>
    <col min="8" max="8" width="9.7109375" style="0" customWidth="1"/>
    <col min="9" max="10" width="5.8515625" style="0" customWidth="1"/>
    <col min="11" max="11" width="8.7109375" style="0" customWidth="1"/>
  </cols>
  <sheetData>
    <row r="1" ht="12">
      <c r="D1" s="130"/>
    </row>
    <row r="2" ht="12">
      <c r="D2" s="130"/>
    </row>
    <row r="3" spans="1:4" ht="17.25">
      <c r="A3" s="1" t="s">
        <v>849</v>
      </c>
      <c r="D3" s="62"/>
    </row>
    <row r="4" spans="1:11" ht="14.25" thickBot="1">
      <c r="A4" s="63" t="s">
        <v>830</v>
      </c>
      <c r="K4" s="64" t="s">
        <v>850</v>
      </c>
    </row>
    <row r="5" spans="1:11" ht="12">
      <c r="A5" s="137" t="s">
        <v>828</v>
      </c>
      <c r="B5" s="139" t="s">
        <v>410</v>
      </c>
      <c r="C5" s="141" t="s">
        <v>411</v>
      </c>
      <c r="D5" s="143" t="s">
        <v>834</v>
      </c>
      <c r="E5" s="132"/>
      <c r="F5" s="132"/>
      <c r="G5" s="133"/>
      <c r="H5" s="131" t="s">
        <v>836</v>
      </c>
      <c r="I5" s="132"/>
      <c r="J5" s="132"/>
      <c r="K5" s="133"/>
    </row>
    <row r="6" spans="1:11" ht="12">
      <c r="A6" s="138"/>
      <c r="B6" s="140"/>
      <c r="C6" s="142"/>
      <c r="D6" s="18" t="s">
        <v>829</v>
      </c>
      <c r="E6" s="11" t="s">
        <v>831</v>
      </c>
      <c r="F6" s="11" t="s">
        <v>832</v>
      </c>
      <c r="G6" s="12" t="s">
        <v>833</v>
      </c>
      <c r="H6" s="15" t="s">
        <v>829</v>
      </c>
      <c r="I6" s="11" t="s">
        <v>832</v>
      </c>
      <c r="J6" s="11" t="s">
        <v>835</v>
      </c>
      <c r="K6" s="12" t="s">
        <v>833</v>
      </c>
    </row>
    <row r="7" spans="1:11" ht="13.5" customHeight="1">
      <c r="A7" s="44" t="s">
        <v>0</v>
      </c>
      <c r="B7" s="45">
        <v>1</v>
      </c>
      <c r="C7" s="46" t="s">
        <v>848</v>
      </c>
      <c r="D7" s="47">
        <v>0</v>
      </c>
      <c r="E7" s="48"/>
      <c r="F7" s="49"/>
      <c r="G7" s="50"/>
      <c r="H7" s="51">
        <v>11807457</v>
      </c>
      <c r="I7" s="49">
        <f>ROUND(H7/K7*100,1)</f>
        <v>103.7</v>
      </c>
      <c r="J7" s="52">
        <f>ROUND(H7/10693266661*100,2)</f>
        <v>0.11</v>
      </c>
      <c r="K7" s="50">
        <v>11384990</v>
      </c>
    </row>
    <row r="8" spans="1:11" ht="13.5" customHeight="1">
      <c r="A8" s="26" t="s">
        <v>1</v>
      </c>
      <c r="B8" s="27">
        <v>2</v>
      </c>
      <c r="C8" s="28" t="s">
        <v>412</v>
      </c>
      <c r="D8" s="29">
        <v>57393</v>
      </c>
      <c r="E8" s="30" t="s">
        <v>818</v>
      </c>
      <c r="F8" s="31">
        <f>ROUND(D8/G8*100,1)</f>
        <v>108.9</v>
      </c>
      <c r="G8" s="32">
        <v>52692</v>
      </c>
      <c r="H8" s="33">
        <v>82971</v>
      </c>
      <c r="I8" s="31">
        <f aca="true" t="shared" si="0" ref="I8:I71">ROUND(H8/K8*100,1)</f>
        <v>120.9</v>
      </c>
      <c r="J8" s="34">
        <f aca="true" t="shared" si="1" ref="J8:J71">ROUND(H8/10693266661*100,2)</f>
        <v>0</v>
      </c>
      <c r="K8" s="32">
        <v>68654</v>
      </c>
    </row>
    <row r="9" spans="1:11" ht="13.5" customHeight="1">
      <c r="A9" s="26" t="s">
        <v>2</v>
      </c>
      <c r="B9" s="27">
        <v>2</v>
      </c>
      <c r="C9" s="28" t="s">
        <v>413</v>
      </c>
      <c r="D9" s="29">
        <v>1</v>
      </c>
      <c r="E9" s="30" t="s">
        <v>819</v>
      </c>
      <c r="F9" s="31">
        <f aca="true" t="shared" si="2" ref="F9:F72">ROUND(D9/G9*100,1)</f>
        <v>33.3</v>
      </c>
      <c r="G9" s="32">
        <v>3</v>
      </c>
      <c r="H9" s="33">
        <v>2474</v>
      </c>
      <c r="I9" s="31">
        <f t="shared" si="0"/>
        <v>54.4</v>
      </c>
      <c r="J9" s="34">
        <f t="shared" si="1"/>
        <v>0</v>
      </c>
      <c r="K9" s="32">
        <v>4548</v>
      </c>
    </row>
    <row r="10" spans="1:11" ht="13.5" customHeight="1">
      <c r="A10" s="26" t="s">
        <v>3</v>
      </c>
      <c r="B10" s="27">
        <v>2</v>
      </c>
      <c r="C10" s="28" t="s">
        <v>414</v>
      </c>
      <c r="D10" s="29">
        <v>73</v>
      </c>
      <c r="E10" s="30" t="s">
        <v>819</v>
      </c>
      <c r="F10" s="31">
        <f t="shared" si="2"/>
        <v>405.6</v>
      </c>
      <c r="G10" s="32">
        <v>18</v>
      </c>
      <c r="H10" s="33">
        <v>49628</v>
      </c>
      <c r="I10" s="31">
        <f t="shared" si="0"/>
        <v>187.6</v>
      </c>
      <c r="J10" s="34">
        <f t="shared" si="1"/>
        <v>0</v>
      </c>
      <c r="K10" s="32">
        <v>26451</v>
      </c>
    </row>
    <row r="11" spans="1:11" ht="13.5" customHeight="1">
      <c r="A11" s="53" t="s">
        <v>4</v>
      </c>
      <c r="B11" s="54">
        <v>3</v>
      </c>
      <c r="C11" s="55" t="s">
        <v>415</v>
      </c>
      <c r="D11" s="56">
        <v>54</v>
      </c>
      <c r="E11" s="57" t="s">
        <v>819</v>
      </c>
      <c r="F11" s="58">
        <f t="shared" si="2"/>
        <v>900</v>
      </c>
      <c r="G11" s="59">
        <v>6</v>
      </c>
      <c r="H11" s="60">
        <v>1524</v>
      </c>
      <c r="I11" s="58">
        <f t="shared" si="0"/>
        <v>16.1</v>
      </c>
      <c r="J11" s="61">
        <f t="shared" si="1"/>
        <v>0</v>
      </c>
      <c r="K11" s="59">
        <v>9443</v>
      </c>
    </row>
    <row r="12" spans="1:11" ht="13.5" customHeight="1">
      <c r="A12" s="26" t="s">
        <v>5</v>
      </c>
      <c r="B12" s="27">
        <v>2</v>
      </c>
      <c r="C12" s="28" t="s">
        <v>416</v>
      </c>
      <c r="D12" s="29">
        <v>1096</v>
      </c>
      <c r="E12" s="30" t="s">
        <v>819</v>
      </c>
      <c r="F12" s="31">
        <f t="shared" si="2"/>
        <v>190.3</v>
      </c>
      <c r="G12" s="32">
        <v>576</v>
      </c>
      <c r="H12" s="33">
        <v>383684</v>
      </c>
      <c r="I12" s="31">
        <f t="shared" si="0"/>
        <v>104.4</v>
      </c>
      <c r="J12" s="34">
        <f t="shared" si="1"/>
        <v>0</v>
      </c>
      <c r="K12" s="32">
        <v>367431</v>
      </c>
    </row>
    <row r="13" spans="1:11" ht="13.5" customHeight="1">
      <c r="A13" s="53" t="s">
        <v>6</v>
      </c>
      <c r="B13" s="54">
        <v>3</v>
      </c>
      <c r="C13" s="55" t="s">
        <v>417</v>
      </c>
      <c r="D13" s="56">
        <v>988</v>
      </c>
      <c r="E13" s="57" t="s">
        <v>819</v>
      </c>
      <c r="F13" s="58">
        <f t="shared" si="2"/>
        <v>223</v>
      </c>
      <c r="G13" s="59">
        <v>443</v>
      </c>
      <c r="H13" s="60">
        <v>217050</v>
      </c>
      <c r="I13" s="58">
        <f t="shared" si="0"/>
        <v>160.9</v>
      </c>
      <c r="J13" s="61">
        <f t="shared" si="1"/>
        <v>0</v>
      </c>
      <c r="K13" s="59">
        <v>134894</v>
      </c>
    </row>
    <row r="14" spans="1:11" ht="13.5" customHeight="1">
      <c r="A14" s="8" t="s">
        <v>7</v>
      </c>
      <c r="B14" s="6">
        <v>4</v>
      </c>
      <c r="C14" s="25" t="s">
        <v>418</v>
      </c>
      <c r="D14" s="19">
        <v>890</v>
      </c>
      <c r="E14" s="7" t="s">
        <v>819</v>
      </c>
      <c r="F14" s="21">
        <f t="shared" si="2"/>
        <v>243.8</v>
      </c>
      <c r="G14" s="9">
        <v>365</v>
      </c>
      <c r="H14" s="16">
        <v>126727</v>
      </c>
      <c r="I14" s="21">
        <f t="shared" si="0"/>
        <v>127.6</v>
      </c>
      <c r="J14" s="23">
        <f t="shared" si="1"/>
        <v>0</v>
      </c>
      <c r="K14" s="9">
        <v>99346</v>
      </c>
    </row>
    <row r="15" spans="1:11" ht="13.5" customHeight="1">
      <c r="A15" s="8" t="s">
        <v>8</v>
      </c>
      <c r="B15" s="6">
        <v>4</v>
      </c>
      <c r="C15" s="25" t="s">
        <v>419</v>
      </c>
      <c r="D15" s="19">
        <v>17</v>
      </c>
      <c r="E15" s="7" t="s">
        <v>819</v>
      </c>
      <c r="F15" s="21">
        <f t="shared" si="2"/>
        <v>130.8</v>
      </c>
      <c r="G15" s="9">
        <v>13</v>
      </c>
      <c r="H15" s="16">
        <v>645</v>
      </c>
      <c r="I15" s="21">
        <f t="shared" si="0"/>
        <v>108.4</v>
      </c>
      <c r="J15" s="23">
        <f t="shared" si="1"/>
        <v>0</v>
      </c>
      <c r="K15" s="9">
        <v>595</v>
      </c>
    </row>
    <row r="16" spans="1:11" ht="13.5" customHeight="1">
      <c r="A16" s="8" t="s">
        <v>9</v>
      </c>
      <c r="B16" s="6">
        <v>4</v>
      </c>
      <c r="C16" s="25" t="s">
        <v>420</v>
      </c>
      <c r="D16" s="19">
        <v>99</v>
      </c>
      <c r="E16" s="7" t="s">
        <v>819</v>
      </c>
      <c r="F16" s="21">
        <f t="shared" si="2"/>
        <v>471.4</v>
      </c>
      <c r="G16" s="9">
        <v>21</v>
      </c>
      <c r="H16" s="16">
        <v>20291</v>
      </c>
      <c r="I16" s="21">
        <f t="shared" si="0"/>
        <v>537.7</v>
      </c>
      <c r="J16" s="23">
        <f t="shared" si="1"/>
        <v>0</v>
      </c>
      <c r="K16" s="9">
        <v>3774</v>
      </c>
    </row>
    <row r="17" spans="1:11" ht="13.5" customHeight="1">
      <c r="A17" s="8" t="s">
        <v>10</v>
      </c>
      <c r="B17" s="6">
        <v>4</v>
      </c>
      <c r="C17" s="25" t="s">
        <v>421</v>
      </c>
      <c r="D17" s="19">
        <v>97</v>
      </c>
      <c r="E17" s="7" t="s">
        <v>819</v>
      </c>
      <c r="F17" s="21">
        <f t="shared" si="2"/>
        <v>129.3</v>
      </c>
      <c r="G17" s="9">
        <v>75</v>
      </c>
      <c r="H17" s="16">
        <v>89513</v>
      </c>
      <c r="I17" s="21">
        <f t="shared" si="0"/>
        <v>267.4</v>
      </c>
      <c r="J17" s="23">
        <f t="shared" si="1"/>
        <v>0</v>
      </c>
      <c r="K17" s="9">
        <v>33471</v>
      </c>
    </row>
    <row r="18" spans="1:11" ht="13.5" customHeight="1">
      <c r="A18" s="53" t="s">
        <v>11</v>
      </c>
      <c r="B18" s="54">
        <v>3</v>
      </c>
      <c r="C18" s="55" t="s">
        <v>422</v>
      </c>
      <c r="D18" s="56">
        <v>106</v>
      </c>
      <c r="E18" s="57" t="s">
        <v>819</v>
      </c>
      <c r="F18" s="58">
        <f t="shared" si="2"/>
        <v>80.9</v>
      </c>
      <c r="G18" s="59">
        <v>131</v>
      </c>
      <c r="H18" s="60">
        <v>166634</v>
      </c>
      <c r="I18" s="58">
        <f t="shared" si="0"/>
        <v>71.7</v>
      </c>
      <c r="J18" s="61">
        <f t="shared" si="1"/>
        <v>0</v>
      </c>
      <c r="K18" s="59">
        <v>232537</v>
      </c>
    </row>
    <row r="19" spans="1:11" ht="13.5" customHeight="1">
      <c r="A19" s="8" t="s">
        <v>12</v>
      </c>
      <c r="B19" s="6">
        <v>4</v>
      </c>
      <c r="C19" s="25" t="s">
        <v>423</v>
      </c>
      <c r="D19" s="19">
        <v>4337</v>
      </c>
      <c r="E19" s="7" t="s">
        <v>820</v>
      </c>
      <c r="F19" s="21">
        <f t="shared" si="2"/>
        <v>30.9</v>
      </c>
      <c r="G19" s="9">
        <v>14022</v>
      </c>
      <c r="H19" s="16">
        <v>6294</v>
      </c>
      <c r="I19" s="21">
        <f t="shared" si="0"/>
        <v>39.6</v>
      </c>
      <c r="J19" s="23">
        <f t="shared" si="1"/>
        <v>0</v>
      </c>
      <c r="K19" s="9">
        <v>15888</v>
      </c>
    </row>
    <row r="20" spans="1:11" ht="13.5" customHeight="1">
      <c r="A20" s="8" t="s">
        <v>13</v>
      </c>
      <c r="B20" s="6">
        <v>4</v>
      </c>
      <c r="C20" s="25" t="s">
        <v>424</v>
      </c>
      <c r="D20" s="19">
        <v>4188</v>
      </c>
      <c r="E20" s="7" t="s">
        <v>820</v>
      </c>
      <c r="F20" s="21">
        <f t="shared" si="2"/>
        <v>60.7</v>
      </c>
      <c r="G20" s="9">
        <v>6896</v>
      </c>
      <c r="H20" s="16">
        <v>5707</v>
      </c>
      <c r="I20" s="21">
        <f t="shared" si="0"/>
        <v>63.9</v>
      </c>
      <c r="J20" s="23">
        <f t="shared" si="1"/>
        <v>0</v>
      </c>
      <c r="K20" s="9">
        <v>8930</v>
      </c>
    </row>
    <row r="21" spans="1:11" ht="13.5" customHeight="1">
      <c r="A21" s="10" t="s">
        <v>841</v>
      </c>
      <c r="B21" s="6">
        <v>4</v>
      </c>
      <c r="C21" s="25" t="s">
        <v>843</v>
      </c>
      <c r="D21" s="19"/>
      <c r="E21" s="7"/>
      <c r="F21" s="21" t="s">
        <v>845</v>
      </c>
      <c r="G21" s="9">
        <v>249</v>
      </c>
      <c r="H21" s="16"/>
      <c r="I21" s="21">
        <f t="shared" si="0"/>
        <v>0</v>
      </c>
      <c r="J21" s="23">
        <f t="shared" si="1"/>
        <v>0</v>
      </c>
      <c r="K21" s="9">
        <v>374</v>
      </c>
    </row>
    <row r="22" spans="1:11" ht="13.5" customHeight="1">
      <c r="A22" s="10" t="s">
        <v>842</v>
      </c>
      <c r="B22" s="6">
        <v>4</v>
      </c>
      <c r="C22" s="25" t="s">
        <v>844</v>
      </c>
      <c r="D22" s="19"/>
      <c r="E22" s="7"/>
      <c r="F22" s="21" t="s">
        <v>845</v>
      </c>
      <c r="G22" s="9">
        <v>5000</v>
      </c>
      <c r="H22" s="16"/>
      <c r="I22" s="21">
        <f t="shared" si="0"/>
        <v>0</v>
      </c>
      <c r="J22" s="23">
        <f t="shared" si="1"/>
        <v>0</v>
      </c>
      <c r="K22" s="9">
        <v>4004</v>
      </c>
    </row>
    <row r="23" spans="1:11" ht="13.5" customHeight="1">
      <c r="A23" s="26" t="s">
        <v>14</v>
      </c>
      <c r="B23" s="27">
        <v>2</v>
      </c>
      <c r="C23" s="28" t="s">
        <v>425</v>
      </c>
      <c r="D23" s="29">
        <v>31620</v>
      </c>
      <c r="E23" s="30" t="s">
        <v>819</v>
      </c>
      <c r="F23" s="31">
        <f t="shared" si="2"/>
        <v>88.2</v>
      </c>
      <c r="G23" s="32">
        <v>35857</v>
      </c>
      <c r="H23" s="33">
        <v>2344151</v>
      </c>
      <c r="I23" s="31">
        <f t="shared" si="0"/>
        <v>91.3</v>
      </c>
      <c r="J23" s="34">
        <f t="shared" si="1"/>
        <v>0.02</v>
      </c>
      <c r="K23" s="32">
        <v>2568283</v>
      </c>
    </row>
    <row r="24" spans="1:11" ht="13.5" customHeight="1">
      <c r="A24" s="53" t="s">
        <v>15</v>
      </c>
      <c r="B24" s="54">
        <v>3</v>
      </c>
      <c r="C24" s="55" t="s">
        <v>426</v>
      </c>
      <c r="D24" s="56">
        <v>25836</v>
      </c>
      <c r="E24" s="57" t="s">
        <v>819</v>
      </c>
      <c r="F24" s="58">
        <f t="shared" si="2"/>
        <v>84.9</v>
      </c>
      <c r="G24" s="59">
        <v>30448</v>
      </c>
      <c r="H24" s="60">
        <v>667193</v>
      </c>
      <c r="I24" s="58">
        <f t="shared" si="0"/>
        <v>78.9</v>
      </c>
      <c r="J24" s="61">
        <f t="shared" si="1"/>
        <v>0.01</v>
      </c>
      <c r="K24" s="59">
        <v>846029</v>
      </c>
    </row>
    <row r="25" spans="1:11" ht="13.5" customHeight="1">
      <c r="A25" s="53" t="s">
        <v>16</v>
      </c>
      <c r="B25" s="54">
        <v>3</v>
      </c>
      <c r="C25" s="55" t="s">
        <v>427</v>
      </c>
      <c r="D25" s="56">
        <v>3000</v>
      </c>
      <c r="E25" s="57" t="s">
        <v>819</v>
      </c>
      <c r="F25" s="58">
        <f t="shared" si="2"/>
        <v>124.9</v>
      </c>
      <c r="G25" s="59">
        <v>2401</v>
      </c>
      <c r="H25" s="60">
        <v>68268</v>
      </c>
      <c r="I25" s="58">
        <f t="shared" si="0"/>
        <v>118.6</v>
      </c>
      <c r="J25" s="61">
        <f t="shared" si="1"/>
        <v>0</v>
      </c>
      <c r="K25" s="59">
        <v>57547</v>
      </c>
    </row>
    <row r="26" spans="1:11" ht="13.5" customHeight="1">
      <c r="A26" s="26" t="s">
        <v>17</v>
      </c>
      <c r="B26" s="27">
        <v>2</v>
      </c>
      <c r="C26" s="28" t="s">
        <v>428</v>
      </c>
      <c r="D26" s="29">
        <v>3440848</v>
      </c>
      <c r="E26" s="30" t="s">
        <v>820</v>
      </c>
      <c r="F26" s="31">
        <f t="shared" si="2"/>
        <v>204.3</v>
      </c>
      <c r="G26" s="32">
        <v>1684478</v>
      </c>
      <c r="H26" s="33">
        <v>1012271</v>
      </c>
      <c r="I26" s="31">
        <f t="shared" si="0"/>
        <v>154.5</v>
      </c>
      <c r="J26" s="34">
        <f t="shared" si="1"/>
        <v>0.01</v>
      </c>
      <c r="K26" s="32">
        <v>655003</v>
      </c>
    </row>
    <row r="27" spans="1:11" ht="13.5" customHeight="1">
      <c r="A27" s="53" t="s">
        <v>18</v>
      </c>
      <c r="B27" s="54">
        <v>3</v>
      </c>
      <c r="C27" s="55" t="s">
        <v>429</v>
      </c>
      <c r="D27" s="56">
        <v>1837733</v>
      </c>
      <c r="E27" s="57" t="s">
        <v>820</v>
      </c>
      <c r="F27" s="58">
        <f t="shared" si="2"/>
        <v>259.4</v>
      </c>
      <c r="G27" s="59">
        <v>708522</v>
      </c>
      <c r="H27" s="60">
        <v>325917</v>
      </c>
      <c r="I27" s="58">
        <f t="shared" si="0"/>
        <v>153.6</v>
      </c>
      <c r="J27" s="61">
        <f t="shared" si="1"/>
        <v>0</v>
      </c>
      <c r="K27" s="59">
        <v>212134</v>
      </c>
    </row>
    <row r="28" spans="1:11" ht="13.5" customHeight="1">
      <c r="A28" s="8" t="s">
        <v>19</v>
      </c>
      <c r="B28" s="6">
        <v>4</v>
      </c>
      <c r="C28" s="25" t="s">
        <v>430</v>
      </c>
      <c r="D28" s="19">
        <v>82</v>
      </c>
      <c r="E28" s="7" t="s">
        <v>819</v>
      </c>
      <c r="F28" s="21">
        <f t="shared" si="2"/>
        <v>22.4</v>
      </c>
      <c r="G28" s="9">
        <v>366</v>
      </c>
      <c r="H28" s="16">
        <v>15506</v>
      </c>
      <c r="I28" s="21">
        <f t="shared" si="0"/>
        <v>32.1</v>
      </c>
      <c r="J28" s="23">
        <f t="shared" si="1"/>
        <v>0</v>
      </c>
      <c r="K28" s="9">
        <v>48250</v>
      </c>
    </row>
    <row r="29" spans="1:11" ht="13.5" customHeight="1">
      <c r="A29" s="8" t="s">
        <v>20</v>
      </c>
      <c r="B29" s="6">
        <v>4</v>
      </c>
      <c r="C29" s="25" t="s">
        <v>431</v>
      </c>
      <c r="D29" s="19">
        <v>22432</v>
      </c>
      <c r="E29" s="7" t="s">
        <v>820</v>
      </c>
      <c r="F29" s="21">
        <f t="shared" si="2"/>
        <v>100.4</v>
      </c>
      <c r="G29" s="9">
        <v>22343</v>
      </c>
      <c r="H29" s="16">
        <v>14229</v>
      </c>
      <c r="I29" s="21">
        <f t="shared" si="0"/>
        <v>101.1</v>
      </c>
      <c r="J29" s="23">
        <f t="shared" si="1"/>
        <v>0</v>
      </c>
      <c r="K29" s="9">
        <v>14075</v>
      </c>
    </row>
    <row r="30" spans="1:11" ht="13.5" customHeight="1">
      <c r="A30" s="53" t="s">
        <v>21</v>
      </c>
      <c r="B30" s="54">
        <v>3</v>
      </c>
      <c r="C30" s="55" t="s">
        <v>432</v>
      </c>
      <c r="D30" s="56">
        <v>1603115</v>
      </c>
      <c r="E30" s="57" t="s">
        <v>820</v>
      </c>
      <c r="F30" s="58">
        <f t="shared" si="2"/>
        <v>164.3</v>
      </c>
      <c r="G30" s="59">
        <v>975956</v>
      </c>
      <c r="H30" s="60">
        <v>686354</v>
      </c>
      <c r="I30" s="58">
        <f t="shared" si="0"/>
        <v>155</v>
      </c>
      <c r="J30" s="61">
        <f t="shared" si="1"/>
        <v>0.01</v>
      </c>
      <c r="K30" s="59">
        <v>442869</v>
      </c>
    </row>
    <row r="31" spans="1:11" ht="13.5" customHeight="1">
      <c r="A31" s="8" t="s">
        <v>22</v>
      </c>
      <c r="B31" s="6">
        <v>4</v>
      </c>
      <c r="C31" s="25" t="s">
        <v>433</v>
      </c>
      <c r="D31" s="19">
        <v>98</v>
      </c>
      <c r="E31" s="7" t="s">
        <v>820</v>
      </c>
      <c r="F31" s="21" t="s">
        <v>846</v>
      </c>
      <c r="G31" s="9"/>
      <c r="H31" s="16">
        <v>274</v>
      </c>
      <c r="I31" s="21" t="s">
        <v>846</v>
      </c>
      <c r="J31" s="23">
        <f t="shared" si="1"/>
        <v>0</v>
      </c>
      <c r="K31" s="9"/>
    </row>
    <row r="32" spans="1:11" ht="13.5" customHeight="1">
      <c r="A32" s="26" t="s">
        <v>23</v>
      </c>
      <c r="B32" s="27">
        <v>2</v>
      </c>
      <c r="C32" s="28" t="s">
        <v>434</v>
      </c>
      <c r="D32" s="29">
        <v>2895</v>
      </c>
      <c r="E32" s="30" t="s">
        <v>819</v>
      </c>
      <c r="F32" s="31">
        <f t="shared" si="2"/>
        <v>92.7</v>
      </c>
      <c r="G32" s="32">
        <v>3123</v>
      </c>
      <c r="H32" s="33">
        <v>1801741</v>
      </c>
      <c r="I32" s="31">
        <f t="shared" si="0"/>
        <v>98.4</v>
      </c>
      <c r="J32" s="34">
        <f t="shared" si="1"/>
        <v>0.02</v>
      </c>
      <c r="K32" s="32">
        <v>1831487</v>
      </c>
    </row>
    <row r="33" spans="1:11" ht="13.5" customHeight="1">
      <c r="A33" s="26" t="s">
        <v>24</v>
      </c>
      <c r="B33" s="27">
        <v>2</v>
      </c>
      <c r="C33" s="28" t="s">
        <v>435</v>
      </c>
      <c r="D33" s="29">
        <v>1250</v>
      </c>
      <c r="E33" s="30" t="s">
        <v>819</v>
      </c>
      <c r="F33" s="31">
        <f t="shared" si="2"/>
        <v>128.7</v>
      </c>
      <c r="G33" s="32">
        <v>971</v>
      </c>
      <c r="H33" s="33">
        <v>1507563</v>
      </c>
      <c r="I33" s="31">
        <f t="shared" si="0"/>
        <v>122.6</v>
      </c>
      <c r="J33" s="34">
        <f t="shared" si="1"/>
        <v>0.01</v>
      </c>
      <c r="K33" s="32">
        <v>1229481</v>
      </c>
    </row>
    <row r="34" spans="1:11" ht="13.5" customHeight="1">
      <c r="A34" s="53" t="s">
        <v>25</v>
      </c>
      <c r="B34" s="54">
        <v>3</v>
      </c>
      <c r="C34" s="55" t="s">
        <v>436</v>
      </c>
      <c r="D34" s="56">
        <v>108</v>
      </c>
      <c r="E34" s="57" t="s">
        <v>819</v>
      </c>
      <c r="F34" s="58">
        <f t="shared" si="2"/>
        <v>216</v>
      </c>
      <c r="G34" s="59">
        <v>50</v>
      </c>
      <c r="H34" s="60">
        <v>219571</v>
      </c>
      <c r="I34" s="58">
        <f t="shared" si="0"/>
        <v>148.4</v>
      </c>
      <c r="J34" s="61">
        <f t="shared" si="1"/>
        <v>0</v>
      </c>
      <c r="K34" s="59">
        <v>148004</v>
      </c>
    </row>
    <row r="35" spans="1:11" ht="13.5" customHeight="1">
      <c r="A35" s="26" t="s">
        <v>26</v>
      </c>
      <c r="B35" s="27">
        <v>2</v>
      </c>
      <c r="C35" s="28" t="s">
        <v>437</v>
      </c>
      <c r="D35" s="29">
        <v>10214</v>
      </c>
      <c r="E35" s="30" t="s">
        <v>819</v>
      </c>
      <c r="F35" s="31">
        <f t="shared" si="2"/>
        <v>144.5</v>
      </c>
      <c r="G35" s="32">
        <v>7068</v>
      </c>
      <c r="H35" s="33">
        <v>732140</v>
      </c>
      <c r="I35" s="31">
        <f t="shared" si="0"/>
        <v>82.8</v>
      </c>
      <c r="J35" s="34">
        <f t="shared" si="1"/>
        <v>0.01</v>
      </c>
      <c r="K35" s="32">
        <v>883891</v>
      </c>
    </row>
    <row r="36" spans="1:11" ht="13.5" customHeight="1">
      <c r="A36" s="53" t="s">
        <v>27</v>
      </c>
      <c r="B36" s="54">
        <v>3</v>
      </c>
      <c r="C36" s="55" t="s">
        <v>438</v>
      </c>
      <c r="D36" s="56">
        <v>3574</v>
      </c>
      <c r="E36" s="57" t="s">
        <v>819</v>
      </c>
      <c r="F36" s="58">
        <f t="shared" si="2"/>
        <v>55.8</v>
      </c>
      <c r="G36" s="59">
        <v>6407</v>
      </c>
      <c r="H36" s="60">
        <v>631036</v>
      </c>
      <c r="I36" s="58">
        <f t="shared" si="0"/>
        <v>77.5</v>
      </c>
      <c r="J36" s="61">
        <f t="shared" si="1"/>
        <v>0.01</v>
      </c>
      <c r="K36" s="59">
        <v>814106</v>
      </c>
    </row>
    <row r="37" spans="1:11" ht="13.5" customHeight="1">
      <c r="A37" s="26" t="s">
        <v>28</v>
      </c>
      <c r="B37" s="27">
        <v>2</v>
      </c>
      <c r="C37" s="28" t="s">
        <v>439</v>
      </c>
      <c r="D37" s="29">
        <v>0</v>
      </c>
      <c r="E37" s="30"/>
      <c r="F37" s="31"/>
      <c r="G37" s="32"/>
      <c r="H37" s="33">
        <v>3890834</v>
      </c>
      <c r="I37" s="31">
        <f t="shared" si="0"/>
        <v>103.8</v>
      </c>
      <c r="J37" s="34">
        <f t="shared" si="1"/>
        <v>0.04</v>
      </c>
      <c r="K37" s="32">
        <v>3749761</v>
      </c>
    </row>
    <row r="38" spans="1:11" ht="13.5" customHeight="1">
      <c r="A38" s="44" t="s">
        <v>29</v>
      </c>
      <c r="B38" s="45">
        <v>1</v>
      </c>
      <c r="C38" s="46" t="s">
        <v>440</v>
      </c>
      <c r="D38" s="47">
        <v>0</v>
      </c>
      <c r="E38" s="48"/>
      <c r="F38" s="49"/>
      <c r="G38" s="50"/>
      <c r="H38" s="51">
        <v>602794</v>
      </c>
      <c r="I38" s="49">
        <f t="shared" si="0"/>
        <v>133.8</v>
      </c>
      <c r="J38" s="52">
        <f t="shared" si="1"/>
        <v>0.01</v>
      </c>
      <c r="K38" s="50">
        <v>450368</v>
      </c>
    </row>
    <row r="39" spans="1:11" ht="13.5" customHeight="1">
      <c r="A39" s="26" t="s">
        <v>30</v>
      </c>
      <c r="B39" s="27">
        <v>2</v>
      </c>
      <c r="C39" s="28" t="s">
        <v>441</v>
      </c>
      <c r="D39" s="29">
        <v>3071</v>
      </c>
      <c r="E39" s="30" t="s">
        <v>821</v>
      </c>
      <c r="F39" s="31">
        <f t="shared" si="2"/>
        <v>141.1</v>
      </c>
      <c r="G39" s="32">
        <v>2177</v>
      </c>
      <c r="H39" s="33">
        <v>528924</v>
      </c>
      <c r="I39" s="31">
        <f t="shared" si="0"/>
        <v>128.6</v>
      </c>
      <c r="J39" s="34">
        <f t="shared" si="1"/>
        <v>0</v>
      </c>
      <c r="K39" s="32">
        <v>411221</v>
      </c>
    </row>
    <row r="40" spans="1:11" ht="13.5" customHeight="1">
      <c r="A40" s="26" t="s">
        <v>31</v>
      </c>
      <c r="B40" s="27">
        <v>2</v>
      </c>
      <c r="C40" s="28" t="s">
        <v>442</v>
      </c>
      <c r="D40" s="29">
        <v>81590</v>
      </c>
      <c r="E40" s="30" t="s">
        <v>820</v>
      </c>
      <c r="F40" s="31">
        <f t="shared" si="2"/>
        <v>193.7</v>
      </c>
      <c r="G40" s="32">
        <v>42120</v>
      </c>
      <c r="H40" s="33">
        <v>73870</v>
      </c>
      <c r="I40" s="31">
        <f t="shared" si="0"/>
        <v>188.7</v>
      </c>
      <c r="J40" s="34">
        <f t="shared" si="1"/>
        <v>0</v>
      </c>
      <c r="K40" s="32">
        <v>39147</v>
      </c>
    </row>
    <row r="41" spans="1:11" ht="13.5" customHeight="1">
      <c r="A41" s="53" t="s">
        <v>32</v>
      </c>
      <c r="B41" s="54">
        <v>3</v>
      </c>
      <c r="C41" s="55" t="s">
        <v>443</v>
      </c>
      <c r="D41" s="56">
        <v>81</v>
      </c>
      <c r="E41" s="57" t="s">
        <v>819</v>
      </c>
      <c r="F41" s="58">
        <f t="shared" si="2"/>
        <v>192.9</v>
      </c>
      <c r="G41" s="59">
        <v>42</v>
      </c>
      <c r="H41" s="60">
        <v>71088</v>
      </c>
      <c r="I41" s="58">
        <f t="shared" si="0"/>
        <v>183.9</v>
      </c>
      <c r="J41" s="61">
        <f t="shared" si="1"/>
        <v>0</v>
      </c>
      <c r="K41" s="59">
        <v>38657</v>
      </c>
    </row>
    <row r="42" spans="1:11" ht="13.5" customHeight="1">
      <c r="A42" s="44" t="s">
        <v>33</v>
      </c>
      <c r="B42" s="45">
        <v>1</v>
      </c>
      <c r="C42" s="46" t="s">
        <v>444</v>
      </c>
      <c r="D42" s="47">
        <v>0</v>
      </c>
      <c r="E42" s="48"/>
      <c r="F42" s="49"/>
      <c r="G42" s="50"/>
      <c r="H42" s="51">
        <v>69946988</v>
      </c>
      <c r="I42" s="49">
        <f t="shared" si="0"/>
        <v>162.5</v>
      </c>
      <c r="J42" s="52">
        <f t="shared" si="1"/>
        <v>0.65</v>
      </c>
      <c r="K42" s="50">
        <v>43048632</v>
      </c>
    </row>
    <row r="43" spans="1:11" ht="13.5" customHeight="1">
      <c r="A43" s="26" t="s">
        <v>34</v>
      </c>
      <c r="B43" s="27">
        <v>2</v>
      </c>
      <c r="C43" s="28" t="s">
        <v>445</v>
      </c>
      <c r="D43" s="29">
        <v>5421</v>
      </c>
      <c r="E43" s="30" t="s">
        <v>819</v>
      </c>
      <c r="F43" s="31">
        <f t="shared" si="2"/>
        <v>104</v>
      </c>
      <c r="G43" s="32">
        <v>5215</v>
      </c>
      <c r="H43" s="33">
        <v>556838</v>
      </c>
      <c r="I43" s="31">
        <f t="shared" si="0"/>
        <v>98.8</v>
      </c>
      <c r="J43" s="34">
        <f t="shared" si="1"/>
        <v>0.01</v>
      </c>
      <c r="K43" s="32">
        <v>563625</v>
      </c>
    </row>
    <row r="44" spans="1:11" ht="13.5" customHeight="1">
      <c r="A44" s="26" t="s">
        <v>35</v>
      </c>
      <c r="B44" s="27">
        <v>2</v>
      </c>
      <c r="C44" s="28" t="s">
        <v>446</v>
      </c>
      <c r="D44" s="29">
        <v>55</v>
      </c>
      <c r="E44" s="30" t="s">
        <v>819</v>
      </c>
      <c r="F44" s="31">
        <f t="shared" si="2"/>
        <v>323.5</v>
      </c>
      <c r="G44" s="32">
        <v>17</v>
      </c>
      <c r="H44" s="33">
        <v>10666</v>
      </c>
      <c r="I44" s="31">
        <f t="shared" si="0"/>
        <v>112.5</v>
      </c>
      <c r="J44" s="34">
        <f t="shared" si="1"/>
        <v>0</v>
      </c>
      <c r="K44" s="32">
        <v>9482</v>
      </c>
    </row>
    <row r="45" spans="1:11" ht="13.5" customHeight="1">
      <c r="A45" s="26" t="s">
        <v>36</v>
      </c>
      <c r="B45" s="27">
        <v>2</v>
      </c>
      <c r="C45" s="28" t="s">
        <v>447</v>
      </c>
      <c r="D45" s="29">
        <v>47940</v>
      </c>
      <c r="E45" s="30" t="s">
        <v>819</v>
      </c>
      <c r="F45" s="31">
        <f t="shared" si="2"/>
        <v>136.2</v>
      </c>
      <c r="G45" s="32">
        <v>35208</v>
      </c>
      <c r="H45" s="33">
        <v>3693585</v>
      </c>
      <c r="I45" s="31">
        <f t="shared" si="0"/>
        <v>114</v>
      </c>
      <c r="J45" s="34">
        <f t="shared" si="1"/>
        <v>0.03</v>
      </c>
      <c r="K45" s="32">
        <v>3239645</v>
      </c>
    </row>
    <row r="46" spans="1:11" ht="13.5" customHeight="1">
      <c r="A46" s="53" t="s">
        <v>37</v>
      </c>
      <c r="B46" s="54">
        <v>3</v>
      </c>
      <c r="C46" s="55" t="s">
        <v>448</v>
      </c>
      <c r="D46" s="56">
        <v>14894</v>
      </c>
      <c r="E46" s="57" t="s">
        <v>819</v>
      </c>
      <c r="F46" s="58">
        <f t="shared" si="2"/>
        <v>126.7</v>
      </c>
      <c r="G46" s="59">
        <v>11752</v>
      </c>
      <c r="H46" s="60">
        <v>3468513</v>
      </c>
      <c r="I46" s="58">
        <f t="shared" si="0"/>
        <v>113.1</v>
      </c>
      <c r="J46" s="61">
        <f t="shared" si="1"/>
        <v>0.03</v>
      </c>
      <c r="K46" s="59">
        <v>3066491</v>
      </c>
    </row>
    <row r="47" spans="1:11" ht="13.5" customHeight="1">
      <c r="A47" s="26" t="s">
        <v>38</v>
      </c>
      <c r="B47" s="27">
        <v>2</v>
      </c>
      <c r="C47" s="28" t="s">
        <v>449</v>
      </c>
      <c r="D47" s="29">
        <v>0</v>
      </c>
      <c r="E47" s="30"/>
      <c r="F47" s="31"/>
      <c r="G47" s="32"/>
      <c r="H47" s="33">
        <v>232005</v>
      </c>
      <c r="I47" s="31">
        <f t="shared" si="0"/>
        <v>145.8</v>
      </c>
      <c r="J47" s="34">
        <f t="shared" si="1"/>
        <v>0</v>
      </c>
      <c r="K47" s="32">
        <v>159136</v>
      </c>
    </row>
    <row r="48" spans="1:11" ht="13.5" customHeight="1">
      <c r="A48" s="53" t="s">
        <v>39</v>
      </c>
      <c r="B48" s="54">
        <v>3</v>
      </c>
      <c r="C48" s="55" t="s">
        <v>450</v>
      </c>
      <c r="D48" s="56">
        <v>0</v>
      </c>
      <c r="E48" s="57"/>
      <c r="F48" s="58"/>
      <c r="G48" s="59"/>
      <c r="H48" s="60">
        <v>225607</v>
      </c>
      <c r="I48" s="58">
        <f t="shared" si="0"/>
        <v>187</v>
      </c>
      <c r="J48" s="61">
        <f t="shared" si="1"/>
        <v>0</v>
      </c>
      <c r="K48" s="59">
        <v>120671</v>
      </c>
    </row>
    <row r="49" spans="1:11" ht="13.5" customHeight="1">
      <c r="A49" s="8" t="s">
        <v>40</v>
      </c>
      <c r="B49" s="6">
        <v>4</v>
      </c>
      <c r="C49" s="25" t="s">
        <v>451</v>
      </c>
      <c r="D49" s="19">
        <v>0</v>
      </c>
      <c r="E49" s="7"/>
      <c r="F49" s="21"/>
      <c r="G49" s="9"/>
      <c r="H49" s="16">
        <v>218705</v>
      </c>
      <c r="I49" s="21">
        <f t="shared" si="0"/>
        <v>186.3</v>
      </c>
      <c r="J49" s="23">
        <f t="shared" si="1"/>
        <v>0</v>
      </c>
      <c r="K49" s="9">
        <v>117421</v>
      </c>
    </row>
    <row r="50" spans="1:11" ht="13.5" customHeight="1">
      <c r="A50" s="26" t="s">
        <v>41</v>
      </c>
      <c r="B50" s="27">
        <v>2</v>
      </c>
      <c r="C50" s="28" t="s">
        <v>452</v>
      </c>
      <c r="D50" s="29">
        <v>310902</v>
      </c>
      <c r="E50" s="30" t="s">
        <v>819</v>
      </c>
      <c r="F50" s="31">
        <f t="shared" si="2"/>
        <v>146.1</v>
      </c>
      <c r="G50" s="32">
        <v>212857</v>
      </c>
      <c r="H50" s="33">
        <v>3776367</v>
      </c>
      <c r="I50" s="31">
        <f t="shared" si="0"/>
        <v>149.1</v>
      </c>
      <c r="J50" s="34">
        <f t="shared" si="1"/>
        <v>0.04</v>
      </c>
      <c r="K50" s="32">
        <v>2532963</v>
      </c>
    </row>
    <row r="51" spans="1:11" ht="13.5" customHeight="1">
      <c r="A51" s="26" t="s">
        <v>42</v>
      </c>
      <c r="B51" s="27">
        <v>2</v>
      </c>
      <c r="C51" s="28" t="s">
        <v>453</v>
      </c>
      <c r="D51" s="29">
        <v>39865</v>
      </c>
      <c r="E51" s="30" t="s">
        <v>819</v>
      </c>
      <c r="F51" s="31">
        <f t="shared" si="2"/>
        <v>104.7</v>
      </c>
      <c r="G51" s="32">
        <v>38082</v>
      </c>
      <c r="H51" s="33">
        <v>4382935</v>
      </c>
      <c r="I51" s="31">
        <f t="shared" si="0"/>
        <v>97.5</v>
      </c>
      <c r="J51" s="34">
        <f t="shared" si="1"/>
        <v>0.04</v>
      </c>
      <c r="K51" s="32">
        <v>4494802</v>
      </c>
    </row>
    <row r="52" spans="1:11" ht="13.5" customHeight="1">
      <c r="A52" s="53" t="s">
        <v>43</v>
      </c>
      <c r="B52" s="54">
        <v>3</v>
      </c>
      <c r="C52" s="55" t="s">
        <v>454</v>
      </c>
      <c r="D52" s="56">
        <v>25986</v>
      </c>
      <c r="E52" s="57" t="s">
        <v>819</v>
      </c>
      <c r="F52" s="58">
        <f t="shared" si="2"/>
        <v>89.4</v>
      </c>
      <c r="G52" s="59">
        <v>29064</v>
      </c>
      <c r="H52" s="60">
        <v>3581098</v>
      </c>
      <c r="I52" s="58">
        <f t="shared" si="0"/>
        <v>89.4</v>
      </c>
      <c r="J52" s="61">
        <f t="shared" si="1"/>
        <v>0.03</v>
      </c>
      <c r="K52" s="59">
        <v>4003834</v>
      </c>
    </row>
    <row r="53" spans="1:11" ht="13.5" customHeight="1">
      <c r="A53" s="8" t="s">
        <v>44</v>
      </c>
      <c r="B53" s="6">
        <v>4</v>
      </c>
      <c r="C53" s="25" t="s">
        <v>455</v>
      </c>
      <c r="D53" s="19">
        <v>17250450</v>
      </c>
      <c r="E53" s="7" t="s">
        <v>820</v>
      </c>
      <c r="F53" s="21">
        <f t="shared" si="2"/>
        <v>87</v>
      </c>
      <c r="G53" s="9">
        <v>19829899</v>
      </c>
      <c r="H53" s="16">
        <v>3003070</v>
      </c>
      <c r="I53" s="21">
        <f t="shared" si="0"/>
        <v>87.4</v>
      </c>
      <c r="J53" s="23">
        <f t="shared" si="1"/>
        <v>0.03</v>
      </c>
      <c r="K53" s="9">
        <v>3436908</v>
      </c>
    </row>
    <row r="54" spans="1:11" ht="13.5" customHeight="1">
      <c r="A54" s="8" t="s">
        <v>45</v>
      </c>
      <c r="B54" s="6">
        <v>4</v>
      </c>
      <c r="C54" s="25" t="s">
        <v>456</v>
      </c>
      <c r="D54" s="19">
        <v>12</v>
      </c>
      <c r="E54" s="7" t="s">
        <v>819</v>
      </c>
      <c r="F54" s="21">
        <f t="shared" si="2"/>
        <v>38.7</v>
      </c>
      <c r="G54" s="9">
        <v>31</v>
      </c>
      <c r="H54" s="16">
        <v>4885</v>
      </c>
      <c r="I54" s="21">
        <f t="shared" si="0"/>
        <v>53.7</v>
      </c>
      <c r="J54" s="23">
        <f t="shared" si="1"/>
        <v>0</v>
      </c>
      <c r="K54" s="9">
        <v>9095</v>
      </c>
    </row>
    <row r="55" spans="1:11" ht="13.5" customHeight="1">
      <c r="A55" s="26" t="s">
        <v>46</v>
      </c>
      <c r="B55" s="27">
        <v>2</v>
      </c>
      <c r="C55" s="28" t="s">
        <v>457</v>
      </c>
      <c r="D55" s="29">
        <v>802241</v>
      </c>
      <c r="E55" s="30" t="s">
        <v>819</v>
      </c>
      <c r="F55" s="31">
        <f t="shared" si="2"/>
        <v>125.8</v>
      </c>
      <c r="G55" s="32">
        <v>637811</v>
      </c>
      <c r="H55" s="33">
        <v>3662965</v>
      </c>
      <c r="I55" s="31">
        <f t="shared" si="0"/>
        <v>116.5</v>
      </c>
      <c r="J55" s="34">
        <f t="shared" si="1"/>
        <v>0.03</v>
      </c>
      <c r="K55" s="32">
        <v>3142854</v>
      </c>
    </row>
    <row r="56" spans="1:11" ht="13.5" customHeight="1">
      <c r="A56" s="53" t="s">
        <v>47</v>
      </c>
      <c r="B56" s="54">
        <v>3</v>
      </c>
      <c r="C56" s="55" t="s">
        <v>458</v>
      </c>
      <c r="D56" s="56">
        <v>28270</v>
      </c>
      <c r="E56" s="57" t="s">
        <v>819</v>
      </c>
      <c r="F56" s="58">
        <f t="shared" si="2"/>
        <v>108.1</v>
      </c>
      <c r="G56" s="59">
        <v>26156</v>
      </c>
      <c r="H56" s="60">
        <v>1445488</v>
      </c>
      <c r="I56" s="58">
        <f t="shared" si="0"/>
        <v>107</v>
      </c>
      <c r="J56" s="61">
        <f t="shared" si="1"/>
        <v>0.01</v>
      </c>
      <c r="K56" s="59">
        <v>1350789</v>
      </c>
    </row>
    <row r="57" spans="1:11" ht="13.5" customHeight="1">
      <c r="A57" s="26" t="s">
        <v>48</v>
      </c>
      <c r="B57" s="27">
        <v>2</v>
      </c>
      <c r="C57" s="28" t="s">
        <v>459</v>
      </c>
      <c r="D57" s="29">
        <v>1142681</v>
      </c>
      <c r="E57" s="30" t="s">
        <v>819</v>
      </c>
      <c r="F57" s="31">
        <f t="shared" si="2"/>
        <v>153.1</v>
      </c>
      <c r="G57" s="32">
        <v>746152</v>
      </c>
      <c r="H57" s="33">
        <v>52813940</v>
      </c>
      <c r="I57" s="31">
        <f t="shared" si="0"/>
        <v>188.4</v>
      </c>
      <c r="J57" s="34">
        <f t="shared" si="1"/>
        <v>0.49</v>
      </c>
      <c r="K57" s="32">
        <v>28035349</v>
      </c>
    </row>
    <row r="58" spans="1:11" ht="13.5" customHeight="1">
      <c r="A58" s="53" t="s">
        <v>49</v>
      </c>
      <c r="B58" s="54">
        <v>3</v>
      </c>
      <c r="C58" s="55" t="s">
        <v>460</v>
      </c>
      <c r="D58" s="56">
        <v>1094214</v>
      </c>
      <c r="E58" s="57" t="s">
        <v>819</v>
      </c>
      <c r="F58" s="58">
        <f t="shared" si="2"/>
        <v>155</v>
      </c>
      <c r="G58" s="59">
        <v>705980</v>
      </c>
      <c r="H58" s="60">
        <v>30596274</v>
      </c>
      <c r="I58" s="58">
        <f t="shared" si="0"/>
        <v>227.2</v>
      </c>
      <c r="J58" s="61">
        <f t="shared" si="1"/>
        <v>0.29</v>
      </c>
      <c r="K58" s="59">
        <v>13468401</v>
      </c>
    </row>
    <row r="59" spans="1:11" ht="13.5" customHeight="1">
      <c r="A59" s="26" t="s">
        <v>50</v>
      </c>
      <c r="B59" s="27">
        <v>2</v>
      </c>
      <c r="C59" s="28" t="s">
        <v>461</v>
      </c>
      <c r="D59" s="29">
        <v>0</v>
      </c>
      <c r="E59" s="30"/>
      <c r="F59" s="31"/>
      <c r="G59" s="32"/>
      <c r="H59" s="33">
        <v>817687</v>
      </c>
      <c r="I59" s="31">
        <f t="shared" si="0"/>
        <v>93.9</v>
      </c>
      <c r="J59" s="34">
        <f t="shared" si="1"/>
        <v>0.01</v>
      </c>
      <c r="K59" s="32">
        <v>870776</v>
      </c>
    </row>
    <row r="60" spans="1:11" ht="13.5" customHeight="1">
      <c r="A60" s="53" t="s">
        <v>51</v>
      </c>
      <c r="B60" s="54">
        <v>3</v>
      </c>
      <c r="C60" s="55" t="s">
        <v>462</v>
      </c>
      <c r="D60" s="56">
        <v>10</v>
      </c>
      <c r="E60" s="57" t="s">
        <v>819</v>
      </c>
      <c r="F60" s="58">
        <f t="shared" si="2"/>
        <v>142.9</v>
      </c>
      <c r="G60" s="59">
        <v>7</v>
      </c>
      <c r="H60" s="60">
        <v>29740</v>
      </c>
      <c r="I60" s="58">
        <f t="shared" si="0"/>
        <v>126.9</v>
      </c>
      <c r="J60" s="61">
        <f t="shared" si="1"/>
        <v>0</v>
      </c>
      <c r="K60" s="59">
        <v>23430</v>
      </c>
    </row>
    <row r="61" spans="1:11" ht="13.5" customHeight="1">
      <c r="A61" s="44" t="s">
        <v>52</v>
      </c>
      <c r="B61" s="45">
        <v>1</v>
      </c>
      <c r="C61" s="46" t="s">
        <v>463</v>
      </c>
      <c r="D61" s="47">
        <v>0</v>
      </c>
      <c r="E61" s="48"/>
      <c r="F61" s="49"/>
      <c r="G61" s="50"/>
      <c r="H61" s="51">
        <v>9159550</v>
      </c>
      <c r="I61" s="49">
        <f t="shared" si="0"/>
        <v>105.7</v>
      </c>
      <c r="J61" s="52">
        <f t="shared" si="1"/>
        <v>0.09</v>
      </c>
      <c r="K61" s="50">
        <v>8669219</v>
      </c>
    </row>
    <row r="62" spans="1:11" ht="13.5" customHeight="1">
      <c r="A62" s="26" t="s">
        <v>53</v>
      </c>
      <c r="B62" s="27">
        <v>2</v>
      </c>
      <c r="C62" s="28" t="s">
        <v>464</v>
      </c>
      <c r="D62" s="29">
        <v>976</v>
      </c>
      <c r="E62" s="30" t="s">
        <v>819</v>
      </c>
      <c r="F62" s="31">
        <f t="shared" si="2"/>
        <v>70.3</v>
      </c>
      <c r="G62" s="32">
        <v>1388</v>
      </c>
      <c r="H62" s="33">
        <v>27241</v>
      </c>
      <c r="I62" s="31">
        <f t="shared" si="0"/>
        <v>71.6</v>
      </c>
      <c r="J62" s="34">
        <f t="shared" si="1"/>
        <v>0</v>
      </c>
      <c r="K62" s="32">
        <v>38072</v>
      </c>
    </row>
    <row r="63" spans="1:11" ht="13.5" customHeight="1">
      <c r="A63" s="53" t="s">
        <v>54</v>
      </c>
      <c r="B63" s="54">
        <v>3</v>
      </c>
      <c r="C63" s="55" t="s">
        <v>465</v>
      </c>
      <c r="D63" s="56">
        <v>7</v>
      </c>
      <c r="E63" s="57" t="s">
        <v>819</v>
      </c>
      <c r="F63" s="58">
        <f t="shared" si="2"/>
        <v>0.9</v>
      </c>
      <c r="G63" s="59">
        <v>794</v>
      </c>
      <c r="H63" s="60">
        <v>275</v>
      </c>
      <c r="I63" s="58">
        <f t="shared" si="0"/>
        <v>1.6</v>
      </c>
      <c r="J63" s="61">
        <f t="shared" si="1"/>
        <v>0</v>
      </c>
      <c r="K63" s="59">
        <v>16759</v>
      </c>
    </row>
    <row r="64" spans="1:11" ht="13.5" customHeight="1">
      <c r="A64" s="26" t="s">
        <v>55</v>
      </c>
      <c r="B64" s="27">
        <v>2</v>
      </c>
      <c r="C64" s="28" t="s">
        <v>466</v>
      </c>
      <c r="D64" s="29">
        <v>0</v>
      </c>
      <c r="E64" s="30"/>
      <c r="F64" s="31"/>
      <c r="G64" s="32"/>
      <c r="H64" s="33">
        <v>9132309</v>
      </c>
      <c r="I64" s="31">
        <f t="shared" si="0"/>
        <v>105.8</v>
      </c>
      <c r="J64" s="34">
        <f t="shared" si="1"/>
        <v>0.09</v>
      </c>
      <c r="K64" s="32">
        <v>8631147</v>
      </c>
    </row>
    <row r="65" spans="1:11" ht="13.5" customHeight="1">
      <c r="A65" s="53" t="s">
        <v>56</v>
      </c>
      <c r="B65" s="54">
        <v>3</v>
      </c>
      <c r="C65" s="55" t="s">
        <v>467</v>
      </c>
      <c r="D65" s="56">
        <v>0</v>
      </c>
      <c r="E65" s="57"/>
      <c r="F65" s="58"/>
      <c r="G65" s="59"/>
      <c r="H65" s="60">
        <v>9132309</v>
      </c>
      <c r="I65" s="58">
        <f t="shared" si="0"/>
        <v>105.8</v>
      </c>
      <c r="J65" s="61">
        <f t="shared" si="1"/>
        <v>0.09</v>
      </c>
      <c r="K65" s="59">
        <v>8631147</v>
      </c>
    </row>
    <row r="66" spans="1:11" ht="13.5" customHeight="1">
      <c r="A66" s="8" t="s">
        <v>57</v>
      </c>
      <c r="B66" s="6">
        <v>4</v>
      </c>
      <c r="C66" s="25" t="s">
        <v>468</v>
      </c>
      <c r="D66" s="19">
        <v>6205</v>
      </c>
      <c r="E66" s="7" t="s">
        <v>821</v>
      </c>
      <c r="F66" s="21">
        <f t="shared" si="2"/>
        <v>13.6</v>
      </c>
      <c r="G66" s="9">
        <v>45597</v>
      </c>
      <c r="H66" s="16">
        <v>174379</v>
      </c>
      <c r="I66" s="21">
        <f t="shared" si="0"/>
        <v>12.2</v>
      </c>
      <c r="J66" s="23">
        <f t="shared" si="1"/>
        <v>0</v>
      </c>
      <c r="K66" s="9">
        <v>1424962</v>
      </c>
    </row>
    <row r="67" spans="1:11" ht="13.5" customHeight="1">
      <c r="A67" s="8" t="s">
        <v>58</v>
      </c>
      <c r="B67" s="6">
        <v>4</v>
      </c>
      <c r="C67" s="25" t="s">
        <v>469</v>
      </c>
      <c r="D67" s="19">
        <v>13179</v>
      </c>
      <c r="E67" s="7" t="s">
        <v>821</v>
      </c>
      <c r="F67" s="21">
        <f t="shared" si="2"/>
        <v>109825</v>
      </c>
      <c r="G67" s="9">
        <v>12</v>
      </c>
      <c r="H67" s="16">
        <v>450110</v>
      </c>
      <c r="I67" s="21">
        <f t="shared" si="0"/>
        <v>3046.2</v>
      </c>
      <c r="J67" s="23">
        <f t="shared" si="1"/>
        <v>0</v>
      </c>
      <c r="K67" s="9">
        <v>14776</v>
      </c>
    </row>
    <row r="68" spans="1:11" ht="13.5" customHeight="1">
      <c r="A68" s="8" t="s">
        <v>59</v>
      </c>
      <c r="B68" s="6">
        <v>4</v>
      </c>
      <c r="C68" s="25" t="s">
        <v>470</v>
      </c>
      <c r="D68" s="19">
        <v>37238</v>
      </c>
      <c r="E68" s="7" t="s">
        <v>821</v>
      </c>
      <c r="F68" s="21" t="s">
        <v>846</v>
      </c>
      <c r="G68" s="9"/>
      <c r="H68" s="16">
        <v>1107062</v>
      </c>
      <c r="I68" s="21" t="s">
        <v>846</v>
      </c>
      <c r="J68" s="23">
        <f t="shared" si="1"/>
        <v>0.01</v>
      </c>
      <c r="K68" s="9"/>
    </row>
    <row r="69" spans="1:11" ht="13.5" customHeight="1">
      <c r="A69" s="8" t="s">
        <v>60</v>
      </c>
      <c r="B69" s="6">
        <v>4</v>
      </c>
      <c r="C69" s="25" t="s">
        <v>471</v>
      </c>
      <c r="D69" s="19">
        <v>25271273</v>
      </c>
      <c r="E69" s="7" t="s">
        <v>820</v>
      </c>
      <c r="F69" s="21">
        <f t="shared" si="2"/>
        <v>119.7</v>
      </c>
      <c r="G69" s="9">
        <v>21104914</v>
      </c>
      <c r="H69" s="16">
        <v>6511070</v>
      </c>
      <c r="I69" s="21">
        <f t="shared" si="0"/>
        <v>113</v>
      </c>
      <c r="J69" s="23">
        <f t="shared" si="1"/>
        <v>0.06</v>
      </c>
      <c r="K69" s="9">
        <v>5761222</v>
      </c>
    </row>
    <row r="70" spans="1:11" ht="13.5" customHeight="1">
      <c r="A70" s="44" t="s">
        <v>61</v>
      </c>
      <c r="B70" s="45">
        <v>1</v>
      </c>
      <c r="C70" s="46" t="s">
        <v>472</v>
      </c>
      <c r="D70" s="47">
        <v>1437</v>
      </c>
      <c r="E70" s="48" t="s">
        <v>819</v>
      </c>
      <c r="F70" s="49">
        <f t="shared" si="2"/>
        <v>84.2</v>
      </c>
      <c r="G70" s="50">
        <v>1707</v>
      </c>
      <c r="H70" s="51">
        <v>608830</v>
      </c>
      <c r="I70" s="49">
        <f t="shared" si="0"/>
        <v>111.1</v>
      </c>
      <c r="J70" s="52">
        <f t="shared" si="1"/>
        <v>0.01</v>
      </c>
      <c r="K70" s="50">
        <v>547854</v>
      </c>
    </row>
    <row r="71" spans="1:11" ht="13.5" customHeight="1">
      <c r="A71" s="26" t="s">
        <v>62</v>
      </c>
      <c r="B71" s="27">
        <v>2</v>
      </c>
      <c r="C71" s="28" t="s">
        <v>473</v>
      </c>
      <c r="D71" s="29">
        <v>41</v>
      </c>
      <c r="E71" s="30" t="s">
        <v>819</v>
      </c>
      <c r="F71" s="31">
        <f t="shared" si="2"/>
        <v>205</v>
      </c>
      <c r="G71" s="32">
        <v>20</v>
      </c>
      <c r="H71" s="33">
        <v>47212</v>
      </c>
      <c r="I71" s="31">
        <f t="shared" si="0"/>
        <v>193.5</v>
      </c>
      <c r="J71" s="34">
        <f t="shared" si="1"/>
        <v>0</v>
      </c>
      <c r="K71" s="32">
        <v>24404</v>
      </c>
    </row>
    <row r="72" spans="1:11" ht="13.5" customHeight="1">
      <c r="A72" s="26" t="s">
        <v>63</v>
      </c>
      <c r="B72" s="27">
        <v>2</v>
      </c>
      <c r="C72" s="28" t="s">
        <v>474</v>
      </c>
      <c r="D72" s="29">
        <v>1005</v>
      </c>
      <c r="E72" s="30" t="s">
        <v>819</v>
      </c>
      <c r="F72" s="31">
        <f t="shared" si="2"/>
        <v>91.4</v>
      </c>
      <c r="G72" s="32">
        <v>1099</v>
      </c>
      <c r="H72" s="33">
        <v>420232</v>
      </c>
      <c r="I72" s="31">
        <f aca="true" t="shared" si="3" ref="I72:I135">ROUND(H72/K72*100,1)</f>
        <v>112.4</v>
      </c>
      <c r="J72" s="34">
        <f aca="true" t="shared" si="4" ref="J72:J135">ROUND(H72/10693266661*100,2)</f>
        <v>0</v>
      </c>
      <c r="K72" s="32">
        <v>374006</v>
      </c>
    </row>
    <row r="73" spans="1:11" ht="13.5" customHeight="1">
      <c r="A73" s="26" t="s">
        <v>64</v>
      </c>
      <c r="B73" s="27">
        <v>2</v>
      </c>
      <c r="C73" s="28" t="s">
        <v>475</v>
      </c>
      <c r="D73" s="29">
        <v>393</v>
      </c>
      <c r="E73" s="30" t="s">
        <v>819</v>
      </c>
      <c r="F73" s="31">
        <f aca="true" t="shared" si="5" ref="F73:F136">ROUND(D73/G73*100,1)</f>
        <v>66.8</v>
      </c>
      <c r="G73" s="32">
        <v>588</v>
      </c>
      <c r="H73" s="33">
        <v>141386</v>
      </c>
      <c r="I73" s="31">
        <f t="shared" si="3"/>
        <v>94.6</v>
      </c>
      <c r="J73" s="34">
        <f t="shared" si="4"/>
        <v>0</v>
      </c>
      <c r="K73" s="32">
        <v>149444</v>
      </c>
    </row>
    <row r="74" spans="1:11" ht="13.5" customHeight="1">
      <c r="A74" s="44" t="s">
        <v>65</v>
      </c>
      <c r="B74" s="45">
        <v>1</v>
      </c>
      <c r="C74" s="46" t="s">
        <v>476</v>
      </c>
      <c r="D74" s="47">
        <v>0</v>
      </c>
      <c r="E74" s="48"/>
      <c r="F74" s="49"/>
      <c r="G74" s="50"/>
      <c r="H74" s="51">
        <v>309169282</v>
      </c>
      <c r="I74" s="49">
        <f t="shared" si="3"/>
        <v>118</v>
      </c>
      <c r="J74" s="52">
        <f t="shared" si="4"/>
        <v>2.89</v>
      </c>
      <c r="K74" s="50">
        <v>261898290</v>
      </c>
    </row>
    <row r="75" spans="1:11" ht="13.5" customHeight="1">
      <c r="A75" s="26" t="s">
        <v>66</v>
      </c>
      <c r="B75" s="27">
        <v>2</v>
      </c>
      <c r="C75" s="28" t="s">
        <v>477</v>
      </c>
      <c r="D75" s="29">
        <v>0</v>
      </c>
      <c r="E75" s="30"/>
      <c r="F75" s="31"/>
      <c r="G75" s="32"/>
      <c r="H75" s="33">
        <v>103409831</v>
      </c>
      <c r="I75" s="31">
        <f t="shared" si="3"/>
        <v>120.3</v>
      </c>
      <c r="J75" s="34">
        <f t="shared" si="4"/>
        <v>0.97</v>
      </c>
      <c r="K75" s="32">
        <v>85953468</v>
      </c>
    </row>
    <row r="76" spans="1:11" ht="13.5" customHeight="1">
      <c r="A76" s="53" t="s">
        <v>67</v>
      </c>
      <c r="B76" s="54">
        <v>3</v>
      </c>
      <c r="C76" s="55" t="s">
        <v>478</v>
      </c>
      <c r="D76" s="56">
        <v>0</v>
      </c>
      <c r="E76" s="57"/>
      <c r="F76" s="58"/>
      <c r="G76" s="59"/>
      <c r="H76" s="60">
        <v>76645265</v>
      </c>
      <c r="I76" s="58">
        <f t="shared" si="3"/>
        <v>114.8</v>
      </c>
      <c r="J76" s="61">
        <f t="shared" si="4"/>
        <v>0.72</v>
      </c>
      <c r="K76" s="59">
        <v>66765239</v>
      </c>
    </row>
    <row r="77" spans="1:11" ht="13.5" customHeight="1">
      <c r="A77" s="8" t="s">
        <v>68</v>
      </c>
      <c r="B77" s="6">
        <v>4</v>
      </c>
      <c r="C77" s="25" t="s">
        <v>479</v>
      </c>
      <c r="D77" s="19">
        <v>62</v>
      </c>
      <c r="E77" s="7" t="s">
        <v>820</v>
      </c>
      <c r="F77" s="21" t="s">
        <v>846</v>
      </c>
      <c r="G77" s="9"/>
      <c r="H77" s="16">
        <v>226</v>
      </c>
      <c r="I77" s="21" t="s">
        <v>846</v>
      </c>
      <c r="J77" s="23">
        <f t="shared" si="4"/>
        <v>0</v>
      </c>
      <c r="K77" s="9"/>
    </row>
    <row r="78" spans="1:11" ht="13.5" customHeight="1">
      <c r="A78" s="8" t="s">
        <v>69</v>
      </c>
      <c r="B78" s="6">
        <v>4</v>
      </c>
      <c r="C78" s="25" t="s">
        <v>480</v>
      </c>
      <c r="D78" s="19">
        <v>299560493</v>
      </c>
      <c r="E78" s="7" t="s">
        <v>820</v>
      </c>
      <c r="F78" s="21">
        <f t="shared" si="5"/>
        <v>87.7</v>
      </c>
      <c r="G78" s="9">
        <v>341700336</v>
      </c>
      <c r="H78" s="16">
        <v>24252057</v>
      </c>
      <c r="I78" s="21">
        <f t="shared" si="3"/>
        <v>109.5</v>
      </c>
      <c r="J78" s="23">
        <f t="shared" si="4"/>
        <v>0.23</v>
      </c>
      <c r="K78" s="9">
        <v>22148126</v>
      </c>
    </row>
    <row r="79" spans="1:11" ht="13.5" customHeight="1">
      <c r="A79" s="8" t="s">
        <v>70</v>
      </c>
      <c r="B79" s="6">
        <v>4</v>
      </c>
      <c r="C79" s="25" t="s">
        <v>481</v>
      </c>
      <c r="D79" s="19">
        <v>3</v>
      </c>
      <c r="E79" s="7" t="s">
        <v>819</v>
      </c>
      <c r="F79" s="21" t="s">
        <v>846</v>
      </c>
      <c r="G79" s="9"/>
      <c r="H79" s="16">
        <v>2140</v>
      </c>
      <c r="I79" s="21" t="s">
        <v>846</v>
      </c>
      <c r="J79" s="23">
        <f t="shared" si="4"/>
        <v>0</v>
      </c>
      <c r="K79" s="9"/>
    </row>
    <row r="80" spans="1:11" ht="13.5" customHeight="1">
      <c r="A80" s="8" t="s">
        <v>71</v>
      </c>
      <c r="B80" s="6">
        <v>4</v>
      </c>
      <c r="C80" s="25" t="s">
        <v>482</v>
      </c>
      <c r="D80" s="19">
        <v>44011</v>
      </c>
      <c r="E80" s="7" t="s">
        <v>819</v>
      </c>
      <c r="F80" s="21">
        <f t="shared" si="5"/>
        <v>52.1</v>
      </c>
      <c r="G80" s="9">
        <v>84429</v>
      </c>
      <c r="H80" s="16">
        <v>7405773</v>
      </c>
      <c r="I80" s="21">
        <f t="shared" si="3"/>
        <v>61.3</v>
      </c>
      <c r="J80" s="23">
        <f t="shared" si="4"/>
        <v>0.07</v>
      </c>
      <c r="K80" s="9">
        <v>12086438</v>
      </c>
    </row>
    <row r="81" spans="1:11" ht="13.5" customHeight="1">
      <c r="A81" s="8" t="s">
        <v>72</v>
      </c>
      <c r="B81" s="6">
        <v>4</v>
      </c>
      <c r="C81" s="25" t="s">
        <v>483</v>
      </c>
      <c r="D81" s="19">
        <v>19763560</v>
      </c>
      <c r="E81" s="7" t="s">
        <v>820</v>
      </c>
      <c r="F81" s="21">
        <f t="shared" si="5"/>
        <v>121.1</v>
      </c>
      <c r="G81" s="9">
        <v>16314305</v>
      </c>
      <c r="H81" s="16">
        <v>1490538</v>
      </c>
      <c r="I81" s="21">
        <f t="shared" si="3"/>
        <v>135.5</v>
      </c>
      <c r="J81" s="23">
        <f t="shared" si="4"/>
        <v>0.01</v>
      </c>
      <c r="K81" s="9">
        <v>1100229</v>
      </c>
    </row>
    <row r="82" spans="1:11" ht="13.5" customHeight="1">
      <c r="A82" s="53" t="s">
        <v>73</v>
      </c>
      <c r="B82" s="54">
        <v>3</v>
      </c>
      <c r="C82" s="55" t="s">
        <v>484</v>
      </c>
      <c r="D82" s="56">
        <v>47427</v>
      </c>
      <c r="E82" s="57" t="s">
        <v>819</v>
      </c>
      <c r="F82" s="58">
        <f t="shared" si="5"/>
        <v>87.9</v>
      </c>
      <c r="G82" s="59">
        <v>53946</v>
      </c>
      <c r="H82" s="60">
        <v>25066011</v>
      </c>
      <c r="I82" s="58">
        <f t="shared" si="3"/>
        <v>140.4</v>
      </c>
      <c r="J82" s="61">
        <f t="shared" si="4"/>
        <v>0.23</v>
      </c>
      <c r="K82" s="59">
        <v>17848265</v>
      </c>
    </row>
    <row r="83" spans="1:11" ht="13.5" customHeight="1">
      <c r="A83" s="8" t="s">
        <v>74</v>
      </c>
      <c r="B83" s="6">
        <v>4</v>
      </c>
      <c r="C83" s="25" t="s">
        <v>485</v>
      </c>
      <c r="D83" s="19">
        <v>533</v>
      </c>
      <c r="E83" s="7" t="s">
        <v>819</v>
      </c>
      <c r="F83" s="21">
        <f t="shared" si="5"/>
        <v>82.6</v>
      </c>
      <c r="G83" s="9">
        <v>645</v>
      </c>
      <c r="H83" s="16">
        <v>146451</v>
      </c>
      <c r="I83" s="21">
        <f t="shared" si="3"/>
        <v>114.1</v>
      </c>
      <c r="J83" s="23">
        <f t="shared" si="4"/>
        <v>0</v>
      </c>
      <c r="K83" s="9">
        <v>128400</v>
      </c>
    </row>
    <row r="84" spans="1:11" ht="13.5" customHeight="1">
      <c r="A84" s="8" t="s">
        <v>75</v>
      </c>
      <c r="B84" s="6">
        <v>4</v>
      </c>
      <c r="C84" s="25" t="s">
        <v>486</v>
      </c>
      <c r="D84" s="19">
        <v>138</v>
      </c>
      <c r="E84" s="7" t="s">
        <v>819</v>
      </c>
      <c r="F84" s="21">
        <f t="shared" si="5"/>
        <v>51.7</v>
      </c>
      <c r="G84" s="9">
        <v>267</v>
      </c>
      <c r="H84" s="16">
        <v>13656</v>
      </c>
      <c r="I84" s="21">
        <f t="shared" si="3"/>
        <v>77.8</v>
      </c>
      <c r="J84" s="23">
        <f t="shared" si="4"/>
        <v>0</v>
      </c>
      <c r="K84" s="9">
        <v>17562</v>
      </c>
    </row>
    <row r="85" spans="1:11" ht="13.5" customHeight="1">
      <c r="A85" s="8" t="s">
        <v>76</v>
      </c>
      <c r="B85" s="6">
        <v>4</v>
      </c>
      <c r="C85" s="25" t="s">
        <v>487</v>
      </c>
      <c r="D85" s="19">
        <v>2728</v>
      </c>
      <c r="E85" s="7" t="s">
        <v>819</v>
      </c>
      <c r="F85" s="21">
        <f t="shared" si="5"/>
        <v>70.5</v>
      </c>
      <c r="G85" s="9">
        <v>3867</v>
      </c>
      <c r="H85" s="16">
        <v>386159</v>
      </c>
      <c r="I85" s="21">
        <f t="shared" si="3"/>
        <v>91.6</v>
      </c>
      <c r="J85" s="23">
        <f t="shared" si="4"/>
        <v>0</v>
      </c>
      <c r="K85" s="9">
        <v>421485</v>
      </c>
    </row>
    <row r="86" spans="1:11" ht="13.5" customHeight="1">
      <c r="A86" s="26" t="s">
        <v>77</v>
      </c>
      <c r="B86" s="27">
        <v>2</v>
      </c>
      <c r="C86" s="28" t="s">
        <v>488</v>
      </c>
      <c r="D86" s="29">
        <v>2055</v>
      </c>
      <c r="E86" s="30" t="s">
        <v>819</v>
      </c>
      <c r="F86" s="31">
        <f t="shared" si="5"/>
        <v>384.8</v>
      </c>
      <c r="G86" s="32">
        <v>534</v>
      </c>
      <c r="H86" s="33">
        <v>159000</v>
      </c>
      <c r="I86" s="31">
        <f t="shared" si="3"/>
        <v>613</v>
      </c>
      <c r="J86" s="34">
        <f t="shared" si="4"/>
        <v>0</v>
      </c>
      <c r="K86" s="32">
        <v>25939</v>
      </c>
    </row>
    <row r="87" spans="1:11" ht="13.5" customHeight="1">
      <c r="A87" s="26" t="s">
        <v>78</v>
      </c>
      <c r="B87" s="27">
        <v>2</v>
      </c>
      <c r="C87" s="28" t="s">
        <v>489</v>
      </c>
      <c r="D87" s="29">
        <v>21641</v>
      </c>
      <c r="E87" s="30" t="s">
        <v>819</v>
      </c>
      <c r="F87" s="31">
        <f t="shared" si="5"/>
        <v>130.8</v>
      </c>
      <c r="G87" s="32">
        <v>16550</v>
      </c>
      <c r="H87" s="33">
        <v>15157821</v>
      </c>
      <c r="I87" s="31">
        <f t="shared" si="3"/>
        <v>118.2</v>
      </c>
      <c r="J87" s="34">
        <f t="shared" si="4"/>
        <v>0.14</v>
      </c>
      <c r="K87" s="32">
        <v>12822776</v>
      </c>
    </row>
    <row r="88" spans="1:11" ht="13.5" customHeight="1">
      <c r="A88" s="53" t="s">
        <v>79</v>
      </c>
      <c r="B88" s="54">
        <v>3</v>
      </c>
      <c r="C88" s="55" t="s">
        <v>490</v>
      </c>
      <c r="D88" s="56">
        <v>690</v>
      </c>
      <c r="E88" s="57" t="s">
        <v>819</v>
      </c>
      <c r="F88" s="58">
        <f t="shared" si="5"/>
        <v>188</v>
      </c>
      <c r="G88" s="59">
        <v>367</v>
      </c>
      <c r="H88" s="60">
        <v>712260</v>
      </c>
      <c r="I88" s="58">
        <f t="shared" si="3"/>
        <v>117.1</v>
      </c>
      <c r="J88" s="61">
        <f t="shared" si="4"/>
        <v>0.01</v>
      </c>
      <c r="K88" s="59">
        <v>608442</v>
      </c>
    </row>
    <row r="89" spans="1:11" ht="13.5" customHeight="1">
      <c r="A89" s="53" t="s">
        <v>80</v>
      </c>
      <c r="B89" s="54">
        <v>3</v>
      </c>
      <c r="C89" s="55" t="s">
        <v>491</v>
      </c>
      <c r="D89" s="56">
        <v>17903</v>
      </c>
      <c r="E89" s="57" t="s">
        <v>819</v>
      </c>
      <c r="F89" s="58">
        <f t="shared" si="5"/>
        <v>132.4</v>
      </c>
      <c r="G89" s="59">
        <v>13526</v>
      </c>
      <c r="H89" s="60">
        <v>9230935</v>
      </c>
      <c r="I89" s="58">
        <f t="shared" si="3"/>
        <v>105.4</v>
      </c>
      <c r="J89" s="61">
        <f t="shared" si="4"/>
        <v>0.09</v>
      </c>
      <c r="K89" s="59">
        <v>8754814</v>
      </c>
    </row>
    <row r="90" spans="1:11" ht="13.5" customHeight="1">
      <c r="A90" s="26" t="s">
        <v>81</v>
      </c>
      <c r="B90" s="27">
        <v>2</v>
      </c>
      <c r="C90" s="28" t="s">
        <v>492</v>
      </c>
      <c r="D90" s="29">
        <v>566159</v>
      </c>
      <c r="E90" s="30" t="s">
        <v>820</v>
      </c>
      <c r="F90" s="31">
        <f t="shared" si="5"/>
        <v>85.6</v>
      </c>
      <c r="G90" s="32">
        <v>661094</v>
      </c>
      <c r="H90" s="33">
        <v>15196458</v>
      </c>
      <c r="I90" s="31">
        <f t="shared" si="3"/>
        <v>105.6</v>
      </c>
      <c r="J90" s="34">
        <f t="shared" si="4"/>
        <v>0.14</v>
      </c>
      <c r="K90" s="32">
        <v>14392409</v>
      </c>
    </row>
    <row r="91" spans="1:11" ht="13.5" customHeight="1">
      <c r="A91" s="53" t="s">
        <v>82</v>
      </c>
      <c r="B91" s="54">
        <v>3</v>
      </c>
      <c r="C91" s="55" t="s">
        <v>493</v>
      </c>
      <c r="D91" s="56">
        <v>36823</v>
      </c>
      <c r="E91" s="57" t="s">
        <v>820</v>
      </c>
      <c r="F91" s="58">
        <f t="shared" si="5"/>
        <v>18.8</v>
      </c>
      <c r="G91" s="59">
        <v>196293</v>
      </c>
      <c r="H91" s="60">
        <v>94841</v>
      </c>
      <c r="I91" s="58">
        <f t="shared" si="3"/>
        <v>36</v>
      </c>
      <c r="J91" s="61">
        <f t="shared" si="4"/>
        <v>0</v>
      </c>
      <c r="K91" s="59">
        <v>263489</v>
      </c>
    </row>
    <row r="92" spans="1:11" ht="13.5" customHeight="1">
      <c r="A92" s="53" t="s">
        <v>83</v>
      </c>
      <c r="B92" s="54">
        <v>3</v>
      </c>
      <c r="C92" s="55" t="s">
        <v>494</v>
      </c>
      <c r="D92" s="56">
        <v>72</v>
      </c>
      <c r="E92" s="57" t="s">
        <v>820</v>
      </c>
      <c r="F92" s="58">
        <f t="shared" si="5"/>
        <v>600</v>
      </c>
      <c r="G92" s="59">
        <v>12</v>
      </c>
      <c r="H92" s="60">
        <v>1125</v>
      </c>
      <c r="I92" s="58">
        <f t="shared" si="3"/>
        <v>88.6</v>
      </c>
      <c r="J92" s="61">
        <f t="shared" si="4"/>
        <v>0</v>
      </c>
      <c r="K92" s="59">
        <v>1270</v>
      </c>
    </row>
    <row r="93" spans="1:11" ht="13.5" customHeight="1">
      <c r="A93" s="53" t="s">
        <v>84</v>
      </c>
      <c r="B93" s="54">
        <v>3</v>
      </c>
      <c r="C93" s="55" t="s">
        <v>495</v>
      </c>
      <c r="D93" s="56">
        <v>384561</v>
      </c>
      <c r="E93" s="57" t="s">
        <v>820</v>
      </c>
      <c r="F93" s="58">
        <f t="shared" si="5"/>
        <v>107.2</v>
      </c>
      <c r="G93" s="59">
        <v>358850</v>
      </c>
      <c r="H93" s="60">
        <v>13654598</v>
      </c>
      <c r="I93" s="58">
        <f t="shared" si="3"/>
        <v>107.2</v>
      </c>
      <c r="J93" s="61">
        <f t="shared" si="4"/>
        <v>0.13</v>
      </c>
      <c r="K93" s="59">
        <v>12741111</v>
      </c>
    </row>
    <row r="94" spans="1:11" ht="13.5" customHeight="1">
      <c r="A94" s="53" t="s">
        <v>85</v>
      </c>
      <c r="B94" s="54">
        <v>3</v>
      </c>
      <c r="C94" s="55" t="s">
        <v>496</v>
      </c>
      <c r="D94" s="56">
        <v>37176</v>
      </c>
      <c r="E94" s="57" t="s">
        <v>820</v>
      </c>
      <c r="F94" s="58">
        <f t="shared" si="5"/>
        <v>136.7</v>
      </c>
      <c r="G94" s="59">
        <v>27190</v>
      </c>
      <c r="H94" s="60">
        <v>749677</v>
      </c>
      <c r="I94" s="58">
        <f t="shared" si="3"/>
        <v>82.5</v>
      </c>
      <c r="J94" s="61">
        <f t="shared" si="4"/>
        <v>0.01</v>
      </c>
      <c r="K94" s="59">
        <v>908356</v>
      </c>
    </row>
    <row r="95" spans="1:11" ht="13.5" customHeight="1">
      <c r="A95" s="26" t="s">
        <v>86</v>
      </c>
      <c r="B95" s="27">
        <v>2</v>
      </c>
      <c r="C95" s="28" t="s">
        <v>497</v>
      </c>
      <c r="D95" s="29">
        <v>38632</v>
      </c>
      <c r="E95" s="30" t="s">
        <v>819</v>
      </c>
      <c r="F95" s="31">
        <f t="shared" si="5"/>
        <v>115</v>
      </c>
      <c r="G95" s="32">
        <v>33594</v>
      </c>
      <c r="H95" s="33">
        <v>18094315</v>
      </c>
      <c r="I95" s="31">
        <f t="shared" si="3"/>
        <v>108.4</v>
      </c>
      <c r="J95" s="34">
        <f t="shared" si="4"/>
        <v>0.17</v>
      </c>
      <c r="K95" s="32">
        <v>16688674</v>
      </c>
    </row>
    <row r="96" spans="1:11" ht="13.5" customHeight="1">
      <c r="A96" s="53" t="s">
        <v>87</v>
      </c>
      <c r="B96" s="54">
        <v>3</v>
      </c>
      <c r="C96" s="55" t="s">
        <v>498</v>
      </c>
      <c r="D96" s="56">
        <v>2396</v>
      </c>
      <c r="E96" s="57" t="s">
        <v>819</v>
      </c>
      <c r="F96" s="58">
        <f t="shared" si="5"/>
        <v>98.6</v>
      </c>
      <c r="G96" s="59">
        <v>2430</v>
      </c>
      <c r="H96" s="60">
        <v>4754384</v>
      </c>
      <c r="I96" s="58">
        <f t="shared" si="3"/>
        <v>91.5</v>
      </c>
      <c r="J96" s="61">
        <f t="shared" si="4"/>
        <v>0.04</v>
      </c>
      <c r="K96" s="59">
        <v>5197272</v>
      </c>
    </row>
    <row r="97" spans="1:11" ht="13.5" customHeight="1">
      <c r="A97" s="53" t="s">
        <v>88</v>
      </c>
      <c r="B97" s="54">
        <v>3</v>
      </c>
      <c r="C97" s="55" t="s">
        <v>499</v>
      </c>
      <c r="D97" s="56">
        <v>15457</v>
      </c>
      <c r="E97" s="57" t="s">
        <v>819</v>
      </c>
      <c r="F97" s="58">
        <f t="shared" si="5"/>
        <v>113.5</v>
      </c>
      <c r="G97" s="59">
        <v>13624</v>
      </c>
      <c r="H97" s="60">
        <v>7025580</v>
      </c>
      <c r="I97" s="58">
        <f t="shared" si="3"/>
        <v>107.9</v>
      </c>
      <c r="J97" s="61">
        <f t="shared" si="4"/>
        <v>0.07</v>
      </c>
      <c r="K97" s="59">
        <v>6510349</v>
      </c>
    </row>
    <row r="98" spans="1:11" ht="13.5" customHeight="1">
      <c r="A98" s="26" t="s">
        <v>89</v>
      </c>
      <c r="B98" s="27">
        <v>2</v>
      </c>
      <c r="C98" s="28" t="s">
        <v>500</v>
      </c>
      <c r="D98" s="29">
        <v>85310</v>
      </c>
      <c r="E98" s="30" t="s">
        <v>819</v>
      </c>
      <c r="F98" s="31">
        <f t="shared" si="5"/>
        <v>56.7</v>
      </c>
      <c r="G98" s="32">
        <v>150523</v>
      </c>
      <c r="H98" s="33">
        <v>713644</v>
      </c>
      <c r="I98" s="31">
        <f t="shared" si="3"/>
        <v>58.1</v>
      </c>
      <c r="J98" s="34">
        <f t="shared" si="4"/>
        <v>0.01</v>
      </c>
      <c r="K98" s="32">
        <v>1227720</v>
      </c>
    </row>
    <row r="99" spans="1:11" ht="13.5" customHeight="1">
      <c r="A99" s="53" t="s">
        <v>90</v>
      </c>
      <c r="B99" s="54">
        <v>3</v>
      </c>
      <c r="C99" s="55" t="s">
        <v>501</v>
      </c>
      <c r="D99" s="56">
        <v>84595</v>
      </c>
      <c r="E99" s="57" t="s">
        <v>819</v>
      </c>
      <c r="F99" s="58">
        <f t="shared" si="5"/>
        <v>56.5</v>
      </c>
      <c r="G99" s="59">
        <v>149817</v>
      </c>
      <c r="H99" s="60">
        <v>659753</v>
      </c>
      <c r="I99" s="58">
        <f t="shared" si="3"/>
        <v>55.7</v>
      </c>
      <c r="J99" s="61">
        <f t="shared" si="4"/>
        <v>0.01</v>
      </c>
      <c r="K99" s="59">
        <v>1184587</v>
      </c>
    </row>
    <row r="100" spans="1:11" ht="13.5" customHeight="1">
      <c r="A100" s="8" t="s">
        <v>91</v>
      </c>
      <c r="B100" s="6">
        <v>4</v>
      </c>
      <c r="C100" s="25" t="s">
        <v>502</v>
      </c>
      <c r="D100" s="19">
        <v>84576</v>
      </c>
      <c r="E100" s="7" t="s">
        <v>819</v>
      </c>
      <c r="F100" s="21">
        <f t="shared" si="5"/>
        <v>56.5</v>
      </c>
      <c r="G100" s="9">
        <v>149781</v>
      </c>
      <c r="H100" s="16">
        <v>656150</v>
      </c>
      <c r="I100" s="21">
        <f t="shared" si="3"/>
        <v>55.5</v>
      </c>
      <c r="J100" s="23">
        <f t="shared" si="4"/>
        <v>0.01</v>
      </c>
      <c r="K100" s="9">
        <v>1181835</v>
      </c>
    </row>
    <row r="101" spans="1:11" ht="13.5" customHeight="1">
      <c r="A101" s="8" t="s">
        <v>92</v>
      </c>
      <c r="B101" s="6">
        <v>4</v>
      </c>
      <c r="C101" s="25" t="s">
        <v>503</v>
      </c>
      <c r="D101" s="19">
        <v>0</v>
      </c>
      <c r="E101" s="7" t="s">
        <v>819</v>
      </c>
      <c r="F101" s="21"/>
      <c r="G101" s="9">
        <v>0</v>
      </c>
      <c r="H101" s="16">
        <v>751</v>
      </c>
      <c r="I101" s="21">
        <f t="shared" si="3"/>
        <v>338.3</v>
      </c>
      <c r="J101" s="23">
        <f t="shared" si="4"/>
        <v>0</v>
      </c>
      <c r="K101" s="9">
        <v>222</v>
      </c>
    </row>
    <row r="102" spans="1:11" ht="13.5" customHeight="1">
      <c r="A102" s="26" t="s">
        <v>93</v>
      </c>
      <c r="B102" s="27">
        <v>2</v>
      </c>
      <c r="C102" s="28" t="s">
        <v>504</v>
      </c>
      <c r="D102" s="29">
        <v>0</v>
      </c>
      <c r="E102" s="30" t="s">
        <v>819</v>
      </c>
      <c r="F102" s="31" t="s">
        <v>845</v>
      </c>
      <c r="G102" s="32">
        <v>13</v>
      </c>
      <c r="H102" s="33">
        <v>449</v>
      </c>
      <c r="I102" s="31">
        <f t="shared" si="3"/>
        <v>11.4</v>
      </c>
      <c r="J102" s="34">
        <f t="shared" si="4"/>
        <v>0</v>
      </c>
      <c r="K102" s="32">
        <v>3955</v>
      </c>
    </row>
    <row r="103" spans="1:11" ht="13.5" customHeight="1">
      <c r="A103" s="26" t="s">
        <v>94</v>
      </c>
      <c r="B103" s="27">
        <v>2</v>
      </c>
      <c r="C103" s="28" t="s">
        <v>505</v>
      </c>
      <c r="D103" s="29">
        <v>423664</v>
      </c>
      <c r="E103" s="30" t="s">
        <v>819</v>
      </c>
      <c r="F103" s="31">
        <f t="shared" si="5"/>
        <v>118.1</v>
      </c>
      <c r="G103" s="32">
        <v>358848</v>
      </c>
      <c r="H103" s="33">
        <v>111681848</v>
      </c>
      <c r="I103" s="31">
        <f t="shared" si="3"/>
        <v>125.1</v>
      </c>
      <c r="J103" s="34">
        <f t="shared" si="4"/>
        <v>1.04</v>
      </c>
      <c r="K103" s="32">
        <v>89269451</v>
      </c>
    </row>
    <row r="104" spans="1:11" ht="13.5" customHeight="1">
      <c r="A104" s="53" t="s">
        <v>95</v>
      </c>
      <c r="B104" s="54">
        <v>3</v>
      </c>
      <c r="C104" s="55" t="s">
        <v>506</v>
      </c>
      <c r="D104" s="56">
        <v>768</v>
      </c>
      <c r="E104" s="57" t="s">
        <v>819</v>
      </c>
      <c r="F104" s="58">
        <f t="shared" si="5"/>
        <v>141.2</v>
      </c>
      <c r="G104" s="59">
        <v>544</v>
      </c>
      <c r="H104" s="60">
        <v>163365</v>
      </c>
      <c r="I104" s="58">
        <f t="shared" si="3"/>
        <v>132</v>
      </c>
      <c r="J104" s="61">
        <f t="shared" si="4"/>
        <v>0</v>
      </c>
      <c r="K104" s="59">
        <v>123752</v>
      </c>
    </row>
    <row r="105" spans="1:11" ht="13.5" customHeight="1">
      <c r="A105" s="53" t="s">
        <v>96</v>
      </c>
      <c r="B105" s="54">
        <v>3</v>
      </c>
      <c r="C105" s="55" t="s">
        <v>507</v>
      </c>
      <c r="D105" s="56">
        <v>20922</v>
      </c>
      <c r="E105" s="57" t="s">
        <v>819</v>
      </c>
      <c r="F105" s="58">
        <f t="shared" si="5"/>
        <v>113.5</v>
      </c>
      <c r="G105" s="59">
        <v>18431</v>
      </c>
      <c r="H105" s="60">
        <v>7249537</v>
      </c>
      <c r="I105" s="58">
        <f t="shared" si="3"/>
        <v>116.5</v>
      </c>
      <c r="J105" s="61">
        <f t="shared" si="4"/>
        <v>0.07</v>
      </c>
      <c r="K105" s="59">
        <v>6223042</v>
      </c>
    </row>
    <row r="106" spans="1:11" ht="13.5" customHeight="1">
      <c r="A106" s="8" t="s">
        <v>97</v>
      </c>
      <c r="B106" s="6">
        <v>4</v>
      </c>
      <c r="C106" s="25" t="s">
        <v>508</v>
      </c>
      <c r="D106" s="19">
        <v>3884</v>
      </c>
      <c r="E106" s="7" t="s">
        <v>819</v>
      </c>
      <c r="F106" s="21">
        <f t="shared" si="5"/>
        <v>103.6</v>
      </c>
      <c r="G106" s="9">
        <v>3749</v>
      </c>
      <c r="H106" s="16">
        <v>755062</v>
      </c>
      <c r="I106" s="21">
        <f t="shared" si="3"/>
        <v>105.9</v>
      </c>
      <c r="J106" s="23">
        <f t="shared" si="4"/>
        <v>0.01</v>
      </c>
      <c r="K106" s="9">
        <v>712871</v>
      </c>
    </row>
    <row r="107" spans="1:11" ht="13.5" customHeight="1">
      <c r="A107" s="8" t="s">
        <v>98</v>
      </c>
      <c r="B107" s="6">
        <v>4</v>
      </c>
      <c r="C107" s="25" t="s">
        <v>509</v>
      </c>
      <c r="D107" s="19">
        <v>7289</v>
      </c>
      <c r="E107" s="7" t="s">
        <v>819</v>
      </c>
      <c r="F107" s="21">
        <f t="shared" si="5"/>
        <v>107.3</v>
      </c>
      <c r="G107" s="9">
        <v>6794</v>
      </c>
      <c r="H107" s="16">
        <v>5695303</v>
      </c>
      <c r="I107" s="21">
        <f t="shared" si="3"/>
        <v>114.7</v>
      </c>
      <c r="J107" s="23">
        <f t="shared" si="4"/>
        <v>0.05</v>
      </c>
      <c r="K107" s="9">
        <v>4966238</v>
      </c>
    </row>
    <row r="108" spans="1:11" ht="13.5" customHeight="1">
      <c r="A108" s="53" t="s">
        <v>99</v>
      </c>
      <c r="B108" s="54">
        <v>3</v>
      </c>
      <c r="C108" s="55" t="s">
        <v>510</v>
      </c>
      <c r="D108" s="56">
        <v>23148</v>
      </c>
      <c r="E108" s="57" t="s">
        <v>819</v>
      </c>
      <c r="F108" s="58">
        <f t="shared" si="5"/>
        <v>103.7</v>
      </c>
      <c r="G108" s="59">
        <v>22330</v>
      </c>
      <c r="H108" s="60">
        <v>3936363</v>
      </c>
      <c r="I108" s="58">
        <f t="shared" si="3"/>
        <v>109.6</v>
      </c>
      <c r="J108" s="61">
        <f t="shared" si="4"/>
        <v>0.04</v>
      </c>
      <c r="K108" s="59">
        <v>3591477</v>
      </c>
    </row>
    <row r="109" spans="1:11" ht="13.5" customHeight="1">
      <c r="A109" s="53" t="s">
        <v>100</v>
      </c>
      <c r="B109" s="54">
        <v>3</v>
      </c>
      <c r="C109" s="55" t="s">
        <v>511</v>
      </c>
      <c r="D109" s="56">
        <v>16875438</v>
      </c>
      <c r="E109" s="57" t="s">
        <v>820</v>
      </c>
      <c r="F109" s="58">
        <f t="shared" si="5"/>
        <v>105.1</v>
      </c>
      <c r="G109" s="59">
        <v>16060368</v>
      </c>
      <c r="H109" s="60">
        <v>2061594</v>
      </c>
      <c r="I109" s="58">
        <f t="shared" si="3"/>
        <v>146.6</v>
      </c>
      <c r="J109" s="61">
        <f t="shared" si="4"/>
        <v>0.02</v>
      </c>
      <c r="K109" s="59">
        <v>1406205</v>
      </c>
    </row>
    <row r="110" spans="1:11" ht="13.5" customHeight="1">
      <c r="A110" s="26" t="s">
        <v>101</v>
      </c>
      <c r="B110" s="27">
        <v>2</v>
      </c>
      <c r="C110" s="28" t="s">
        <v>512</v>
      </c>
      <c r="D110" s="29">
        <v>89950</v>
      </c>
      <c r="E110" s="30" t="s">
        <v>819</v>
      </c>
      <c r="F110" s="31">
        <f t="shared" si="5"/>
        <v>104</v>
      </c>
      <c r="G110" s="32">
        <v>86465</v>
      </c>
      <c r="H110" s="33">
        <v>44755916</v>
      </c>
      <c r="I110" s="31">
        <f t="shared" si="3"/>
        <v>107.8</v>
      </c>
      <c r="J110" s="34">
        <f t="shared" si="4"/>
        <v>0.42</v>
      </c>
      <c r="K110" s="32">
        <v>41513898</v>
      </c>
    </row>
    <row r="111" spans="1:11" ht="13.5" customHeight="1">
      <c r="A111" s="44" t="s">
        <v>102</v>
      </c>
      <c r="B111" s="45">
        <v>1</v>
      </c>
      <c r="C111" s="46" t="s">
        <v>513</v>
      </c>
      <c r="D111" s="47">
        <v>0</v>
      </c>
      <c r="E111" s="48"/>
      <c r="F111" s="49"/>
      <c r="G111" s="50"/>
      <c r="H111" s="51">
        <v>825069990</v>
      </c>
      <c r="I111" s="49">
        <f t="shared" si="3"/>
        <v>114.5</v>
      </c>
      <c r="J111" s="52">
        <f t="shared" si="4"/>
        <v>7.72</v>
      </c>
      <c r="K111" s="50">
        <v>720320368</v>
      </c>
    </row>
    <row r="112" spans="1:11" ht="13.5" customHeight="1">
      <c r="A112" s="26" t="s">
        <v>103</v>
      </c>
      <c r="B112" s="27">
        <v>2</v>
      </c>
      <c r="C112" s="28" t="s">
        <v>514</v>
      </c>
      <c r="D112" s="29">
        <v>238</v>
      </c>
      <c r="E112" s="30" t="s">
        <v>819</v>
      </c>
      <c r="F112" s="31">
        <f t="shared" si="5"/>
        <v>101.3</v>
      </c>
      <c r="G112" s="32">
        <v>235</v>
      </c>
      <c r="H112" s="33">
        <v>496108</v>
      </c>
      <c r="I112" s="31">
        <f t="shared" si="3"/>
        <v>150.4</v>
      </c>
      <c r="J112" s="34">
        <f t="shared" si="4"/>
        <v>0</v>
      </c>
      <c r="K112" s="32">
        <v>329848</v>
      </c>
    </row>
    <row r="113" spans="1:11" ht="13.5" customHeight="1">
      <c r="A113" s="26" t="s">
        <v>104</v>
      </c>
      <c r="B113" s="27">
        <v>2</v>
      </c>
      <c r="C113" s="28" t="s">
        <v>515</v>
      </c>
      <c r="D113" s="29">
        <v>254988</v>
      </c>
      <c r="E113" s="30" t="s">
        <v>819</v>
      </c>
      <c r="F113" s="31">
        <f t="shared" si="5"/>
        <v>114.8</v>
      </c>
      <c r="G113" s="32">
        <v>222119</v>
      </c>
      <c r="H113" s="33">
        <v>114285933</v>
      </c>
      <c r="I113" s="31">
        <f t="shared" si="3"/>
        <v>108.5</v>
      </c>
      <c r="J113" s="34">
        <f t="shared" si="4"/>
        <v>1.07</v>
      </c>
      <c r="K113" s="32">
        <v>105322201</v>
      </c>
    </row>
    <row r="114" spans="1:11" ht="13.5" customHeight="1">
      <c r="A114" s="53" t="s">
        <v>105</v>
      </c>
      <c r="B114" s="54">
        <v>3</v>
      </c>
      <c r="C114" s="55" t="s">
        <v>516</v>
      </c>
      <c r="D114" s="56">
        <v>20425</v>
      </c>
      <c r="E114" s="57" t="s">
        <v>819</v>
      </c>
      <c r="F114" s="58">
        <f t="shared" si="5"/>
        <v>223.1</v>
      </c>
      <c r="G114" s="59">
        <v>9154</v>
      </c>
      <c r="H114" s="60">
        <v>15132268</v>
      </c>
      <c r="I114" s="58">
        <f t="shared" si="3"/>
        <v>120</v>
      </c>
      <c r="J114" s="61">
        <f t="shared" si="4"/>
        <v>0.14</v>
      </c>
      <c r="K114" s="59">
        <v>12607353</v>
      </c>
    </row>
    <row r="115" spans="1:11" ht="13.5" customHeight="1">
      <c r="A115" s="53" t="s">
        <v>106</v>
      </c>
      <c r="B115" s="54">
        <v>3</v>
      </c>
      <c r="C115" s="55" t="s">
        <v>517</v>
      </c>
      <c r="D115" s="56">
        <v>225416210</v>
      </c>
      <c r="E115" s="57" t="s">
        <v>820</v>
      </c>
      <c r="F115" s="58">
        <f t="shared" si="5"/>
        <v>110.2</v>
      </c>
      <c r="G115" s="59">
        <v>204567428</v>
      </c>
      <c r="H115" s="60">
        <v>74353667</v>
      </c>
      <c r="I115" s="58">
        <f t="shared" si="3"/>
        <v>106.2</v>
      </c>
      <c r="J115" s="61">
        <f t="shared" si="4"/>
        <v>0.7</v>
      </c>
      <c r="K115" s="59">
        <v>69991181</v>
      </c>
    </row>
    <row r="116" spans="1:11" ht="13.5" customHeight="1">
      <c r="A116" s="8" t="s">
        <v>107</v>
      </c>
      <c r="B116" s="6">
        <v>4</v>
      </c>
      <c r="C116" s="25" t="s">
        <v>518</v>
      </c>
      <c r="D116" s="19">
        <v>205804835</v>
      </c>
      <c r="E116" s="7" t="s">
        <v>820</v>
      </c>
      <c r="F116" s="21">
        <f t="shared" si="5"/>
        <v>110.3</v>
      </c>
      <c r="G116" s="9">
        <v>186521854</v>
      </c>
      <c r="H116" s="16">
        <v>70656388</v>
      </c>
      <c r="I116" s="21">
        <f t="shared" si="3"/>
        <v>106.5</v>
      </c>
      <c r="J116" s="23">
        <f t="shared" si="4"/>
        <v>0.66</v>
      </c>
      <c r="K116" s="9">
        <v>66330800</v>
      </c>
    </row>
    <row r="117" spans="1:11" ht="13.5" customHeight="1">
      <c r="A117" s="8" t="s">
        <v>108</v>
      </c>
      <c r="B117" s="6">
        <v>4</v>
      </c>
      <c r="C117" s="25" t="s">
        <v>519</v>
      </c>
      <c r="D117" s="19">
        <v>69645</v>
      </c>
      <c r="E117" s="7" t="s">
        <v>820</v>
      </c>
      <c r="F117" s="21">
        <f t="shared" si="5"/>
        <v>78.9</v>
      </c>
      <c r="G117" s="9">
        <v>88313</v>
      </c>
      <c r="H117" s="16">
        <v>119404</v>
      </c>
      <c r="I117" s="21">
        <f t="shared" si="3"/>
        <v>76.6</v>
      </c>
      <c r="J117" s="23">
        <f t="shared" si="4"/>
        <v>0</v>
      </c>
      <c r="K117" s="9">
        <v>155803</v>
      </c>
    </row>
    <row r="118" spans="1:11" ht="13.5" customHeight="1">
      <c r="A118" s="53" t="s">
        <v>109</v>
      </c>
      <c r="B118" s="54">
        <v>3</v>
      </c>
      <c r="C118" s="55" t="s">
        <v>520</v>
      </c>
      <c r="D118" s="56">
        <v>1027225</v>
      </c>
      <c r="E118" s="57" t="s">
        <v>820</v>
      </c>
      <c r="F118" s="58">
        <f t="shared" si="5"/>
        <v>91</v>
      </c>
      <c r="G118" s="59">
        <v>1128891</v>
      </c>
      <c r="H118" s="60">
        <v>7501148</v>
      </c>
      <c r="I118" s="58">
        <f t="shared" si="3"/>
        <v>102.8</v>
      </c>
      <c r="J118" s="61">
        <f t="shared" si="4"/>
        <v>0.07</v>
      </c>
      <c r="K118" s="59">
        <v>7300080</v>
      </c>
    </row>
    <row r="119" spans="1:11" ht="13.5" customHeight="1">
      <c r="A119" s="26" t="s">
        <v>110</v>
      </c>
      <c r="B119" s="27">
        <v>2</v>
      </c>
      <c r="C119" s="28" t="s">
        <v>521</v>
      </c>
      <c r="D119" s="29">
        <v>0</v>
      </c>
      <c r="E119" s="30"/>
      <c r="F119" s="31"/>
      <c r="G119" s="32"/>
      <c r="H119" s="33">
        <v>562433</v>
      </c>
      <c r="I119" s="31">
        <f t="shared" si="3"/>
        <v>122.7</v>
      </c>
      <c r="J119" s="34">
        <f t="shared" si="4"/>
        <v>0.01</v>
      </c>
      <c r="K119" s="32">
        <v>458288</v>
      </c>
    </row>
    <row r="120" spans="1:11" ht="13.5" customHeight="1">
      <c r="A120" s="53" t="s">
        <v>111</v>
      </c>
      <c r="B120" s="54">
        <v>3</v>
      </c>
      <c r="C120" s="55" t="s">
        <v>522</v>
      </c>
      <c r="D120" s="56">
        <v>0</v>
      </c>
      <c r="E120" s="57"/>
      <c r="F120" s="58"/>
      <c r="G120" s="59"/>
      <c r="H120" s="60">
        <v>126387</v>
      </c>
      <c r="I120" s="58">
        <f t="shared" si="3"/>
        <v>150.8</v>
      </c>
      <c r="J120" s="61">
        <f t="shared" si="4"/>
        <v>0</v>
      </c>
      <c r="K120" s="59">
        <v>83785</v>
      </c>
    </row>
    <row r="121" spans="1:11" ht="13.5" customHeight="1">
      <c r="A121" s="8" t="s">
        <v>112</v>
      </c>
      <c r="B121" s="6">
        <v>4</v>
      </c>
      <c r="C121" s="25" t="s">
        <v>523</v>
      </c>
      <c r="D121" s="19">
        <v>49198</v>
      </c>
      <c r="E121" s="7" t="s">
        <v>822</v>
      </c>
      <c r="F121" s="21">
        <f t="shared" si="5"/>
        <v>116.4</v>
      </c>
      <c r="G121" s="9">
        <v>42272</v>
      </c>
      <c r="H121" s="16">
        <v>47435</v>
      </c>
      <c r="I121" s="21">
        <f t="shared" si="3"/>
        <v>127.2</v>
      </c>
      <c r="J121" s="23">
        <f t="shared" si="4"/>
        <v>0</v>
      </c>
      <c r="K121" s="9">
        <v>37300</v>
      </c>
    </row>
    <row r="122" spans="1:11" ht="13.5" customHeight="1">
      <c r="A122" s="8" t="s">
        <v>113</v>
      </c>
      <c r="B122" s="6">
        <v>4</v>
      </c>
      <c r="C122" s="25" t="s">
        <v>524</v>
      </c>
      <c r="D122" s="19">
        <v>0</v>
      </c>
      <c r="E122" s="7"/>
      <c r="F122" s="21"/>
      <c r="G122" s="9"/>
      <c r="H122" s="16">
        <v>34261</v>
      </c>
      <c r="I122" s="21">
        <f t="shared" si="3"/>
        <v>138.2</v>
      </c>
      <c r="J122" s="23">
        <f t="shared" si="4"/>
        <v>0</v>
      </c>
      <c r="K122" s="9">
        <v>24791</v>
      </c>
    </row>
    <row r="123" spans="1:11" ht="13.5" customHeight="1">
      <c r="A123" s="53" t="s">
        <v>114</v>
      </c>
      <c r="B123" s="54">
        <v>3</v>
      </c>
      <c r="C123" s="55" t="s">
        <v>525</v>
      </c>
      <c r="D123" s="56">
        <v>1282</v>
      </c>
      <c r="E123" s="57" t="s">
        <v>819</v>
      </c>
      <c r="F123" s="58">
        <f t="shared" si="5"/>
        <v>158.1</v>
      </c>
      <c r="G123" s="59">
        <v>811</v>
      </c>
      <c r="H123" s="60">
        <v>388412</v>
      </c>
      <c r="I123" s="58">
        <f t="shared" si="3"/>
        <v>118.7</v>
      </c>
      <c r="J123" s="61">
        <f t="shared" si="4"/>
        <v>0</v>
      </c>
      <c r="K123" s="59">
        <v>327164</v>
      </c>
    </row>
    <row r="124" spans="1:11" ht="13.5" customHeight="1">
      <c r="A124" s="8" t="s">
        <v>115</v>
      </c>
      <c r="B124" s="6">
        <v>4</v>
      </c>
      <c r="C124" s="25" t="s">
        <v>526</v>
      </c>
      <c r="D124" s="19">
        <v>72</v>
      </c>
      <c r="E124" s="7" t="s">
        <v>819</v>
      </c>
      <c r="F124" s="21">
        <f t="shared" si="5"/>
        <v>114.3</v>
      </c>
      <c r="G124" s="9">
        <v>63</v>
      </c>
      <c r="H124" s="16">
        <v>125356</v>
      </c>
      <c r="I124" s="21">
        <f t="shared" si="3"/>
        <v>86.2</v>
      </c>
      <c r="J124" s="23">
        <f t="shared" si="4"/>
        <v>0</v>
      </c>
      <c r="K124" s="9">
        <v>145404</v>
      </c>
    </row>
    <row r="125" spans="1:11" ht="13.5" customHeight="1">
      <c r="A125" s="26" t="s">
        <v>116</v>
      </c>
      <c r="B125" s="27">
        <v>2</v>
      </c>
      <c r="C125" s="28" t="s">
        <v>527</v>
      </c>
      <c r="D125" s="29">
        <v>52999</v>
      </c>
      <c r="E125" s="30" t="s">
        <v>819</v>
      </c>
      <c r="F125" s="31">
        <f t="shared" si="5"/>
        <v>98.3</v>
      </c>
      <c r="G125" s="32">
        <v>53924</v>
      </c>
      <c r="H125" s="33">
        <v>12005069</v>
      </c>
      <c r="I125" s="31">
        <f t="shared" si="3"/>
        <v>102.1</v>
      </c>
      <c r="J125" s="34">
        <f t="shared" si="4"/>
        <v>0.11</v>
      </c>
      <c r="K125" s="32">
        <v>11758815</v>
      </c>
    </row>
    <row r="126" spans="1:11" ht="13.5" customHeight="1">
      <c r="A126" s="53" t="s">
        <v>117</v>
      </c>
      <c r="B126" s="54">
        <v>3</v>
      </c>
      <c r="C126" s="55" t="s">
        <v>528</v>
      </c>
      <c r="D126" s="56">
        <v>46096</v>
      </c>
      <c r="E126" s="57" t="s">
        <v>819</v>
      </c>
      <c r="F126" s="58">
        <f t="shared" si="5"/>
        <v>98.3</v>
      </c>
      <c r="G126" s="59">
        <v>46908</v>
      </c>
      <c r="H126" s="60">
        <v>7141783</v>
      </c>
      <c r="I126" s="58">
        <f t="shared" si="3"/>
        <v>105.7</v>
      </c>
      <c r="J126" s="61">
        <f t="shared" si="4"/>
        <v>0.07</v>
      </c>
      <c r="K126" s="59">
        <v>6757763</v>
      </c>
    </row>
    <row r="127" spans="1:11" ht="13.5" customHeight="1">
      <c r="A127" s="8" t="s">
        <v>118</v>
      </c>
      <c r="B127" s="6">
        <v>4</v>
      </c>
      <c r="C127" s="25" t="s">
        <v>529</v>
      </c>
      <c r="D127" s="19">
        <v>12</v>
      </c>
      <c r="E127" s="7" t="s">
        <v>819</v>
      </c>
      <c r="F127" s="21" t="s">
        <v>846</v>
      </c>
      <c r="G127" s="9"/>
      <c r="H127" s="16">
        <v>814</v>
      </c>
      <c r="I127" s="21" t="s">
        <v>846</v>
      </c>
      <c r="J127" s="23">
        <f t="shared" si="4"/>
        <v>0</v>
      </c>
      <c r="K127" s="9"/>
    </row>
    <row r="128" spans="1:11" ht="13.5" customHeight="1">
      <c r="A128" s="8" t="s">
        <v>119</v>
      </c>
      <c r="B128" s="6">
        <v>4</v>
      </c>
      <c r="C128" s="25" t="s">
        <v>530</v>
      </c>
      <c r="D128" s="19">
        <v>2450752</v>
      </c>
      <c r="E128" s="7" t="s">
        <v>820</v>
      </c>
      <c r="F128" s="21">
        <f t="shared" si="5"/>
        <v>88.1</v>
      </c>
      <c r="G128" s="9">
        <v>2781042</v>
      </c>
      <c r="H128" s="16">
        <v>271990</v>
      </c>
      <c r="I128" s="21">
        <f t="shared" si="3"/>
        <v>82.6</v>
      </c>
      <c r="J128" s="23">
        <f t="shared" si="4"/>
        <v>0</v>
      </c>
      <c r="K128" s="9">
        <v>329233</v>
      </c>
    </row>
    <row r="129" spans="1:11" ht="13.5" customHeight="1">
      <c r="A129" s="8" t="s">
        <v>120</v>
      </c>
      <c r="B129" s="6">
        <v>4</v>
      </c>
      <c r="C129" s="25" t="s">
        <v>531</v>
      </c>
      <c r="D129" s="19">
        <v>7719</v>
      </c>
      <c r="E129" s="7" t="s">
        <v>819</v>
      </c>
      <c r="F129" s="21">
        <f t="shared" si="5"/>
        <v>138.8</v>
      </c>
      <c r="G129" s="9">
        <v>5563</v>
      </c>
      <c r="H129" s="16">
        <v>716838</v>
      </c>
      <c r="I129" s="21">
        <f t="shared" si="3"/>
        <v>152.4</v>
      </c>
      <c r="J129" s="23">
        <f t="shared" si="4"/>
        <v>0.01</v>
      </c>
      <c r="K129" s="9">
        <v>470382</v>
      </c>
    </row>
    <row r="130" spans="1:11" ht="13.5" customHeight="1">
      <c r="A130" s="8" t="s">
        <v>121</v>
      </c>
      <c r="B130" s="6">
        <v>4</v>
      </c>
      <c r="C130" s="25" t="s">
        <v>532</v>
      </c>
      <c r="D130" s="19">
        <v>7693</v>
      </c>
      <c r="E130" s="7" t="s">
        <v>819</v>
      </c>
      <c r="F130" s="21">
        <f t="shared" si="5"/>
        <v>138.8</v>
      </c>
      <c r="G130" s="9">
        <v>5543</v>
      </c>
      <c r="H130" s="16">
        <v>715164</v>
      </c>
      <c r="I130" s="21">
        <f t="shared" si="3"/>
        <v>152.9</v>
      </c>
      <c r="J130" s="23">
        <f t="shared" si="4"/>
        <v>0.01</v>
      </c>
      <c r="K130" s="9">
        <v>467692</v>
      </c>
    </row>
    <row r="131" spans="1:11" ht="13.5" customHeight="1">
      <c r="A131" s="8" t="s">
        <v>122</v>
      </c>
      <c r="B131" s="6">
        <v>4</v>
      </c>
      <c r="C131" s="25" t="s">
        <v>533</v>
      </c>
      <c r="D131" s="19">
        <v>1127</v>
      </c>
      <c r="E131" s="7" t="s">
        <v>819</v>
      </c>
      <c r="F131" s="21">
        <f t="shared" si="5"/>
        <v>82.4</v>
      </c>
      <c r="G131" s="9">
        <v>1367</v>
      </c>
      <c r="H131" s="16">
        <v>143863</v>
      </c>
      <c r="I131" s="21">
        <f t="shared" si="3"/>
        <v>58.2</v>
      </c>
      <c r="J131" s="23">
        <f t="shared" si="4"/>
        <v>0</v>
      </c>
      <c r="K131" s="9">
        <v>247193</v>
      </c>
    </row>
    <row r="132" spans="1:11" ht="13.5" customHeight="1">
      <c r="A132" s="8" t="s">
        <v>123</v>
      </c>
      <c r="B132" s="6">
        <v>4</v>
      </c>
      <c r="C132" s="25" t="s">
        <v>534</v>
      </c>
      <c r="D132" s="19">
        <v>1059</v>
      </c>
      <c r="E132" s="7" t="s">
        <v>819</v>
      </c>
      <c r="F132" s="21">
        <f t="shared" si="5"/>
        <v>108.4</v>
      </c>
      <c r="G132" s="9">
        <v>977</v>
      </c>
      <c r="H132" s="16">
        <v>88017</v>
      </c>
      <c r="I132" s="21">
        <f t="shared" si="3"/>
        <v>115.5</v>
      </c>
      <c r="J132" s="23">
        <f t="shared" si="4"/>
        <v>0</v>
      </c>
      <c r="K132" s="9">
        <v>76202</v>
      </c>
    </row>
    <row r="133" spans="1:11" ht="13.5" customHeight="1">
      <c r="A133" s="8" t="s">
        <v>124</v>
      </c>
      <c r="B133" s="6">
        <v>4</v>
      </c>
      <c r="C133" s="25" t="s">
        <v>532</v>
      </c>
      <c r="D133" s="19">
        <v>75</v>
      </c>
      <c r="E133" s="7" t="s">
        <v>819</v>
      </c>
      <c r="F133" s="21">
        <f t="shared" si="5"/>
        <v>92.6</v>
      </c>
      <c r="G133" s="9">
        <v>81</v>
      </c>
      <c r="H133" s="16">
        <v>31278</v>
      </c>
      <c r="I133" s="21">
        <f t="shared" si="3"/>
        <v>278.7</v>
      </c>
      <c r="J133" s="23">
        <f t="shared" si="4"/>
        <v>0</v>
      </c>
      <c r="K133" s="9">
        <v>11221</v>
      </c>
    </row>
    <row r="134" spans="1:11" ht="13.5" customHeight="1">
      <c r="A134" s="8" t="s">
        <v>125</v>
      </c>
      <c r="B134" s="6">
        <v>4</v>
      </c>
      <c r="C134" s="25" t="s">
        <v>535</v>
      </c>
      <c r="D134" s="19">
        <v>733</v>
      </c>
      <c r="E134" s="7" t="s">
        <v>819</v>
      </c>
      <c r="F134" s="21">
        <f t="shared" si="5"/>
        <v>73.2</v>
      </c>
      <c r="G134" s="9">
        <v>1002</v>
      </c>
      <c r="H134" s="16">
        <v>185031</v>
      </c>
      <c r="I134" s="21">
        <f t="shared" si="3"/>
        <v>182.1</v>
      </c>
      <c r="J134" s="23">
        <f t="shared" si="4"/>
        <v>0</v>
      </c>
      <c r="K134" s="9">
        <v>101605</v>
      </c>
    </row>
    <row r="135" spans="1:11" ht="13.5" customHeight="1">
      <c r="A135" s="53" t="s">
        <v>126</v>
      </c>
      <c r="B135" s="54">
        <v>3</v>
      </c>
      <c r="C135" s="55" t="s">
        <v>536</v>
      </c>
      <c r="D135" s="56">
        <v>15823</v>
      </c>
      <c r="E135" s="57" t="s">
        <v>820</v>
      </c>
      <c r="F135" s="58">
        <f t="shared" si="5"/>
        <v>65.4</v>
      </c>
      <c r="G135" s="59">
        <v>24211</v>
      </c>
      <c r="H135" s="60">
        <v>28899</v>
      </c>
      <c r="I135" s="58">
        <f t="shared" si="3"/>
        <v>89.9</v>
      </c>
      <c r="J135" s="61">
        <f t="shared" si="4"/>
        <v>0</v>
      </c>
      <c r="K135" s="59">
        <v>32139</v>
      </c>
    </row>
    <row r="136" spans="1:11" ht="13.5" customHeight="1">
      <c r="A136" s="53" t="s">
        <v>127</v>
      </c>
      <c r="B136" s="54">
        <v>3</v>
      </c>
      <c r="C136" s="55" t="s">
        <v>537</v>
      </c>
      <c r="D136" s="56">
        <v>3782138</v>
      </c>
      <c r="E136" s="57" t="s">
        <v>820</v>
      </c>
      <c r="F136" s="58">
        <f t="shared" si="5"/>
        <v>94.9</v>
      </c>
      <c r="G136" s="59">
        <v>3986195</v>
      </c>
      <c r="H136" s="60">
        <v>1170150</v>
      </c>
      <c r="I136" s="58">
        <f aca="true" t="shared" si="6" ref="I136:I199">ROUND(H136/K136*100,1)</f>
        <v>96</v>
      </c>
      <c r="J136" s="61">
        <f aca="true" t="shared" si="7" ref="J136:J199">ROUND(H136/10693266661*100,2)</f>
        <v>0.01</v>
      </c>
      <c r="K136" s="59">
        <v>1219522</v>
      </c>
    </row>
    <row r="137" spans="1:11" ht="13.5" customHeight="1">
      <c r="A137" s="26" t="s">
        <v>128</v>
      </c>
      <c r="B137" s="27">
        <v>2</v>
      </c>
      <c r="C137" s="28" t="s">
        <v>538</v>
      </c>
      <c r="D137" s="29">
        <v>0</v>
      </c>
      <c r="E137" s="30"/>
      <c r="F137" s="31"/>
      <c r="G137" s="32"/>
      <c r="H137" s="33">
        <v>53084334</v>
      </c>
      <c r="I137" s="31">
        <f t="shared" si="6"/>
        <v>112.7</v>
      </c>
      <c r="J137" s="34">
        <f t="shared" si="7"/>
        <v>0.5</v>
      </c>
      <c r="K137" s="32">
        <v>47123131</v>
      </c>
    </row>
    <row r="138" spans="1:11" ht="13.5" customHeight="1">
      <c r="A138" s="53" t="s">
        <v>129</v>
      </c>
      <c r="B138" s="54">
        <v>3</v>
      </c>
      <c r="C138" s="55" t="s">
        <v>539</v>
      </c>
      <c r="D138" s="56">
        <v>26421</v>
      </c>
      <c r="E138" s="57" t="s">
        <v>819</v>
      </c>
      <c r="F138" s="58">
        <f aca="true" t="shared" si="8" ref="F138:F200">ROUND(D138/G138*100,1)</f>
        <v>120.3</v>
      </c>
      <c r="G138" s="59">
        <v>21955</v>
      </c>
      <c r="H138" s="60">
        <v>13738560</v>
      </c>
      <c r="I138" s="58">
        <f t="shared" si="6"/>
        <v>123.6</v>
      </c>
      <c r="J138" s="61">
        <f t="shared" si="7"/>
        <v>0.13</v>
      </c>
      <c r="K138" s="59">
        <v>11115757</v>
      </c>
    </row>
    <row r="139" spans="1:11" ht="13.5" customHeight="1">
      <c r="A139" s="8" t="s">
        <v>130</v>
      </c>
      <c r="B139" s="6">
        <v>4</v>
      </c>
      <c r="C139" s="25" t="s">
        <v>540</v>
      </c>
      <c r="D139" s="19">
        <v>403041</v>
      </c>
      <c r="E139" s="7" t="s">
        <v>820</v>
      </c>
      <c r="F139" s="21">
        <f t="shared" si="8"/>
        <v>141.6</v>
      </c>
      <c r="G139" s="9">
        <v>284544</v>
      </c>
      <c r="H139" s="16">
        <v>493213</v>
      </c>
      <c r="I139" s="21">
        <f t="shared" si="6"/>
        <v>92.6</v>
      </c>
      <c r="J139" s="23">
        <f t="shared" si="7"/>
        <v>0</v>
      </c>
      <c r="K139" s="9">
        <v>532574</v>
      </c>
    </row>
    <row r="140" spans="1:11" ht="13.5" customHeight="1">
      <c r="A140" s="8" t="s">
        <v>131</v>
      </c>
      <c r="B140" s="6">
        <v>4</v>
      </c>
      <c r="C140" s="25" t="s">
        <v>541</v>
      </c>
      <c r="D140" s="19">
        <v>308</v>
      </c>
      <c r="E140" s="7" t="s">
        <v>819</v>
      </c>
      <c r="F140" s="21">
        <f t="shared" si="8"/>
        <v>338.5</v>
      </c>
      <c r="G140" s="9">
        <v>91</v>
      </c>
      <c r="H140" s="16">
        <v>305118</v>
      </c>
      <c r="I140" s="21">
        <f t="shared" si="6"/>
        <v>173.6</v>
      </c>
      <c r="J140" s="23">
        <f t="shared" si="7"/>
        <v>0</v>
      </c>
      <c r="K140" s="9">
        <v>175776</v>
      </c>
    </row>
    <row r="141" spans="1:11" ht="13.5" customHeight="1">
      <c r="A141" s="8" t="s">
        <v>132</v>
      </c>
      <c r="B141" s="6">
        <v>4</v>
      </c>
      <c r="C141" s="25" t="s">
        <v>542</v>
      </c>
      <c r="D141" s="19">
        <v>25254</v>
      </c>
      <c r="E141" s="7" t="s">
        <v>819</v>
      </c>
      <c r="F141" s="21">
        <f t="shared" si="8"/>
        <v>118.4</v>
      </c>
      <c r="G141" s="9">
        <v>21332</v>
      </c>
      <c r="H141" s="16">
        <v>12329388</v>
      </c>
      <c r="I141" s="21">
        <f t="shared" si="6"/>
        <v>122.6</v>
      </c>
      <c r="J141" s="23">
        <f t="shared" si="7"/>
        <v>0.12</v>
      </c>
      <c r="K141" s="9">
        <v>10057422</v>
      </c>
    </row>
    <row r="142" spans="1:11" ht="13.5" customHeight="1">
      <c r="A142" s="8" t="s">
        <v>133</v>
      </c>
      <c r="B142" s="6">
        <v>4</v>
      </c>
      <c r="C142" s="25" t="s">
        <v>543</v>
      </c>
      <c r="D142" s="19">
        <v>123</v>
      </c>
      <c r="E142" s="7" t="s">
        <v>819</v>
      </c>
      <c r="F142" s="21">
        <f t="shared" si="8"/>
        <v>173.2</v>
      </c>
      <c r="G142" s="9">
        <v>71</v>
      </c>
      <c r="H142" s="16">
        <v>277908</v>
      </c>
      <c r="I142" s="21">
        <f t="shared" si="6"/>
        <v>155.8</v>
      </c>
      <c r="J142" s="23">
        <f t="shared" si="7"/>
        <v>0</v>
      </c>
      <c r="K142" s="9">
        <v>178402</v>
      </c>
    </row>
    <row r="143" spans="1:11" ht="13.5" customHeight="1">
      <c r="A143" s="53" t="s">
        <v>134</v>
      </c>
      <c r="B143" s="54">
        <v>3</v>
      </c>
      <c r="C143" s="55" t="s">
        <v>544</v>
      </c>
      <c r="D143" s="56">
        <v>0</v>
      </c>
      <c r="E143" s="57"/>
      <c r="F143" s="58"/>
      <c r="G143" s="59"/>
      <c r="H143" s="60">
        <v>26486018</v>
      </c>
      <c r="I143" s="58">
        <f t="shared" si="6"/>
        <v>106.6</v>
      </c>
      <c r="J143" s="61">
        <f t="shared" si="7"/>
        <v>0.25</v>
      </c>
      <c r="K143" s="59">
        <v>24836936</v>
      </c>
    </row>
    <row r="144" spans="1:11" ht="13.5" customHeight="1">
      <c r="A144" s="8" t="s">
        <v>135</v>
      </c>
      <c r="B144" s="6">
        <v>4</v>
      </c>
      <c r="C144" s="25" t="s">
        <v>545</v>
      </c>
      <c r="D144" s="19">
        <v>17458237</v>
      </c>
      <c r="E144" s="7" t="s">
        <v>822</v>
      </c>
      <c r="F144" s="21">
        <f t="shared" si="8"/>
        <v>91.9</v>
      </c>
      <c r="G144" s="9">
        <v>18990544</v>
      </c>
      <c r="H144" s="16">
        <v>5310600</v>
      </c>
      <c r="I144" s="21">
        <f t="shared" si="6"/>
        <v>101.6</v>
      </c>
      <c r="J144" s="23">
        <f t="shared" si="7"/>
        <v>0.05</v>
      </c>
      <c r="K144" s="9">
        <v>5227561</v>
      </c>
    </row>
    <row r="145" spans="1:11" ht="13.5" customHeight="1">
      <c r="A145" s="8" t="s">
        <v>136</v>
      </c>
      <c r="B145" s="6">
        <v>4</v>
      </c>
      <c r="C145" s="25" t="s">
        <v>546</v>
      </c>
      <c r="D145" s="19">
        <v>28017</v>
      </c>
      <c r="E145" s="7" t="s">
        <v>822</v>
      </c>
      <c r="F145" s="21">
        <f t="shared" si="8"/>
        <v>43.1</v>
      </c>
      <c r="G145" s="9">
        <v>65065</v>
      </c>
      <c r="H145" s="16">
        <v>81135</v>
      </c>
      <c r="I145" s="21">
        <f t="shared" si="6"/>
        <v>78.9</v>
      </c>
      <c r="J145" s="23">
        <f t="shared" si="7"/>
        <v>0</v>
      </c>
      <c r="K145" s="9">
        <v>102869</v>
      </c>
    </row>
    <row r="146" spans="1:11" ht="13.5" customHeight="1">
      <c r="A146" s="8" t="s">
        <v>137</v>
      </c>
      <c r="B146" s="6">
        <v>4</v>
      </c>
      <c r="C146" s="25" t="s">
        <v>547</v>
      </c>
      <c r="D146" s="19">
        <v>8175758</v>
      </c>
      <c r="E146" s="7" t="s">
        <v>822</v>
      </c>
      <c r="F146" s="21">
        <f t="shared" si="8"/>
        <v>104.6</v>
      </c>
      <c r="G146" s="9">
        <v>7815233</v>
      </c>
      <c r="H146" s="16">
        <v>5548528</v>
      </c>
      <c r="I146" s="21">
        <f t="shared" si="6"/>
        <v>104</v>
      </c>
      <c r="J146" s="23">
        <f t="shared" si="7"/>
        <v>0.05</v>
      </c>
      <c r="K146" s="9">
        <v>5334854</v>
      </c>
    </row>
    <row r="147" spans="1:11" ht="13.5" customHeight="1">
      <c r="A147" s="8" t="s">
        <v>138</v>
      </c>
      <c r="B147" s="6">
        <v>4</v>
      </c>
      <c r="C147" s="25" t="s">
        <v>548</v>
      </c>
      <c r="D147" s="19">
        <v>55362019</v>
      </c>
      <c r="E147" s="7" t="s">
        <v>822</v>
      </c>
      <c r="F147" s="21">
        <f t="shared" si="8"/>
        <v>103</v>
      </c>
      <c r="G147" s="9">
        <v>53764401</v>
      </c>
      <c r="H147" s="16">
        <v>9514063</v>
      </c>
      <c r="I147" s="21">
        <f t="shared" si="6"/>
        <v>109.2</v>
      </c>
      <c r="J147" s="23">
        <f t="shared" si="7"/>
        <v>0.09</v>
      </c>
      <c r="K147" s="9">
        <v>8712476</v>
      </c>
    </row>
    <row r="148" spans="1:11" ht="13.5" customHeight="1">
      <c r="A148" s="8" t="s">
        <v>139</v>
      </c>
      <c r="B148" s="6">
        <v>4</v>
      </c>
      <c r="C148" s="25" t="s">
        <v>549</v>
      </c>
      <c r="D148" s="19">
        <v>1951037</v>
      </c>
      <c r="E148" s="7" t="s">
        <v>820</v>
      </c>
      <c r="F148" s="21">
        <f t="shared" si="8"/>
        <v>133.3</v>
      </c>
      <c r="G148" s="9">
        <v>1463628</v>
      </c>
      <c r="H148" s="16">
        <v>3711487</v>
      </c>
      <c r="I148" s="21">
        <f t="shared" si="6"/>
        <v>114.4</v>
      </c>
      <c r="J148" s="23">
        <f t="shared" si="7"/>
        <v>0.03</v>
      </c>
      <c r="K148" s="9">
        <v>3244322</v>
      </c>
    </row>
    <row r="149" spans="1:11" ht="13.5" customHeight="1">
      <c r="A149" s="53" t="s">
        <v>140</v>
      </c>
      <c r="B149" s="54">
        <v>3</v>
      </c>
      <c r="C149" s="55" t="s">
        <v>550</v>
      </c>
      <c r="D149" s="56">
        <v>0</v>
      </c>
      <c r="E149" s="57"/>
      <c r="F149" s="58"/>
      <c r="G149" s="59"/>
      <c r="H149" s="60">
        <v>12859756</v>
      </c>
      <c r="I149" s="58">
        <f t="shared" si="6"/>
        <v>115.1</v>
      </c>
      <c r="J149" s="61">
        <f t="shared" si="7"/>
        <v>0.12</v>
      </c>
      <c r="K149" s="59">
        <v>11170438</v>
      </c>
    </row>
    <row r="150" spans="1:11" ht="13.5" customHeight="1">
      <c r="A150" s="8" t="s">
        <v>141</v>
      </c>
      <c r="B150" s="6">
        <v>4</v>
      </c>
      <c r="C150" s="25" t="s">
        <v>551</v>
      </c>
      <c r="D150" s="19">
        <v>548</v>
      </c>
      <c r="E150" s="7" t="s">
        <v>819</v>
      </c>
      <c r="F150" s="21">
        <f t="shared" si="8"/>
        <v>127.7</v>
      </c>
      <c r="G150" s="9">
        <v>429</v>
      </c>
      <c r="H150" s="16">
        <v>1255346</v>
      </c>
      <c r="I150" s="21">
        <f t="shared" si="6"/>
        <v>107.2</v>
      </c>
      <c r="J150" s="23">
        <f t="shared" si="7"/>
        <v>0.01</v>
      </c>
      <c r="K150" s="9">
        <v>1171551</v>
      </c>
    </row>
    <row r="151" spans="1:11" ht="13.5" customHeight="1">
      <c r="A151" s="8" t="s">
        <v>142</v>
      </c>
      <c r="B151" s="6">
        <v>4</v>
      </c>
      <c r="C151" s="25" t="s">
        <v>552</v>
      </c>
      <c r="D151" s="19">
        <v>19</v>
      </c>
      <c r="E151" s="7" t="s">
        <v>819</v>
      </c>
      <c r="F151" s="21">
        <f t="shared" si="8"/>
        <v>70.4</v>
      </c>
      <c r="G151" s="9">
        <v>27</v>
      </c>
      <c r="H151" s="16">
        <v>186968</v>
      </c>
      <c r="I151" s="21">
        <f t="shared" si="6"/>
        <v>107.1</v>
      </c>
      <c r="J151" s="23">
        <f t="shared" si="7"/>
        <v>0</v>
      </c>
      <c r="K151" s="9">
        <v>174560</v>
      </c>
    </row>
    <row r="152" spans="1:11" ht="13.5" customHeight="1">
      <c r="A152" s="8" t="s">
        <v>143</v>
      </c>
      <c r="B152" s="6">
        <v>4</v>
      </c>
      <c r="C152" s="25" t="s">
        <v>553</v>
      </c>
      <c r="D152" s="19">
        <v>17655</v>
      </c>
      <c r="E152" s="7" t="s">
        <v>818</v>
      </c>
      <c r="F152" s="21">
        <f t="shared" si="8"/>
        <v>169.2</v>
      </c>
      <c r="G152" s="9">
        <v>10434</v>
      </c>
      <c r="H152" s="16">
        <v>34802</v>
      </c>
      <c r="I152" s="21">
        <f t="shared" si="6"/>
        <v>161.2</v>
      </c>
      <c r="J152" s="23">
        <f t="shared" si="7"/>
        <v>0</v>
      </c>
      <c r="K152" s="9">
        <v>21594</v>
      </c>
    </row>
    <row r="153" spans="1:11" ht="13.5" customHeight="1">
      <c r="A153" s="8" t="s">
        <v>144</v>
      </c>
      <c r="B153" s="6">
        <v>4</v>
      </c>
      <c r="C153" s="25" t="s">
        <v>554</v>
      </c>
      <c r="D153" s="19">
        <v>16869</v>
      </c>
      <c r="E153" s="7" t="s">
        <v>818</v>
      </c>
      <c r="F153" s="21">
        <f t="shared" si="8"/>
        <v>253</v>
      </c>
      <c r="G153" s="9">
        <v>6667</v>
      </c>
      <c r="H153" s="16">
        <v>23135</v>
      </c>
      <c r="I153" s="21">
        <f t="shared" si="6"/>
        <v>173.6</v>
      </c>
      <c r="J153" s="23">
        <f t="shared" si="7"/>
        <v>0</v>
      </c>
      <c r="K153" s="9">
        <v>13327</v>
      </c>
    </row>
    <row r="154" spans="1:11" ht="13.5" customHeight="1">
      <c r="A154" s="8" t="s">
        <v>145</v>
      </c>
      <c r="B154" s="6">
        <v>4</v>
      </c>
      <c r="C154" s="25" t="s">
        <v>555</v>
      </c>
      <c r="D154" s="19">
        <v>380594</v>
      </c>
      <c r="E154" s="7" t="s">
        <v>822</v>
      </c>
      <c r="F154" s="21">
        <f t="shared" si="8"/>
        <v>300.9</v>
      </c>
      <c r="G154" s="9">
        <v>126480</v>
      </c>
      <c r="H154" s="16">
        <v>542750</v>
      </c>
      <c r="I154" s="21">
        <f t="shared" si="6"/>
        <v>267.8</v>
      </c>
      <c r="J154" s="23">
        <f t="shared" si="7"/>
        <v>0.01</v>
      </c>
      <c r="K154" s="9">
        <v>202698</v>
      </c>
    </row>
    <row r="155" spans="1:11" ht="13.5" customHeight="1">
      <c r="A155" s="8" t="s">
        <v>146</v>
      </c>
      <c r="B155" s="6">
        <v>4</v>
      </c>
      <c r="C155" s="25" t="s">
        <v>556</v>
      </c>
      <c r="D155" s="19">
        <v>379380</v>
      </c>
      <c r="E155" s="7" t="s">
        <v>822</v>
      </c>
      <c r="F155" s="21">
        <f t="shared" si="8"/>
        <v>300</v>
      </c>
      <c r="G155" s="9">
        <v>126480</v>
      </c>
      <c r="H155" s="16">
        <v>538514</v>
      </c>
      <c r="I155" s="21">
        <f t="shared" si="6"/>
        <v>265.7</v>
      </c>
      <c r="J155" s="23">
        <f t="shared" si="7"/>
        <v>0.01</v>
      </c>
      <c r="K155" s="9">
        <v>202698</v>
      </c>
    </row>
    <row r="156" spans="1:11" ht="13.5" customHeight="1">
      <c r="A156" s="8" t="s">
        <v>147</v>
      </c>
      <c r="B156" s="6">
        <v>4</v>
      </c>
      <c r="C156" s="25" t="s">
        <v>557</v>
      </c>
      <c r="D156" s="19">
        <v>9437</v>
      </c>
      <c r="E156" s="7" t="s">
        <v>819</v>
      </c>
      <c r="F156" s="21">
        <f t="shared" si="8"/>
        <v>108.5</v>
      </c>
      <c r="G156" s="9">
        <v>8695</v>
      </c>
      <c r="H156" s="16">
        <v>11003463</v>
      </c>
      <c r="I156" s="21">
        <f t="shared" si="6"/>
        <v>114.1</v>
      </c>
      <c r="J156" s="23">
        <f t="shared" si="7"/>
        <v>0.1</v>
      </c>
      <c r="K156" s="9">
        <v>9646993</v>
      </c>
    </row>
    <row r="157" spans="1:11" ht="13.5" customHeight="1">
      <c r="A157" s="8" t="s">
        <v>148</v>
      </c>
      <c r="B157" s="6">
        <v>4</v>
      </c>
      <c r="C157" s="25" t="s">
        <v>558</v>
      </c>
      <c r="D157" s="19">
        <v>192</v>
      </c>
      <c r="E157" s="7" t="s">
        <v>819</v>
      </c>
      <c r="F157" s="21">
        <f t="shared" si="8"/>
        <v>101.1</v>
      </c>
      <c r="G157" s="9">
        <v>190</v>
      </c>
      <c r="H157" s="16">
        <v>201012</v>
      </c>
      <c r="I157" s="21">
        <f t="shared" si="6"/>
        <v>92.5</v>
      </c>
      <c r="J157" s="23">
        <f t="shared" si="7"/>
        <v>0</v>
      </c>
      <c r="K157" s="9">
        <v>217348</v>
      </c>
    </row>
    <row r="158" spans="1:11" ht="13.5" customHeight="1">
      <c r="A158" s="8" t="s">
        <v>149</v>
      </c>
      <c r="B158" s="6">
        <v>4</v>
      </c>
      <c r="C158" s="25" t="s">
        <v>559</v>
      </c>
      <c r="D158" s="19">
        <v>204329</v>
      </c>
      <c r="E158" s="7" t="s">
        <v>820</v>
      </c>
      <c r="F158" s="21">
        <f t="shared" si="8"/>
        <v>94.3</v>
      </c>
      <c r="G158" s="9">
        <v>216622</v>
      </c>
      <c r="H158" s="16">
        <v>304848</v>
      </c>
      <c r="I158" s="21">
        <f t="shared" si="6"/>
        <v>71.7</v>
      </c>
      <c r="J158" s="23">
        <f t="shared" si="7"/>
        <v>0</v>
      </c>
      <c r="K158" s="9">
        <v>425018</v>
      </c>
    </row>
    <row r="159" spans="1:11" ht="13.5" customHeight="1">
      <c r="A159" s="26" t="s">
        <v>150</v>
      </c>
      <c r="B159" s="27">
        <v>2</v>
      </c>
      <c r="C159" s="28" t="s">
        <v>560</v>
      </c>
      <c r="D159" s="29">
        <v>0</v>
      </c>
      <c r="E159" s="30"/>
      <c r="F159" s="31"/>
      <c r="G159" s="32"/>
      <c r="H159" s="33">
        <v>163247771</v>
      </c>
      <c r="I159" s="31">
        <f t="shared" si="6"/>
        <v>102.7</v>
      </c>
      <c r="J159" s="34">
        <f t="shared" si="7"/>
        <v>1.53</v>
      </c>
      <c r="K159" s="32">
        <v>158910741</v>
      </c>
    </row>
    <row r="160" spans="1:11" ht="13.5" customHeight="1">
      <c r="A160" s="53" t="s">
        <v>151</v>
      </c>
      <c r="B160" s="54">
        <v>3</v>
      </c>
      <c r="C160" s="55" t="s">
        <v>561</v>
      </c>
      <c r="D160" s="56">
        <v>1150</v>
      </c>
      <c r="E160" s="57" t="s">
        <v>819</v>
      </c>
      <c r="F160" s="58">
        <f t="shared" si="8"/>
        <v>286.8</v>
      </c>
      <c r="G160" s="59">
        <v>401</v>
      </c>
      <c r="H160" s="60">
        <v>57213</v>
      </c>
      <c r="I160" s="58">
        <f t="shared" si="6"/>
        <v>263</v>
      </c>
      <c r="J160" s="61">
        <f t="shared" si="7"/>
        <v>0</v>
      </c>
      <c r="K160" s="59">
        <v>21750</v>
      </c>
    </row>
    <row r="161" spans="1:11" ht="13.5" customHeight="1">
      <c r="A161" s="53" t="s">
        <v>152</v>
      </c>
      <c r="B161" s="54">
        <v>3</v>
      </c>
      <c r="C161" s="55" t="s">
        <v>562</v>
      </c>
      <c r="D161" s="56">
        <v>2907193</v>
      </c>
      <c r="E161" s="57" t="s">
        <v>822</v>
      </c>
      <c r="F161" s="58">
        <f t="shared" si="8"/>
        <v>111.4</v>
      </c>
      <c r="G161" s="59">
        <v>2610251</v>
      </c>
      <c r="H161" s="60">
        <v>4592266</v>
      </c>
      <c r="I161" s="58">
        <f t="shared" si="6"/>
        <v>104.8</v>
      </c>
      <c r="J161" s="61">
        <f t="shared" si="7"/>
        <v>0.04</v>
      </c>
      <c r="K161" s="59">
        <v>4381295</v>
      </c>
    </row>
    <row r="162" spans="1:11" ht="13.5" customHeight="1">
      <c r="A162" s="53" t="s">
        <v>153</v>
      </c>
      <c r="B162" s="54">
        <v>3</v>
      </c>
      <c r="C162" s="55" t="s">
        <v>563</v>
      </c>
      <c r="D162" s="56">
        <v>0</v>
      </c>
      <c r="E162" s="57"/>
      <c r="F162" s="58"/>
      <c r="G162" s="59"/>
      <c r="H162" s="60">
        <v>81329118</v>
      </c>
      <c r="I162" s="58">
        <f t="shared" si="6"/>
        <v>95.6</v>
      </c>
      <c r="J162" s="61">
        <f t="shared" si="7"/>
        <v>0.76</v>
      </c>
      <c r="K162" s="59">
        <v>85043742</v>
      </c>
    </row>
    <row r="163" spans="1:11" ht="13.5" customHeight="1">
      <c r="A163" s="8" t="s">
        <v>154</v>
      </c>
      <c r="B163" s="6">
        <v>4</v>
      </c>
      <c r="C163" s="25" t="s">
        <v>564</v>
      </c>
      <c r="D163" s="19">
        <v>800179</v>
      </c>
      <c r="E163" s="7" t="s">
        <v>822</v>
      </c>
      <c r="F163" s="21">
        <f t="shared" si="8"/>
        <v>141.1</v>
      </c>
      <c r="G163" s="9">
        <v>567240</v>
      </c>
      <c r="H163" s="16">
        <v>4616133</v>
      </c>
      <c r="I163" s="21">
        <f t="shared" si="6"/>
        <v>296.4</v>
      </c>
      <c r="J163" s="23">
        <f t="shared" si="7"/>
        <v>0.04</v>
      </c>
      <c r="K163" s="9">
        <v>1557534</v>
      </c>
    </row>
    <row r="164" spans="1:11" ht="13.5" customHeight="1">
      <c r="A164" s="8" t="s">
        <v>155</v>
      </c>
      <c r="B164" s="6">
        <v>4</v>
      </c>
      <c r="C164" s="25" t="s">
        <v>565</v>
      </c>
      <c r="D164" s="19">
        <v>34</v>
      </c>
      <c r="E164" s="7" t="s">
        <v>822</v>
      </c>
      <c r="F164" s="21">
        <f t="shared" si="8"/>
        <v>141.7</v>
      </c>
      <c r="G164" s="9">
        <v>24</v>
      </c>
      <c r="H164" s="16">
        <v>3949</v>
      </c>
      <c r="I164" s="21">
        <f t="shared" si="6"/>
        <v>410.5</v>
      </c>
      <c r="J164" s="23">
        <f t="shared" si="7"/>
        <v>0</v>
      </c>
      <c r="K164" s="9">
        <v>962</v>
      </c>
    </row>
    <row r="165" spans="1:11" ht="13.5" customHeight="1">
      <c r="A165" s="8" t="s">
        <v>156</v>
      </c>
      <c r="B165" s="6">
        <v>4</v>
      </c>
      <c r="C165" s="25" t="s">
        <v>566</v>
      </c>
      <c r="D165" s="19">
        <v>800114</v>
      </c>
      <c r="E165" s="7" t="s">
        <v>822</v>
      </c>
      <c r="F165" s="21">
        <f t="shared" si="8"/>
        <v>141.1</v>
      </c>
      <c r="G165" s="9">
        <v>567076</v>
      </c>
      <c r="H165" s="16">
        <v>4606313</v>
      </c>
      <c r="I165" s="21">
        <f t="shared" si="6"/>
        <v>296.6</v>
      </c>
      <c r="J165" s="23">
        <f t="shared" si="7"/>
        <v>0.04</v>
      </c>
      <c r="K165" s="9">
        <v>1553081</v>
      </c>
    </row>
    <row r="166" spans="1:11" ht="13.5" customHeight="1">
      <c r="A166" s="8" t="s">
        <v>157</v>
      </c>
      <c r="B166" s="6">
        <v>4</v>
      </c>
      <c r="C166" s="25" t="s">
        <v>567</v>
      </c>
      <c r="D166" s="19">
        <v>1304496</v>
      </c>
      <c r="E166" s="7" t="s">
        <v>820</v>
      </c>
      <c r="F166" s="21">
        <f t="shared" si="8"/>
        <v>110.2</v>
      </c>
      <c r="G166" s="9">
        <v>1184210</v>
      </c>
      <c r="H166" s="16">
        <v>3783151</v>
      </c>
      <c r="I166" s="21">
        <f t="shared" si="6"/>
        <v>106.9</v>
      </c>
      <c r="J166" s="23">
        <f t="shared" si="7"/>
        <v>0.04</v>
      </c>
      <c r="K166" s="9">
        <v>3539287</v>
      </c>
    </row>
    <row r="167" spans="1:11" ht="13.5" customHeight="1">
      <c r="A167" s="8" t="s">
        <v>158</v>
      </c>
      <c r="B167" s="6">
        <v>4</v>
      </c>
      <c r="C167" s="25" t="s">
        <v>568</v>
      </c>
      <c r="D167" s="19">
        <v>36908063</v>
      </c>
      <c r="E167" s="7" t="s">
        <v>820</v>
      </c>
      <c r="F167" s="21">
        <f t="shared" si="8"/>
        <v>142.4</v>
      </c>
      <c r="G167" s="9">
        <v>25918836</v>
      </c>
      <c r="H167" s="16">
        <v>11855254</v>
      </c>
      <c r="I167" s="21">
        <f t="shared" si="6"/>
        <v>76.1</v>
      </c>
      <c r="J167" s="23">
        <f t="shared" si="7"/>
        <v>0.11</v>
      </c>
      <c r="K167" s="9">
        <v>15586623</v>
      </c>
    </row>
    <row r="168" spans="1:11" ht="13.5" customHeight="1">
      <c r="A168" s="8" t="s">
        <v>159</v>
      </c>
      <c r="B168" s="6">
        <v>4</v>
      </c>
      <c r="C168" s="25" t="s">
        <v>569</v>
      </c>
      <c r="D168" s="19">
        <v>31710898</v>
      </c>
      <c r="E168" s="7" t="s">
        <v>820</v>
      </c>
      <c r="F168" s="21">
        <f t="shared" si="8"/>
        <v>148.6</v>
      </c>
      <c r="G168" s="9">
        <v>21340226</v>
      </c>
      <c r="H168" s="16">
        <v>5912272</v>
      </c>
      <c r="I168" s="21">
        <f t="shared" si="6"/>
        <v>141.7</v>
      </c>
      <c r="J168" s="23">
        <f t="shared" si="7"/>
        <v>0.06</v>
      </c>
      <c r="K168" s="9">
        <v>4172766</v>
      </c>
    </row>
    <row r="169" spans="1:11" ht="13.5" customHeight="1">
      <c r="A169" s="8" t="s">
        <v>160</v>
      </c>
      <c r="B169" s="6">
        <v>4</v>
      </c>
      <c r="C169" s="25" t="s">
        <v>570</v>
      </c>
      <c r="D169" s="19">
        <v>11591</v>
      </c>
      <c r="E169" s="7" t="s">
        <v>820</v>
      </c>
      <c r="F169" s="21">
        <f t="shared" si="8"/>
        <v>232.5</v>
      </c>
      <c r="G169" s="9">
        <v>4985</v>
      </c>
      <c r="H169" s="16">
        <v>56255</v>
      </c>
      <c r="I169" s="21">
        <f t="shared" si="6"/>
        <v>269.2</v>
      </c>
      <c r="J169" s="23">
        <f t="shared" si="7"/>
        <v>0</v>
      </c>
      <c r="K169" s="9">
        <v>20894</v>
      </c>
    </row>
    <row r="170" spans="1:11" ht="13.5" customHeight="1">
      <c r="A170" s="8" t="s">
        <v>161</v>
      </c>
      <c r="B170" s="6">
        <v>4</v>
      </c>
      <c r="C170" s="25" t="s">
        <v>571</v>
      </c>
      <c r="D170" s="19">
        <v>191028134</v>
      </c>
      <c r="E170" s="7" t="s">
        <v>820</v>
      </c>
      <c r="F170" s="21">
        <f t="shared" si="8"/>
        <v>71.8</v>
      </c>
      <c r="G170" s="9">
        <v>266113214</v>
      </c>
      <c r="H170" s="16">
        <v>31602351</v>
      </c>
      <c r="I170" s="21">
        <f t="shared" si="6"/>
        <v>56.8</v>
      </c>
      <c r="J170" s="23">
        <f t="shared" si="7"/>
        <v>0.3</v>
      </c>
      <c r="K170" s="9">
        <v>55592572</v>
      </c>
    </row>
    <row r="171" spans="1:11" ht="13.5" customHeight="1">
      <c r="A171" s="53" t="s">
        <v>162</v>
      </c>
      <c r="B171" s="54">
        <v>3</v>
      </c>
      <c r="C171" s="55" t="s">
        <v>572</v>
      </c>
      <c r="D171" s="56">
        <v>12527</v>
      </c>
      <c r="E171" s="57" t="s">
        <v>819</v>
      </c>
      <c r="F171" s="58">
        <f t="shared" si="8"/>
        <v>78.8</v>
      </c>
      <c r="G171" s="59">
        <v>15892</v>
      </c>
      <c r="H171" s="60">
        <v>8327767</v>
      </c>
      <c r="I171" s="58">
        <f t="shared" si="6"/>
        <v>81.8</v>
      </c>
      <c r="J171" s="61">
        <f t="shared" si="7"/>
        <v>0.08</v>
      </c>
      <c r="K171" s="59">
        <v>10182185</v>
      </c>
    </row>
    <row r="172" spans="1:11" ht="13.5" customHeight="1">
      <c r="A172" s="8" t="s">
        <v>163</v>
      </c>
      <c r="B172" s="6">
        <v>4</v>
      </c>
      <c r="C172" s="25" t="s">
        <v>573</v>
      </c>
      <c r="D172" s="19">
        <v>12258</v>
      </c>
      <c r="E172" s="7" t="s">
        <v>819</v>
      </c>
      <c r="F172" s="21">
        <f t="shared" si="8"/>
        <v>78.7</v>
      </c>
      <c r="G172" s="9">
        <v>15577</v>
      </c>
      <c r="H172" s="16">
        <v>7950679</v>
      </c>
      <c r="I172" s="21">
        <f t="shared" si="6"/>
        <v>81.9</v>
      </c>
      <c r="J172" s="23">
        <f t="shared" si="7"/>
        <v>0.07</v>
      </c>
      <c r="K172" s="9">
        <v>9705821</v>
      </c>
    </row>
    <row r="173" spans="1:11" ht="13.5" customHeight="1">
      <c r="A173" s="8" t="s">
        <v>164</v>
      </c>
      <c r="B173" s="6">
        <v>4</v>
      </c>
      <c r="C173" s="25" t="s">
        <v>574</v>
      </c>
      <c r="D173" s="19">
        <v>10981</v>
      </c>
      <c r="E173" s="7" t="s">
        <v>819</v>
      </c>
      <c r="F173" s="21">
        <f t="shared" si="8"/>
        <v>77.3</v>
      </c>
      <c r="G173" s="9">
        <v>14212</v>
      </c>
      <c r="H173" s="16">
        <v>6623604</v>
      </c>
      <c r="I173" s="21">
        <f t="shared" si="6"/>
        <v>79.9</v>
      </c>
      <c r="J173" s="23">
        <f t="shared" si="7"/>
        <v>0.06</v>
      </c>
      <c r="K173" s="9">
        <v>8293936</v>
      </c>
    </row>
    <row r="174" spans="1:11" ht="13.5" customHeight="1">
      <c r="A174" s="8" t="s">
        <v>165</v>
      </c>
      <c r="B174" s="6">
        <v>4</v>
      </c>
      <c r="C174" s="25" t="s">
        <v>575</v>
      </c>
      <c r="D174" s="19">
        <v>255</v>
      </c>
      <c r="E174" s="7" t="s">
        <v>819</v>
      </c>
      <c r="F174" s="21">
        <f t="shared" si="8"/>
        <v>85.9</v>
      </c>
      <c r="G174" s="9">
        <v>297</v>
      </c>
      <c r="H174" s="16">
        <v>377088</v>
      </c>
      <c r="I174" s="21">
        <f t="shared" si="6"/>
        <v>79.2</v>
      </c>
      <c r="J174" s="23">
        <f t="shared" si="7"/>
        <v>0</v>
      </c>
      <c r="K174" s="9">
        <v>476364</v>
      </c>
    </row>
    <row r="175" spans="1:11" ht="13.5" customHeight="1">
      <c r="A175" s="53" t="s">
        <v>166</v>
      </c>
      <c r="B175" s="54">
        <v>3</v>
      </c>
      <c r="C175" s="55" t="s">
        <v>576</v>
      </c>
      <c r="D175" s="56">
        <v>83188</v>
      </c>
      <c r="E175" s="57" t="s">
        <v>823</v>
      </c>
      <c r="F175" s="58">
        <f t="shared" si="8"/>
        <v>327.9</v>
      </c>
      <c r="G175" s="59">
        <v>25373</v>
      </c>
      <c r="H175" s="60">
        <v>28223</v>
      </c>
      <c r="I175" s="58">
        <f t="shared" si="6"/>
        <v>238.9</v>
      </c>
      <c r="J175" s="61">
        <f t="shared" si="7"/>
        <v>0</v>
      </c>
      <c r="K175" s="59">
        <v>11813</v>
      </c>
    </row>
    <row r="176" spans="1:11" ht="13.5" customHeight="1">
      <c r="A176" s="26" t="s">
        <v>167</v>
      </c>
      <c r="B176" s="27">
        <v>2</v>
      </c>
      <c r="C176" s="28" t="s">
        <v>577</v>
      </c>
      <c r="D176" s="29">
        <v>2465683</v>
      </c>
      <c r="E176" s="30" t="s">
        <v>819</v>
      </c>
      <c r="F176" s="31">
        <f t="shared" si="8"/>
        <v>107.2</v>
      </c>
      <c r="G176" s="32">
        <v>2299552</v>
      </c>
      <c r="H176" s="33">
        <v>228758909</v>
      </c>
      <c r="I176" s="31">
        <f t="shared" si="6"/>
        <v>123</v>
      </c>
      <c r="J176" s="34">
        <f t="shared" si="7"/>
        <v>2.14</v>
      </c>
      <c r="K176" s="32">
        <v>185940990</v>
      </c>
    </row>
    <row r="177" spans="1:11" ht="13.5" customHeight="1">
      <c r="A177" s="53" t="s">
        <v>168</v>
      </c>
      <c r="B177" s="54">
        <v>3</v>
      </c>
      <c r="C177" s="55" t="s">
        <v>578</v>
      </c>
      <c r="D177" s="56">
        <v>22792</v>
      </c>
      <c r="E177" s="57" t="s">
        <v>819</v>
      </c>
      <c r="F177" s="58">
        <f t="shared" si="8"/>
        <v>85.3</v>
      </c>
      <c r="G177" s="59">
        <v>26718</v>
      </c>
      <c r="H177" s="60">
        <v>1497096</v>
      </c>
      <c r="I177" s="58">
        <f t="shared" si="6"/>
        <v>123.2</v>
      </c>
      <c r="J177" s="61">
        <f t="shared" si="7"/>
        <v>0.01</v>
      </c>
      <c r="K177" s="59">
        <v>1215158</v>
      </c>
    </row>
    <row r="178" spans="1:11" ht="13.5" customHeight="1">
      <c r="A178" s="8" t="s">
        <v>169</v>
      </c>
      <c r="B178" s="6">
        <v>4</v>
      </c>
      <c r="C178" s="25" t="s">
        <v>579</v>
      </c>
      <c r="D178" s="19">
        <v>2561</v>
      </c>
      <c r="E178" s="7" t="s">
        <v>819</v>
      </c>
      <c r="F178" s="21">
        <f t="shared" si="8"/>
        <v>127.7</v>
      </c>
      <c r="G178" s="9">
        <v>2006</v>
      </c>
      <c r="H178" s="16">
        <v>343708</v>
      </c>
      <c r="I178" s="21">
        <f t="shared" si="6"/>
        <v>126</v>
      </c>
      <c r="J178" s="23">
        <f t="shared" si="7"/>
        <v>0</v>
      </c>
      <c r="K178" s="9">
        <v>272684</v>
      </c>
    </row>
    <row r="179" spans="1:11" ht="13.5" customHeight="1">
      <c r="A179" s="53" t="s">
        <v>170</v>
      </c>
      <c r="B179" s="54">
        <v>3</v>
      </c>
      <c r="C179" s="55" t="s">
        <v>580</v>
      </c>
      <c r="D179" s="56">
        <v>273</v>
      </c>
      <c r="E179" s="57" t="s">
        <v>819</v>
      </c>
      <c r="F179" s="58">
        <f t="shared" si="8"/>
        <v>4.4</v>
      </c>
      <c r="G179" s="59">
        <v>6154</v>
      </c>
      <c r="H179" s="60">
        <v>102544</v>
      </c>
      <c r="I179" s="58">
        <f t="shared" si="6"/>
        <v>36.7</v>
      </c>
      <c r="J179" s="61">
        <f t="shared" si="7"/>
        <v>0</v>
      </c>
      <c r="K179" s="59">
        <v>279046</v>
      </c>
    </row>
    <row r="180" spans="1:11" ht="13.5" customHeight="1">
      <c r="A180" s="8" t="s">
        <v>171</v>
      </c>
      <c r="B180" s="6">
        <v>4</v>
      </c>
      <c r="C180" s="25" t="s">
        <v>581</v>
      </c>
      <c r="D180" s="19">
        <v>59</v>
      </c>
      <c r="E180" s="7" t="s">
        <v>819</v>
      </c>
      <c r="F180" s="21" t="s">
        <v>846</v>
      </c>
      <c r="G180" s="9"/>
      <c r="H180" s="16">
        <v>4624</v>
      </c>
      <c r="I180" s="21" t="s">
        <v>846</v>
      </c>
      <c r="J180" s="23">
        <f t="shared" si="7"/>
        <v>0</v>
      </c>
      <c r="K180" s="9"/>
    </row>
    <row r="181" spans="1:11" ht="13.5" customHeight="1">
      <c r="A181" s="53" t="s">
        <v>172</v>
      </c>
      <c r="B181" s="54">
        <v>3</v>
      </c>
      <c r="C181" s="55" t="s">
        <v>582</v>
      </c>
      <c r="D181" s="56">
        <v>411724</v>
      </c>
      <c r="E181" s="57" t="s">
        <v>819</v>
      </c>
      <c r="F181" s="58">
        <f t="shared" si="8"/>
        <v>98.2</v>
      </c>
      <c r="G181" s="59">
        <v>419069</v>
      </c>
      <c r="H181" s="60">
        <v>37602596</v>
      </c>
      <c r="I181" s="58">
        <f t="shared" si="6"/>
        <v>115</v>
      </c>
      <c r="J181" s="61">
        <f t="shared" si="7"/>
        <v>0.35</v>
      </c>
      <c r="K181" s="59">
        <v>32709571</v>
      </c>
    </row>
    <row r="182" spans="1:11" ht="13.5" customHeight="1">
      <c r="A182" s="8" t="s">
        <v>173</v>
      </c>
      <c r="B182" s="6">
        <v>4</v>
      </c>
      <c r="C182" s="25" t="s">
        <v>583</v>
      </c>
      <c r="D182" s="19">
        <v>270919</v>
      </c>
      <c r="E182" s="7" t="s">
        <v>819</v>
      </c>
      <c r="F182" s="21">
        <f t="shared" si="8"/>
        <v>97</v>
      </c>
      <c r="G182" s="9">
        <v>279335</v>
      </c>
      <c r="H182" s="16">
        <v>26295381</v>
      </c>
      <c r="I182" s="21">
        <f t="shared" si="6"/>
        <v>115.7</v>
      </c>
      <c r="J182" s="23">
        <f t="shared" si="7"/>
        <v>0.25</v>
      </c>
      <c r="K182" s="9">
        <v>22727022</v>
      </c>
    </row>
    <row r="183" spans="1:11" ht="13.5" customHeight="1">
      <c r="A183" s="8" t="s">
        <v>174</v>
      </c>
      <c r="B183" s="6">
        <v>4</v>
      </c>
      <c r="C183" s="25" t="s">
        <v>584</v>
      </c>
      <c r="D183" s="19">
        <v>118518</v>
      </c>
      <c r="E183" s="7" t="s">
        <v>819</v>
      </c>
      <c r="F183" s="21">
        <f t="shared" si="8"/>
        <v>101.3</v>
      </c>
      <c r="G183" s="9">
        <v>117027</v>
      </c>
      <c r="H183" s="16">
        <v>7903749</v>
      </c>
      <c r="I183" s="21">
        <f t="shared" si="6"/>
        <v>114</v>
      </c>
      <c r="J183" s="23">
        <f t="shared" si="7"/>
        <v>0.07</v>
      </c>
      <c r="K183" s="9">
        <v>6935173</v>
      </c>
    </row>
    <row r="184" spans="1:11" ht="13.5" customHeight="1">
      <c r="A184" s="8" t="s">
        <v>175</v>
      </c>
      <c r="B184" s="6">
        <v>4</v>
      </c>
      <c r="C184" s="25" t="s">
        <v>585</v>
      </c>
      <c r="D184" s="19">
        <v>22285</v>
      </c>
      <c r="E184" s="7" t="s">
        <v>819</v>
      </c>
      <c r="F184" s="21">
        <f t="shared" si="8"/>
        <v>98.1</v>
      </c>
      <c r="G184" s="9">
        <v>22712</v>
      </c>
      <c r="H184" s="16">
        <v>3403466</v>
      </c>
      <c r="I184" s="21">
        <f t="shared" si="6"/>
        <v>111.7</v>
      </c>
      <c r="J184" s="23">
        <f t="shared" si="7"/>
        <v>0.03</v>
      </c>
      <c r="K184" s="9">
        <v>3047376</v>
      </c>
    </row>
    <row r="185" spans="1:11" ht="13.5" customHeight="1">
      <c r="A185" s="53" t="s">
        <v>176</v>
      </c>
      <c r="B185" s="54">
        <v>3</v>
      </c>
      <c r="C185" s="55" t="s">
        <v>586</v>
      </c>
      <c r="D185" s="56">
        <v>1536042</v>
      </c>
      <c r="E185" s="57" t="s">
        <v>819</v>
      </c>
      <c r="F185" s="58">
        <f t="shared" si="8"/>
        <v>111.7</v>
      </c>
      <c r="G185" s="59">
        <v>1375299</v>
      </c>
      <c r="H185" s="60">
        <v>121965674</v>
      </c>
      <c r="I185" s="58">
        <f t="shared" si="6"/>
        <v>123.8</v>
      </c>
      <c r="J185" s="61">
        <f t="shared" si="7"/>
        <v>1.14</v>
      </c>
      <c r="K185" s="59">
        <v>98527081</v>
      </c>
    </row>
    <row r="186" spans="1:11" ht="13.5" customHeight="1">
      <c r="A186" s="8" t="s">
        <v>177</v>
      </c>
      <c r="B186" s="6">
        <v>4</v>
      </c>
      <c r="C186" s="25" t="s">
        <v>587</v>
      </c>
      <c r="D186" s="19">
        <v>126085</v>
      </c>
      <c r="E186" s="7" t="s">
        <v>819</v>
      </c>
      <c r="F186" s="21">
        <f t="shared" si="8"/>
        <v>115.5</v>
      </c>
      <c r="G186" s="9">
        <v>109155</v>
      </c>
      <c r="H186" s="16">
        <v>23575443</v>
      </c>
      <c r="I186" s="21">
        <f t="shared" si="6"/>
        <v>123</v>
      </c>
      <c r="J186" s="23">
        <f t="shared" si="7"/>
        <v>0.22</v>
      </c>
      <c r="K186" s="9">
        <v>19165893</v>
      </c>
    </row>
    <row r="187" spans="1:11" ht="13.5" customHeight="1">
      <c r="A187" s="8" t="s">
        <v>178</v>
      </c>
      <c r="B187" s="6">
        <v>4</v>
      </c>
      <c r="C187" s="25" t="s">
        <v>588</v>
      </c>
      <c r="D187" s="19">
        <v>37336</v>
      </c>
      <c r="E187" s="7" t="s">
        <v>819</v>
      </c>
      <c r="F187" s="21">
        <f t="shared" si="8"/>
        <v>83.4</v>
      </c>
      <c r="G187" s="9">
        <v>44752</v>
      </c>
      <c r="H187" s="16">
        <v>8548686</v>
      </c>
      <c r="I187" s="21">
        <f t="shared" si="6"/>
        <v>101.7</v>
      </c>
      <c r="J187" s="23">
        <f t="shared" si="7"/>
        <v>0.08</v>
      </c>
      <c r="K187" s="9">
        <v>8403384</v>
      </c>
    </row>
    <row r="188" spans="1:11" ht="13.5" customHeight="1">
      <c r="A188" s="8" t="s">
        <v>179</v>
      </c>
      <c r="B188" s="6">
        <v>4</v>
      </c>
      <c r="C188" s="25" t="s">
        <v>589</v>
      </c>
      <c r="D188" s="19">
        <v>208112</v>
      </c>
      <c r="E188" s="7" t="s">
        <v>819</v>
      </c>
      <c r="F188" s="21">
        <f t="shared" si="8"/>
        <v>104.6</v>
      </c>
      <c r="G188" s="9">
        <v>198976</v>
      </c>
      <c r="H188" s="16">
        <v>20474876</v>
      </c>
      <c r="I188" s="21">
        <f t="shared" si="6"/>
        <v>116.3</v>
      </c>
      <c r="J188" s="23">
        <f t="shared" si="7"/>
        <v>0.19</v>
      </c>
      <c r="K188" s="9">
        <v>17612190</v>
      </c>
    </row>
    <row r="189" spans="1:11" ht="13.5" customHeight="1">
      <c r="A189" s="8" t="s">
        <v>180</v>
      </c>
      <c r="B189" s="6">
        <v>4</v>
      </c>
      <c r="C189" s="25" t="s">
        <v>590</v>
      </c>
      <c r="D189" s="19">
        <v>3437</v>
      </c>
      <c r="E189" s="7" t="s">
        <v>819</v>
      </c>
      <c r="F189" s="21">
        <f t="shared" si="8"/>
        <v>115.8</v>
      </c>
      <c r="G189" s="9">
        <v>2969</v>
      </c>
      <c r="H189" s="16">
        <v>257375</v>
      </c>
      <c r="I189" s="21">
        <f t="shared" si="6"/>
        <v>140.3</v>
      </c>
      <c r="J189" s="23">
        <f t="shared" si="7"/>
        <v>0</v>
      </c>
      <c r="K189" s="9">
        <v>183497</v>
      </c>
    </row>
    <row r="190" spans="1:11" ht="13.5" customHeight="1">
      <c r="A190" s="8" t="s">
        <v>181</v>
      </c>
      <c r="B190" s="6">
        <v>4</v>
      </c>
      <c r="C190" s="25" t="s">
        <v>591</v>
      </c>
      <c r="D190" s="19">
        <v>511805</v>
      </c>
      <c r="E190" s="7" t="s">
        <v>819</v>
      </c>
      <c r="F190" s="21">
        <f t="shared" si="8"/>
        <v>96.3</v>
      </c>
      <c r="G190" s="9">
        <v>531687</v>
      </c>
      <c r="H190" s="16">
        <v>37893155</v>
      </c>
      <c r="I190" s="21">
        <f t="shared" si="6"/>
        <v>105.3</v>
      </c>
      <c r="J190" s="23">
        <f t="shared" si="7"/>
        <v>0.35</v>
      </c>
      <c r="K190" s="9">
        <v>36001769</v>
      </c>
    </row>
    <row r="191" spans="1:11" ht="13.5" customHeight="1">
      <c r="A191" s="8" t="s">
        <v>182</v>
      </c>
      <c r="B191" s="6">
        <v>4</v>
      </c>
      <c r="C191" s="25" t="s">
        <v>592</v>
      </c>
      <c r="D191" s="19">
        <v>374540</v>
      </c>
      <c r="E191" s="7" t="s">
        <v>819</v>
      </c>
      <c r="F191" s="21">
        <f t="shared" si="8"/>
        <v>108.4</v>
      </c>
      <c r="G191" s="9">
        <v>345424</v>
      </c>
      <c r="H191" s="16">
        <v>25827529</v>
      </c>
      <c r="I191" s="21">
        <f t="shared" si="6"/>
        <v>114.9</v>
      </c>
      <c r="J191" s="23">
        <f t="shared" si="7"/>
        <v>0.24</v>
      </c>
      <c r="K191" s="9">
        <v>22472995</v>
      </c>
    </row>
    <row r="192" spans="1:11" ht="13.5" customHeight="1">
      <c r="A192" s="8" t="s">
        <v>183</v>
      </c>
      <c r="B192" s="6">
        <v>4</v>
      </c>
      <c r="C192" s="25" t="s">
        <v>593</v>
      </c>
      <c r="D192" s="19">
        <v>690055</v>
      </c>
      <c r="E192" s="7" t="s">
        <v>819</v>
      </c>
      <c r="F192" s="21">
        <f t="shared" si="8"/>
        <v>128.9</v>
      </c>
      <c r="G192" s="9">
        <v>535458</v>
      </c>
      <c r="H192" s="16">
        <v>40022200</v>
      </c>
      <c r="I192" s="21">
        <f t="shared" si="6"/>
        <v>155.4</v>
      </c>
      <c r="J192" s="23">
        <f t="shared" si="7"/>
        <v>0.37</v>
      </c>
      <c r="K192" s="9">
        <v>25747229</v>
      </c>
    </row>
    <row r="193" spans="1:11" ht="13.5" customHeight="1">
      <c r="A193" s="8" t="s">
        <v>184</v>
      </c>
      <c r="B193" s="6">
        <v>4</v>
      </c>
      <c r="C193" s="25" t="s">
        <v>594</v>
      </c>
      <c r="D193" s="19">
        <v>382664</v>
      </c>
      <c r="E193" s="7" t="s">
        <v>819</v>
      </c>
      <c r="F193" s="21">
        <f t="shared" si="8"/>
        <v>96.8</v>
      </c>
      <c r="G193" s="9">
        <v>395263</v>
      </c>
      <c r="H193" s="16">
        <v>23187911</v>
      </c>
      <c r="I193" s="21">
        <f t="shared" si="6"/>
        <v>114.6</v>
      </c>
      <c r="J193" s="23">
        <f t="shared" si="7"/>
        <v>0.22</v>
      </c>
      <c r="K193" s="9">
        <v>20234196</v>
      </c>
    </row>
    <row r="194" spans="1:11" ht="13.5" customHeight="1">
      <c r="A194" s="53" t="s">
        <v>185</v>
      </c>
      <c r="B194" s="54">
        <v>3</v>
      </c>
      <c r="C194" s="55" t="s">
        <v>595</v>
      </c>
      <c r="D194" s="56">
        <v>122</v>
      </c>
      <c r="E194" s="57" t="s">
        <v>819</v>
      </c>
      <c r="F194" s="58">
        <f t="shared" si="8"/>
        <v>2.1</v>
      </c>
      <c r="G194" s="59">
        <v>5747</v>
      </c>
      <c r="H194" s="60">
        <v>97560</v>
      </c>
      <c r="I194" s="58">
        <f t="shared" si="6"/>
        <v>84.6</v>
      </c>
      <c r="J194" s="61">
        <f t="shared" si="7"/>
        <v>0</v>
      </c>
      <c r="K194" s="59">
        <v>115326</v>
      </c>
    </row>
    <row r="195" spans="1:11" ht="13.5" customHeight="1">
      <c r="A195" s="8" t="s">
        <v>186</v>
      </c>
      <c r="B195" s="6">
        <v>4</v>
      </c>
      <c r="C195" s="25" t="s">
        <v>596</v>
      </c>
      <c r="D195" s="19">
        <v>73</v>
      </c>
      <c r="E195" s="7" t="s">
        <v>819</v>
      </c>
      <c r="F195" s="21">
        <f t="shared" si="8"/>
        <v>1.3</v>
      </c>
      <c r="G195" s="9">
        <v>5737</v>
      </c>
      <c r="H195" s="16">
        <v>61938</v>
      </c>
      <c r="I195" s="21">
        <f t="shared" si="6"/>
        <v>56</v>
      </c>
      <c r="J195" s="23">
        <f t="shared" si="7"/>
        <v>0</v>
      </c>
      <c r="K195" s="9">
        <v>110674</v>
      </c>
    </row>
    <row r="196" spans="1:11" ht="13.5" customHeight="1">
      <c r="A196" s="53" t="s">
        <v>187</v>
      </c>
      <c r="B196" s="54">
        <v>3</v>
      </c>
      <c r="C196" s="55" t="s">
        <v>597</v>
      </c>
      <c r="D196" s="56">
        <v>492601</v>
      </c>
      <c r="E196" s="57" t="s">
        <v>819</v>
      </c>
      <c r="F196" s="58">
        <f t="shared" si="8"/>
        <v>106.8</v>
      </c>
      <c r="G196" s="59">
        <v>461363</v>
      </c>
      <c r="H196" s="60">
        <v>67318339</v>
      </c>
      <c r="I196" s="58">
        <f t="shared" si="6"/>
        <v>127.4</v>
      </c>
      <c r="J196" s="61">
        <f t="shared" si="7"/>
        <v>0.63</v>
      </c>
      <c r="K196" s="59">
        <v>52829252</v>
      </c>
    </row>
    <row r="197" spans="1:11" ht="13.5" customHeight="1">
      <c r="A197" s="8" t="s">
        <v>188</v>
      </c>
      <c r="B197" s="6">
        <v>4</v>
      </c>
      <c r="C197" s="25" t="s">
        <v>598</v>
      </c>
      <c r="D197" s="19">
        <v>487052</v>
      </c>
      <c r="E197" s="7" t="s">
        <v>819</v>
      </c>
      <c r="F197" s="21">
        <f t="shared" si="8"/>
        <v>106.6</v>
      </c>
      <c r="G197" s="9">
        <v>456709</v>
      </c>
      <c r="H197" s="16">
        <v>62457377</v>
      </c>
      <c r="I197" s="21">
        <f t="shared" si="6"/>
        <v>127.6</v>
      </c>
      <c r="J197" s="23">
        <f t="shared" si="7"/>
        <v>0.58</v>
      </c>
      <c r="K197" s="9">
        <v>48953407</v>
      </c>
    </row>
    <row r="198" spans="1:11" ht="13.5" customHeight="1">
      <c r="A198" s="26" t="s">
        <v>189</v>
      </c>
      <c r="B198" s="27">
        <v>2</v>
      </c>
      <c r="C198" s="28" t="s">
        <v>599</v>
      </c>
      <c r="D198" s="29">
        <v>157541</v>
      </c>
      <c r="E198" s="30" t="s">
        <v>819</v>
      </c>
      <c r="F198" s="31">
        <f t="shared" si="8"/>
        <v>95.1</v>
      </c>
      <c r="G198" s="32">
        <v>165680</v>
      </c>
      <c r="H198" s="33">
        <v>67038084</v>
      </c>
      <c r="I198" s="31">
        <f t="shared" si="6"/>
        <v>112.2</v>
      </c>
      <c r="J198" s="34">
        <f t="shared" si="7"/>
        <v>0.63</v>
      </c>
      <c r="K198" s="32">
        <v>59725104</v>
      </c>
    </row>
    <row r="199" spans="1:11" ht="13.5" customHeight="1">
      <c r="A199" s="53" t="s">
        <v>190</v>
      </c>
      <c r="B199" s="54">
        <v>3</v>
      </c>
      <c r="C199" s="55" t="s">
        <v>600</v>
      </c>
      <c r="D199" s="56">
        <v>39069</v>
      </c>
      <c r="E199" s="57" t="s">
        <v>819</v>
      </c>
      <c r="F199" s="58">
        <f t="shared" si="8"/>
        <v>121.8</v>
      </c>
      <c r="G199" s="59">
        <v>32074</v>
      </c>
      <c r="H199" s="60">
        <v>24569779</v>
      </c>
      <c r="I199" s="58">
        <f t="shared" si="6"/>
        <v>135.4</v>
      </c>
      <c r="J199" s="61">
        <f t="shared" si="7"/>
        <v>0.23</v>
      </c>
      <c r="K199" s="59">
        <v>18148178</v>
      </c>
    </row>
    <row r="200" spans="1:11" ht="13.5" customHeight="1">
      <c r="A200" s="8" t="s">
        <v>191</v>
      </c>
      <c r="B200" s="6">
        <v>4</v>
      </c>
      <c r="C200" s="25" t="s">
        <v>601</v>
      </c>
      <c r="D200" s="19">
        <v>2190</v>
      </c>
      <c r="E200" s="7" t="s">
        <v>819</v>
      </c>
      <c r="F200" s="21">
        <f t="shared" si="8"/>
        <v>75.1</v>
      </c>
      <c r="G200" s="9">
        <v>2916</v>
      </c>
      <c r="H200" s="16">
        <v>1305669</v>
      </c>
      <c r="I200" s="21">
        <f aca="true" t="shared" si="9" ref="I200:I263">ROUND(H200/K200*100,1)</f>
        <v>100.1</v>
      </c>
      <c r="J200" s="23">
        <f aca="true" t="shared" si="10" ref="J200:J263">ROUND(H200/10693266661*100,2)</f>
        <v>0.01</v>
      </c>
      <c r="K200" s="9">
        <v>1304559</v>
      </c>
    </row>
    <row r="201" spans="1:11" ht="13.5" customHeight="1">
      <c r="A201" s="8" t="s">
        <v>192</v>
      </c>
      <c r="B201" s="6">
        <v>4</v>
      </c>
      <c r="C201" s="25" t="s">
        <v>602</v>
      </c>
      <c r="D201" s="19">
        <v>676</v>
      </c>
      <c r="E201" s="7" t="s">
        <v>819</v>
      </c>
      <c r="F201" s="21">
        <f aca="true" t="shared" si="11" ref="F201:F264">ROUND(D201/G201*100,1)</f>
        <v>284</v>
      </c>
      <c r="G201" s="9">
        <v>238</v>
      </c>
      <c r="H201" s="16">
        <v>442504</v>
      </c>
      <c r="I201" s="21">
        <f t="shared" si="9"/>
        <v>242.9</v>
      </c>
      <c r="J201" s="23">
        <f t="shared" si="10"/>
        <v>0</v>
      </c>
      <c r="K201" s="9">
        <v>182174</v>
      </c>
    </row>
    <row r="202" spans="1:11" ht="13.5" customHeight="1">
      <c r="A202" s="8" t="s">
        <v>193</v>
      </c>
      <c r="B202" s="6">
        <v>4</v>
      </c>
      <c r="C202" s="25" t="s">
        <v>603</v>
      </c>
      <c r="D202" s="19">
        <v>3190</v>
      </c>
      <c r="E202" s="7" t="s">
        <v>819</v>
      </c>
      <c r="F202" s="21">
        <f t="shared" si="11"/>
        <v>122.7</v>
      </c>
      <c r="G202" s="9">
        <v>2600</v>
      </c>
      <c r="H202" s="16">
        <v>3071607</v>
      </c>
      <c r="I202" s="21">
        <f t="shared" si="9"/>
        <v>120.5</v>
      </c>
      <c r="J202" s="23">
        <f t="shared" si="10"/>
        <v>0.03</v>
      </c>
      <c r="K202" s="9">
        <v>2548750</v>
      </c>
    </row>
    <row r="203" spans="1:11" ht="13.5" customHeight="1">
      <c r="A203" s="8" t="s">
        <v>194</v>
      </c>
      <c r="B203" s="6">
        <v>4</v>
      </c>
      <c r="C203" s="25" t="s">
        <v>604</v>
      </c>
      <c r="D203" s="19">
        <v>21994</v>
      </c>
      <c r="E203" s="7" t="s">
        <v>819</v>
      </c>
      <c r="F203" s="21">
        <f t="shared" si="11"/>
        <v>128.1</v>
      </c>
      <c r="G203" s="9">
        <v>17172</v>
      </c>
      <c r="H203" s="16">
        <v>9148255</v>
      </c>
      <c r="I203" s="21">
        <f t="shared" si="9"/>
        <v>160</v>
      </c>
      <c r="J203" s="23">
        <f t="shared" si="10"/>
        <v>0.09</v>
      </c>
      <c r="K203" s="9">
        <v>5716612</v>
      </c>
    </row>
    <row r="204" spans="1:11" ht="13.5" customHeight="1">
      <c r="A204" s="53" t="s">
        <v>195</v>
      </c>
      <c r="B204" s="54">
        <v>3</v>
      </c>
      <c r="C204" s="55" t="s">
        <v>605</v>
      </c>
      <c r="D204" s="56">
        <v>111252</v>
      </c>
      <c r="E204" s="57" t="s">
        <v>819</v>
      </c>
      <c r="F204" s="58">
        <f t="shared" si="11"/>
        <v>88.2</v>
      </c>
      <c r="G204" s="59">
        <v>126190</v>
      </c>
      <c r="H204" s="60">
        <v>38438252</v>
      </c>
      <c r="I204" s="58">
        <f t="shared" si="9"/>
        <v>99.8</v>
      </c>
      <c r="J204" s="61">
        <f t="shared" si="10"/>
        <v>0.36</v>
      </c>
      <c r="K204" s="59">
        <v>38521227</v>
      </c>
    </row>
    <row r="205" spans="1:11" ht="13.5" customHeight="1">
      <c r="A205" s="8" t="s">
        <v>196</v>
      </c>
      <c r="B205" s="6">
        <v>4</v>
      </c>
      <c r="C205" s="25" t="s">
        <v>606</v>
      </c>
      <c r="D205" s="19">
        <v>3252</v>
      </c>
      <c r="E205" s="7" t="s">
        <v>819</v>
      </c>
      <c r="F205" s="21">
        <f t="shared" si="11"/>
        <v>103.8</v>
      </c>
      <c r="G205" s="9">
        <v>3132</v>
      </c>
      <c r="H205" s="16">
        <v>761642</v>
      </c>
      <c r="I205" s="21">
        <f t="shared" si="9"/>
        <v>110.6</v>
      </c>
      <c r="J205" s="23">
        <f t="shared" si="10"/>
        <v>0.01</v>
      </c>
      <c r="K205" s="9">
        <v>688761</v>
      </c>
    </row>
    <row r="206" spans="1:11" ht="13.5" customHeight="1">
      <c r="A206" s="8" t="s">
        <v>197</v>
      </c>
      <c r="B206" s="6">
        <v>4</v>
      </c>
      <c r="C206" s="25" t="s">
        <v>607</v>
      </c>
      <c r="D206" s="19">
        <v>89719</v>
      </c>
      <c r="E206" s="7" t="s">
        <v>819</v>
      </c>
      <c r="F206" s="21">
        <f t="shared" si="11"/>
        <v>84.9</v>
      </c>
      <c r="G206" s="9">
        <v>105640</v>
      </c>
      <c r="H206" s="16">
        <v>27543946</v>
      </c>
      <c r="I206" s="21">
        <f t="shared" si="9"/>
        <v>94.4</v>
      </c>
      <c r="J206" s="23">
        <f t="shared" si="10"/>
        <v>0.26</v>
      </c>
      <c r="K206" s="9">
        <v>29176181</v>
      </c>
    </row>
    <row r="207" spans="1:11" ht="13.5" customHeight="1">
      <c r="A207" s="53" t="s">
        <v>198</v>
      </c>
      <c r="B207" s="54">
        <v>3</v>
      </c>
      <c r="C207" s="55" t="s">
        <v>608</v>
      </c>
      <c r="D207" s="56">
        <v>4610</v>
      </c>
      <c r="E207" s="57" t="s">
        <v>819</v>
      </c>
      <c r="F207" s="58">
        <f t="shared" si="11"/>
        <v>76.5</v>
      </c>
      <c r="G207" s="59">
        <v>6025</v>
      </c>
      <c r="H207" s="60">
        <v>614974</v>
      </c>
      <c r="I207" s="58">
        <f t="shared" si="9"/>
        <v>93.1</v>
      </c>
      <c r="J207" s="61">
        <f t="shared" si="10"/>
        <v>0.01</v>
      </c>
      <c r="K207" s="59">
        <v>660793</v>
      </c>
    </row>
    <row r="208" spans="1:11" ht="13.5" customHeight="1">
      <c r="A208" s="8" t="s">
        <v>199</v>
      </c>
      <c r="B208" s="6">
        <v>4</v>
      </c>
      <c r="C208" s="25" t="s">
        <v>609</v>
      </c>
      <c r="D208" s="19">
        <v>4536</v>
      </c>
      <c r="E208" s="7" t="s">
        <v>819</v>
      </c>
      <c r="F208" s="21">
        <f t="shared" si="11"/>
        <v>76.1</v>
      </c>
      <c r="G208" s="9">
        <v>5960</v>
      </c>
      <c r="H208" s="16">
        <v>588300</v>
      </c>
      <c r="I208" s="21">
        <f t="shared" si="9"/>
        <v>92.8</v>
      </c>
      <c r="J208" s="23">
        <f t="shared" si="10"/>
        <v>0.01</v>
      </c>
      <c r="K208" s="9">
        <v>633810</v>
      </c>
    </row>
    <row r="209" spans="1:11" ht="13.5" customHeight="1">
      <c r="A209" s="53" t="s">
        <v>200</v>
      </c>
      <c r="B209" s="54">
        <v>3</v>
      </c>
      <c r="C209" s="55" t="s">
        <v>610</v>
      </c>
      <c r="D209" s="56">
        <v>605</v>
      </c>
      <c r="E209" s="57" t="s">
        <v>819</v>
      </c>
      <c r="F209" s="58">
        <f t="shared" si="11"/>
        <v>106</v>
      </c>
      <c r="G209" s="59">
        <v>571</v>
      </c>
      <c r="H209" s="60">
        <v>1243399</v>
      </c>
      <c r="I209" s="58">
        <f t="shared" si="9"/>
        <v>124.7</v>
      </c>
      <c r="J209" s="61">
        <f t="shared" si="10"/>
        <v>0.01</v>
      </c>
      <c r="K209" s="59">
        <v>996995</v>
      </c>
    </row>
    <row r="210" spans="1:11" ht="13.5" customHeight="1">
      <c r="A210" s="53" t="s">
        <v>201</v>
      </c>
      <c r="B210" s="54">
        <v>3</v>
      </c>
      <c r="C210" s="55" t="s">
        <v>611</v>
      </c>
      <c r="D210" s="56">
        <v>155472</v>
      </c>
      <c r="E210" s="57" t="s">
        <v>823</v>
      </c>
      <c r="F210" s="58">
        <f t="shared" si="11"/>
        <v>209.8</v>
      </c>
      <c r="G210" s="59">
        <v>74096</v>
      </c>
      <c r="H210" s="60">
        <v>300678</v>
      </c>
      <c r="I210" s="58">
        <f t="shared" si="9"/>
        <v>214.1</v>
      </c>
      <c r="J210" s="61">
        <f t="shared" si="10"/>
        <v>0</v>
      </c>
      <c r="K210" s="59">
        <v>140435</v>
      </c>
    </row>
    <row r="211" spans="1:11" ht="13.5" customHeight="1">
      <c r="A211" s="26" t="s">
        <v>202</v>
      </c>
      <c r="B211" s="27">
        <v>2</v>
      </c>
      <c r="C211" s="28" t="s">
        <v>612</v>
      </c>
      <c r="D211" s="29">
        <v>0</v>
      </c>
      <c r="E211" s="30"/>
      <c r="F211" s="31"/>
      <c r="G211" s="32"/>
      <c r="H211" s="33">
        <v>185591349</v>
      </c>
      <c r="I211" s="31">
        <f t="shared" si="9"/>
        <v>123.1</v>
      </c>
      <c r="J211" s="34">
        <f t="shared" si="10"/>
        <v>1.74</v>
      </c>
      <c r="K211" s="32">
        <v>150751250</v>
      </c>
    </row>
    <row r="212" spans="1:11" ht="13.5" customHeight="1">
      <c r="A212" s="53" t="s">
        <v>203</v>
      </c>
      <c r="B212" s="54">
        <v>3</v>
      </c>
      <c r="C212" s="55" t="s">
        <v>613</v>
      </c>
      <c r="D212" s="56">
        <v>6680</v>
      </c>
      <c r="E212" s="57" t="s">
        <v>819</v>
      </c>
      <c r="F212" s="58">
        <f t="shared" si="11"/>
        <v>45.3</v>
      </c>
      <c r="G212" s="59">
        <v>14743</v>
      </c>
      <c r="H212" s="60">
        <v>1467487</v>
      </c>
      <c r="I212" s="58">
        <f t="shared" si="9"/>
        <v>41.4</v>
      </c>
      <c r="J212" s="61">
        <f t="shared" si="10"/>
        <v>0.01</v>
      </c>
      <c r="K212" s="59">
        <v>3546791</v>
      </c>
    </row>
    <row r="213" spans="1:11" ht="13.5" customHeight="1">
      <c r="A213" s="8" t="s">
        <v>204</v>
      </c>
      <c r="B213" s="6">
        <v>4</v>
      </c>
      <c r="C213" s="25" t="s">
        <v>614</v>
      </c>
      <c r="D213" s="19">
        <v>6577</v>
      </c>
      <c r="E213" s="7" t="s">
        <v>819</v>
      </c>
      <c r="F213" s="21">
        <f t="shared" si="11"/>
        <v>44.9</v>
      </c>
      <c r="G213" s="9">
        <v>14645</v>
      </c>
      <c r="H213" s="16">
        <v>1366458</v>
      </c>
      <c r="I213" s="21">
        <f t="shared" si="9"/>
        <v>39.5</v>
      </c>
      <c r="J213" s="23">
        <f t="shared" si="10"/>
        <v>0.01</v>
      </c>
      <c r="K213" s="9">
        <v>3461458</v>
      </c>
    </row>
    <row r="214" spans="1:11" ht="13.5" customHeight="1">
      <c r="A214" s="53" t="s">
        <v>205</v>
      </c>
      <c r="B214" s="54">
        <v>3</v>
      </c>
      <c r="C214" s="55" t="s">
        <v>615</v>
      </c>
      <c r="D214" s="56">
        <v>1473</v>
      </c>
      <c r="E214" s="57" t="s">
        <v>819</v>
      </c>
      <c r="F214" s="58">
        <f t="shared" si="11"/>
        <v>77.8</v>
      </c>
      <c r="G214" s="59">
        <v>1894</v>
      </c>
      <c r="H214" s="60">
        <v>374528</v>
      </c>
      <c r="I214" s="58">
        <f t="shared" si="9"/>
        <v>75.9</v>
      </c>
      <c r="J214" s="61">
        <f t="shared" si="10"/>
        <v>0</v>
      </c>
      <c r="K214" s="59">
        <v>493173</v>
      </c>
    </row>
    <row r="215" spans="1:11" ht="13.5" customHeight="1">
      <c r="A215" s="8" t="s">
        <v>206</v>
      </c>
      <c r="B215" s="6">
        <v>4</v>
      </c>
      <c r="C215" s="25" t="s">
        <v>616</v>
      </c>
      <c r="D215" s="19">
        <v>106</v>
      </c>
      <c r="E215" s="7" t="s">
        <v>819</v>
      </c>
      <c r="F215" s="21">
        <f t="shared" si="11"/>
        <v>89.8</v>
      </c>
      <c r="G215" s="9">
        <v>118</v>
      </c>
      <c r="H215" s="16">
        <v>96602</v>
      </c>
      <c r="I215" s="21">
        <f t="shared" si="9"/>
        <v>65.1</v>
      </c>
      <c r="J215" s="23">
        <f t="shared" si="10"/>
        <v>0</v>
      </c>
      <c r="K215" s="9">
        <v>148403</v>
      </c>
    </row>
    <row r="216" spans="1:11" ht="13.5" customHeight="1">
      <c r="A216" s="8" t="s">
        <v>207</v>
      </c>
      <c r="B216" s="6">
        <v>4</v>
      </c>
      <c r="C216" s="25" t="s">
        <v>617</v>
      </c>
      <c r="D216" s="19">
        <v>106</v>
      </c>
      <c r="E216" s="7" t="s">
        <v>819</v>
      </c>
      <c r="F216" s="21">
        <f t="shared" si="11"/>
        <v>89.8</v>
      </c>
      <c r="G216" s="9">
        <v>118</v>
      </c>
      <c r="H216" s="16">
        <v>96602</v>
      </c>
      <c r="I216" s="21">
        <f t="shared" si="9"/>
        <v>65.1</v>
      </c>
      <c r="J216" s="23">
        <f t="shared" si="10"/>
        <v>0</v>
      </c>
      <c r="K216" s="9">
        <v>148403</v>
      </c>
    </row>
    <row r="217" spans="1:11" ht="13.5" customHeight="1">
      <c r="A217" s="53" t="s">
        <v>208</v>
      </c>
      <c r="B217" s="54">
        <v>3</v>
      </c>
      <c r="C217" s="55" t="s">
        <v>618</v>
      </c>
      <c r="D217" s="56">
        <v>898</v>
      </c>
      <c r="E217" s="57" t="s">
        <v>819</v>
      </c>
      <c r="F217" s="58">
        <f t="shared" si="11"/>
        <v>128.8</v>
      </c>
      <c r="G217" s="59">
        <v>697</v>
      </c>
      <c r="H217" s="60">
        <v>834164</v>
      </c>
      <c r="I217" s="58">
        <f t="shared" si="9"/>
        <v>158.2</v>
      </c>
      <c r="J217" s="61">
        <f t="shared" si="10"/>
        <v>0.01</v>
      </c>
      <c r="K217" s="59">
        <v>527350</v>
      </c>
    </row>
    <row r="218" spans="1:11" ht="13.5" customHeight="1">
      <c r="A218" s="8" t="s">
        <v>209</v>
      </c>
      <c r="B218" s="6">
        <v>4</v>
      </c>
      <c r="C218" s="25" t="s">
        <v>619</v>
      </c>
      <c r="D218" s="19">
        <v>708</v>
      </c>
      <c r="E218" s="7" t="s">
        <v>819</v>
      </c>
      <c r="F218" s="21">
        <f t="shared" si="11"/>
        <v>154.6</v>
      </c>
      <c r="G218" s="9">
        <v>458</v>
      </c>
      <c r="H218" s="16">
        <v>567406</v>
      </c>
      <c r="I218" s="21">
        <f t="shared" si="9"/>
        <v>206</v>
      </c>
      <c r="J218" s="23">
        <f t="shared" si="10"/>
        <v>0.01</v>
      </c>
      <c r="K218" s="9">
        <v>275474</v>
      </c>
    </row>
    <row r="219" spans="1:11" ht="13.5" customHeight="1">
      <c r="A219" s="8" t="s">
        <v>210</v>
      </c>
      <c r="B219" s="6">
        <v>4</v>
      </c>
      <c r="C219" s="25" t="s">
        <v>620</v>
      </c>
      <c r="D219" s="19">
        <v>19</v>
      </c>
      <c r="E219" s="7" t="s">
        <v>819</v>
      </c>
      <c r="F219" s="21">
        <f t="shared" si="11"/>
        <v>24.7</v>
      </c>
      <c r="G219" s="9">
        <v>77</v>
      </c>
      <c r="H219" s="16">
        <v>96432</v>
      </c>
      <c r="I219" s="21">
        <f t="shared" si="9"/>
        <v>74.9</v>
      </c>
      <c r="J219" s="23">
        <f t="shared" si="10"/>
        <v>0</v>
      </c>
      <c r="K219" s="9">
        <v>128826</v>
      </c>
    </row>
    <row r="220" spans="1:11" ht="13.5" customHeight="1">
      <c r="A220" s="53" t="s">
        <v>211</v>
      </c>
      <c r="B220" s="54">
        <v>3</v>
      </c>
      <c r="C220" s="55" t="s">
        <v>621</v>
      </c>
      <c r="D220" s="56">
        <v>75990</v>
      </c>
      <c r="E220" s="57" t="s">
        <v>819</v>
      </c>
      <c r="F220" s="58">
        <f t="shared" si="11"/>
        <v>112.2</v>
      </c>
      <c r="G220" s="59">
        <v>67730</v>
      </c>
      <c r="H220" s="60">
        <v>50857330</v>
      </c>
      <c r="I220" s="58">
        <f t="shared" si="9"/>
        <v>107.4</v>
      </c>
      <c r="J220" s="61">
        <f t="shared" si="10"/>
        <v>0.48</v>
      </c>
      <c r="K220" s="59">
        <v>47369535</v>
      </c>
    </row>
    <row r="221" spans="1:11" ht="13.5" customHeight="1">
      <c r="A221" s="8" t="s">
        <v>212</v>
      </c>
      <c r="B221" s="6">
        <v>4</v>
      </c>
      <c r="C221" s="25" t="s">
        <v>622</v>
      </c>
      <c r="D221" s="19">
        <v>211</v>
      </c>
      <c r="E221" s="7" t="s">
        <v>819</v>
      </c>
      <c r="F221" s="21">
        <f t="shared" si="11"/>
        <v>314.9</v>
      </c>
      <c r="G221" s="9">
        <v>67</v>
      </c>
      <c r="H221" s="16">
        <v>189157</v>
      </c>
      <c r="I221" s="21">
        <f t="shared" si="9"/>
        <v>203.5</v>
      </c>
      <c r="J221" s="23">
        <f t="shared" si="10"/>
        <v>0</v>
      </c>
      <c r="K221" s="9">
        <v>92962</v>
      </c>
    </row>
    <row r="222" spans="1:11" ht="13.5" customHeight="1">
      <c r="A222" s="8" t="s">
        <v>213</v>
      </c>
      <c r="B222" s="6">
        <v>4</v>
      </c>
      <c r="C222" s="25" t="s">
        <v>623</v>
      </c>
      <c r="D222" s="19">
        <v>7</v>
      </c>
      <c r="E222" s="7" t="s">
        <v>819</v>
      </c>
      <c r="F222" s="21" t="s">
        <v>846</v>
      </c>
      <c r="G222" s="9"/>
      <c r="H222" s="16">
        <v>2366</v>
      </c>
      <c r="I222" s="21">
        <f t="shared" si="9"/>
        <v>526.9</v>
      </c>
      <c r="J222" s="23">
        <f t="shared" si="10"/>
        <v>0</v>
      </c>
      <c r="K222" s="9">
        <v>449</v>
      </c>
    </row>
    <row r="223" spans="1:11" ht="13.5" customHeight="1">
      <c r="A223" s="8" t="s">
        <v>214</v>
      </c>
      <c r="B223" s="6">
        <v>4</v>
      </c>
      <c r="C223" s="25" t="s">
        <v>624</v>
      </c>
      <c r="D223" s="19">
        <v>72116</v>
      </c>
      <c r="E223" s="7" t="s">
        <v>819</v>
      </c>
      <c r="F223" s="21">
        <f t="shared" si="11"/>
        <v>111.4</v>
      </c>
      <c r="G223" s="9">
        <v>64720</v>
      </c>
      <c r="H223" s="16">
        <v>47068524</v>
      </c>
      <c r="I223" s="21">
        <f t="shared" si="9"/>
        <v>106.4</v>
      </c>
      <c r="J223" s="23">
        <f t="shared" si="10"/>
        <v>0.44</v>
      </c>
      <c r="K223" s="9">
        <v>44255179</v>
      </c>
    </row>
    <row r="224" spans="1:11" ht="13.5" customHeight="1">
      <c r="A224" s="8" t="s">
        <v>215</v>
      </c>
      <c r="B224" s="6">
        <v>4</v>
      </c>
      <c r="C224" s="25" t="s">
        <v>625</v>
      </c>
      <c r="D224" s="19">
        <v>1222</v>
      </c>
      <c r="E224" s="7" t="s">
        <v>819</v>
      </c>
      <c r="F224" s="21">
        <f t="shared" si="11"/>
        <v>112.4</v>
      </c>
      <c r="G224" s="9">
        <v>1087</v>
      </c>
      <c r="H224" s="16">
        <v>956853</v>
      </c>
      <c r="I224" s="21">
        <f t="shared" si="9"/>
        <v>108.3</v>
      </c>
      <c r="J224" s="23">
        <f t="shared" si="10"/>
        <v>0.01</v>
      </c>
      <c r="K224" s="9">
        <v>883847</v>
      </c>
    </row>
    <row r="225" spans="1:11" ht="13.5" customHeight="1">
      <c r="A225" s="53" t="s">
        <v>216</v>
      </c>
      <c r="B225" s="54">
        <v>3</v>
      </c>
      <c r="C225" s="55" t="s">
        <v>626</v>
      </c>
      <c r="D225" s="56">
        <v>30980073</v>
      </c>
      <c r="E225" s="57" t="s">
        <v>820</v>
      </c>
      <c r="F225" s="58">
        <f t="shared" si="11"/>
        <v>156.5</v>
      </c>
      <c r="G225" s="59">
        <v>19792217</v>
      </c>
      <c r="H225" s="60">
        <v>66617094</v>
      </c>
      <c r="I225" s="58">
        <f t="shared" si="9"/>
        <v>149.2</v>
      </c>
      <c r="J225" s="61">
        <f t="shared" si="10"/>
        <v>0.62</v>
      </c>
      <c r="K225" s="59">
        <v>44642369</v>
      </c>
    </row>
    <row r="226" spans="1:11" ht="13.5" customHeight="1">
      <c r="A226" s="8" t="s">
        <v>217</v>
      </c>
      <c r="B226" s="6">
        <v>4</v>
      </c>
      <c r="C226" s="25" t="s">
        <v>627</v>
      </c>
      <c r="D226" s="19">
        <v>70953</v>
      </c>
      <c r="E226" s="7" t="s">
        <v>820</v>
      </c>
      <c r="F226" s="21">
        <f t="shared" si="11"/>
        <v>107.9</v>
      </c>
      <c r="G226" s="9">
        <v>65762</v>
      </c>
      <c r="H226" s="16">
        <v>105048</v>
      </c>
      <c r="I226" s="21">
        <f t="shared" si="9"/>
        <v>95.7</v>
      </c>
      <c r="J226" s="23">
        <f t="shared" si="10"/>
        <v>0</v>
      </c>
      <c r="K226" s="9">
        <v>109727</v>
      </c>
    </row>
    <row r="227" spans="1:11" ht="13.5" customHeight="1">
      <c r="A227" s="53" t="s">
        <v>218</v>
      </c>
      <c r="B227" s="54">
        <v>3</v>
      </c>
      <c r="C227" s="55" t="s">
        <v>628</v>
      </c>
      <c r="D227" s="56">
        <v>0</v>
      </c>
      <c r="E227" s="57"/>
      <c r="F227" s="58"/>
      <c r="G227" s="59"/>
      <c r="H227" s="60">
        <v>6977039</v>
      </c>
      <c r="I227" s="58">
        <f t="shared" si="9"/>
        <v>97.9</v>
      </c>
      <c r="J227" s="61">
        <f t="shared" si="10"/>
        <v>0.07</v>
      </c>
      <c r="K227" s="59">
        <v>7128194</v>
      </c>
    </row>
    <row r="228" spans="1:11" ht="13.5" customHeight="1">
      <c r="A228" s="8" t="s">
        <v>219</v>
      </c>
      <c r="B228" s="6">
        <v>4</v>
      </c>
      <c r="C228" s="25" t="s">
        <v>629</v>
      </c>
      <c r="D228" s="19">
        <v>1671874</v>
      </c>
      <c r="E228" s="7" t="s">
        <v>820</v>
      </c>
      <c r="F228" s="21">
        <f t="shared" si="11"/>
        <v>96.4</v>
      </c>
      <c r="G228" s="9">
        <v>1733670</v>
      </c>
      <c r="H228" s="16">
        <v>1591502</v>
      </c>
      <c r="I228" s="21">
        <f t="shared" si="9"/>
        <v>90.6</v>
      </c>
      <c r="J228" s="23">
        <f t="shared" si="10"/>
        <v>0.01</v>
      </c>
      <c r="K228" s="9">
        <v>1756075</v>
      </c>
    </row>
    <row r="229" spans="1:11" ht="13.5" customHeight="1">
      <c r="A229" s="53" t="s">
        <v>220</v>
      </c>
      <c r="B229" s="54">
        <v>3</v>
      </c>
      <c r="C229" s="55" t="s">
        <v>630</v>
      </c>
      <c r="D229" s="56">
        <v>9112703</v>
      </c>
      <c r="E229" s="57" t="s">
        <v>820</v>
      </c>
      <c r="F229" s="58">
        <f t="shared" si="11"/>
        <v>124.6</v>
      </c>
      <c r="G229" s="59">
        <v>7312332</v>
      </c>
      <c r="H229" s="60">
        <v>10193098</v>
      </c>
      <c r="I229" s="58">
        <f t="shared" si="9"/>
        <v>115.6</v>
      </c>
      <c r="J229" s="61">
        <f t="shared" si="10"/>
        <v>0.1</v>
      </c>
      <c r="K229" s="59">
        <v>8821252</v>
      </c>
    </row>
    <row r="230" spans="1:11" ht="13.5" customHeight="1">
      <c r="A230" s="8" t="s">
        <v>221</v>
      </c>
      <c r="B230" s="6">
        <v>4</v>
      </c>
      <c r="C230" s="25" t="s">
        <v>631</v>
      </c>
      <c r="D230" s="19">
        <v>8341949</v>
      </c>
      <c r="E230" s="7" t="s">
        <v>820</v>
      </c>
      <c r="F230" s="21">
        <f t="shared" si="11"/>
        <v>127.6</v>
      </c>
      <c r="G230" s="9">
        <v>6535841</v>
      </c>
      <c r="H230" s="16">
        <v>9244603</v>
      </c>
      <c r="I230" s="21">
        <f t="shared" si="9"/>
        <v>117.3</v>
      </c>
      <c r="J230" s="23">
        <f t="shared" si="10"/>
        <v>0.09</v>
      </c>
      <c r="K230" s="9">
        <v>7880449</v>
      </c>
    </row>
    <row r="231" spans="1:11" ht="13.5" customHeight="1">
      <c r="A231" s="53" t="s">
        <v>222</v>
      </c>
      <c r="B231" s="54">
        <v>3</v>
      </c>
      <c r="C231" s="55" t="s">
        <v>632</v>
      </c>
      <c r="D231" s="56">
        <v>14095</v>
      </c>
      <c r="E231" s="57" t="s">
        <v>819</v>
      </c>
      <c r="F231" s="58">
        <f t="shared" si="11"/>
        <v>135</v>
      </c>
      <c r="G231" s="59">
        <v>10444</v>
      </c>
      <c r="H231" s="60">
        <v>19666779</v>
      </c>
      <c r="I231" s="58">
        <f t="shared" si="9"/>
        <v>117.8</v>
      </c>
      <c r="J231" s="61">
        <f t="shared" si="10"/>
        <v>0.18</v>
      </c>
      <c r="K231" s="59">
        <v>16689320</v>
      </c>
    </row>
    <row r="232" spans="1:11" ht="13.5" customHeight="1">
      <c r="A232" s="53" t="s">
        <v>223</v>
      </c>
      <c r="B232" s="54">
        <v>3</v>
      </c>
      <c r="C232" s="55" t="s">
        <v>633</v>
      </c>
      <c r="D232" s="56">
        <v>2908</v>
      </c>
      <c r="E232" s="57" t="s">
        <v>819</v>
      </c>
      <c r="F232" s="58">
        <f t="shared" si="11"/>
        <v>122.3</v>
      </c>
      <c r="G232" s="59">
        <v>2378</v>
      </c>
      <c r="H232" s="60">
        <v>3277206</v>
      </c>
      <c r="I232" s="58">
        <f t="shared" si="9"/>
        <v>108.6</v>
      </c>
      <c r="J232" s="61">
        <f t="shared" si="10"/>
        <v>0.03</v>
      </c>
      <c r="K232" s="59">
        <v>3018617</v>
      </c>
    </row>
    <row r="233" spans="1:11" ht="13.5" customHeight="1">
      <c r="A233" s="53" t="s">
        <v>224</v>
      </c>
      <c r="B233" s="54">
        <v>3</v>
      </c>
      <c r="C233" s="55" t="s">
        <v>634</v>
      </c>
      <c r="D233" s="56">
        <v>1281738</v>
      </c>
      <c r="E233" s="57" t="s">
        <v>820</v>
      </c>
      <c r="F233" s="58">
        <f t="shared" si="11"/>
        <v>140.9</v>
      </c>
      <c r="G233" s="59">
        <v>909388</v>
      </c>
      <c r="H233" s="60">
        <v>1423319</v>
      </c>
      <c r="I233" s="58">
        <f t="shared" si="9"/>
        <v>164.6</v>
      </c>
      <c r="J233" s="61">
        <f t="shared" si="10"/>
        <v>0.01</v>
      </c>
      <c r="K233" s="59">
        <v>864709</v>
      </c>
    </row>
    <row r="234" spans="1:11" ht="13.5" customHeight="1">
      <c r="A234" s="44" t="s">
        <v>225</v>
      </c>
      <c r="B234" s="45">
        <v>1</v>
      </c>
      <c r="C234" s="46" t="s">
        <v>635</v>
      </c>
      <c r="D234" s="47">
        <v>0</v>
      </c>
      <c r="E234" s="48"/>
      <c r="F234" s="49"/>
      <c r="G234" s="50"/>
      <c r="H234" s="51">
        <v>9069639195</v>
      </c>
      <c r="I234" s="49">
        <f t="shared" si="9"/>
        <v>107.1</v>
      </c>
      <c r="J234" s="52">
        <f t="shared" si="10"/>
        <v>84.82</v>
      </c>
      <c r="K234" s="50">
        <v>8465661137</v>
      </c>
    </row>
    <row r="235" spans="1:11" ht="13.5" customHeight="1">
      <c r="A235" s="26" t="s">
        <v>226</v>
      </c>
      <c r="B235" s="27">
        <v>2</v>
      </c>
      <c r="C235" s="28" t="s">
        <v>636</v>
      </c>
      <c r="D235" s="29">
        <v>0</v>
      </c>
      <c r="E235" s="30"/>
      <c r="F235" s="31"/>
      <c r="G235" s="32"/>
      <c r="H235" s="33">
        <v>2109805936</v>
      </c>
      <c r="I235" s="31">
        <f t="shared" si="9"/>
        <v>109</v>
      </c>
      <c r="J235" s="34">
        <f t="shared" si="10"/>
        <v>19.73</v>
      </c>
      <c r="K235" s="32">
        <v>1935687915</v>
      </c>
    </row>
    <row r="236" spans="1:11" ht="13.5" customHeight="1">
      <c r="A236" s="53" t="s">
        <v>227</v>
      </c>
      <c r="B236" s="54">
        <v>3</v>
      </c>
      <c r="C236" s="55" t="s">
        <v>637</v>
      </c>
      <c r="D236" s="56">
        <v>284760064</v>
      </c>
      <c r="E236" s="57" t="s">
        <v>820</v>
      </c>
      <c r="F236" s="58">
        <f t="shared" si="11"/>
        <v>105.1</v>
      </c>
      <c r="G236" s="59">
        <v>270987904</v>
      </c>
      <c r="H236" s="60">
        <v>385152436</v>
      </c>
      <c r="I236" s="58">
        <f t="shared" si="9"/>
        <v>99.1</v>
      </c>
      <c r="J236" s="61">
        <f t="shared" si="10"/>
        <v>3.6</v>
      </c>
      <c r="K236" s="59">
        <v>388567010</v>
      </c>
    </row>
    <row r="237" spans="1:11" ht="13.5" customHeight="1">
      <c r="A237" s="8" t="s">
        <v>228</v>
      </c>
      <c r="B237" s="6">
        <v>4</v>
      </c>
      <c r="C237" s="25" t="s">
        <v>638</v>
      </c>
      <c r="D237" s="19">
        <v>7665</v>
      </c>
      <c r="E237" s="7" t="s">
        <v>820</v>
      </c>
      <c r="F237" s="21">
        <f t="shared" si="11"/>
        <v>65.2</v>
      </c>
      <c r="G237" s="9">
        <v>11750</v>
      </c>
      <c r="H237" s="16">
        <v>16724</v>
      </c>
      <c r="I237" s="21">
        <f t="shared" si="9"/>
        <v>97.4</v>
      </c>
      <c r="J237" s="23">
        <f t="shared" si="10"/>
        <v>0</v>
      </c>
      <c r="K237" s="9">
        <v>17163</v>
      </c>
    </row>
    <row r="238" spans="1:11" ht="13.5" customHeight="1">
      <c r="A238" s="8" t="s">
        <v>229</v>
      </c>
      <c r="B238" s="6">
        <v>4</v>
      </c>
      <c r="C238" s="25" t="s">
        <v>639</v>
      </c>
      <c r="D238" s="19">
        <v>281536170</v>
      </c>
      <c r="E238" s="7" t="s">
        <v>820</v>
      </c>
      <c r="F238" s="21">
        <f t="shared" si="11"/>
        <v>105.1</v>
      </c>
      <c r="G238" s="9">
        <v>267798604</v>
      </c>
      <c r="H238" s="16">
        <v>378288601</v>
      </c>
      <c r="I238" s="21">
        <f t="shared" si="9"/>
        <v>99.7</v>
      </c>
      <c r="J238" s="23">
        <f t="shared" si="10"/>
        <v>3.54</v>
      </c>
      <c r="K238" s="9">
        <v>379572146</v>
      </c>
    </row>
    <row r="239" spans="1:11" ht="13.5" customHeight="1">
      <c r="A239" s="8" t="s">
        <v>230</v>
      </c>
      <c r="B239" s="6">
        <v>4</v>
      </c>
      <c r="C239" s="25" t="s">
        <v>640</v>
      </c>
      <c r="D239" s="19">
        <v>234824810</v>
      </c>
      <c r="E239" s="7" t="s">
        <v>820</v>
      </c>
      <c r="F239" s="21">
        <f t="shared" si="11"/>
        <v>104.3</v>
      </c>
      <c r="G239" s="9">
        <v>225049485</v>
      </c>
      <c r="H239" s="16">
        <v>292119625</v>
      </c>
      <c r="I239" s="21">
        <f t="shared" si="9"/>
        <v>97.3</v>
      </c>
      <c r="J239" s="23">
        <f t="shared" si="10"/>
        <v>2.73</v>
      </c>
      <c r="K239" s="9">
        <v>300285037</v>
      </c>
    </row>
    <row r="240" spans="1:11" ht="13.5" customHeight="1">
      <c r="A240" s="8" t="s">
        <v>231</v>
      </c>
      <c r="B240" s="6">
        <v>4</v>
      </c>
      <c r="C240" s="25" t="s">
        <v>641</v>
      </c>
      <c r="D240" s="19">
        <v>46711360</v>
      </c>
      <c r="E240" s="7" t="s">
        <v>820</v>
      </c>
      <c r="F240" s="21">
        <f t="shared" si="11"/>
        <v>109.3</v>
      </c>
      <c r="G240" s="9">
        <v>42749119</v>
      </c>
      <c r="H240" s="16">
        <v>86168976</v>
      </c>
      <c r="I240" s="21">
        <f t="shared" si="9"/>
        <v>108.7</v>
      </c>
      <c r="J240" s="23">
        <f t="shared" si="10"/>
        <v>0.81</v>
      </c>
      <c r="K240" s="9">
        <v>79287109</v>
      </c>
    </row>
    <row r="241" spans="1:11" ht="13.5" customHeight="1">
      <c r="A241" s="8" t="s">
        <v>232</v>
      </c>
      <c r="B241" s="6">
        <v>4</v>
      </c>
      <c r="C241" s="25" t="s">
        <v>642</v>
      </c>
      <c r="D241" s="19">
        <v>1978948</v>
      </c>
      <c r="E241" s="7" t="s">
        <v>820</v>
      </c>
      <c r="F241" s="21">
        <f t="shared" si="11"/>
        <v>98.6</v>
      </c>
      <c r="G241" s="9">
        <v>2006156</v>
      </c>
      <c r="H241" s="16">
        <v>2468471</v>
      </c>
      <c r="I241" s="21">
        <f t="shared" si="9"/>
        <v>103</v>
      </c>
      <c r="J241" s="23">
        <f t="shared" si="10"/>
        <v>0.02</v>
      </c>
      <c r="K241" s="9">
        <v>2397095</v>
      </c>
    </row>
    <row r="242" spans="1:11" ht="13.5" customHeight="1">
      <c r="A242" s="53" t="s">
        <v>233</v>
      </c>
      <c r="B242" s="54">
        <v>3</v>
      </c>
      <c r="C242" s="55" t="s">
        <v>643</v>
      </c>
      <c r="D242" s="56">
        <v>0</v>
      </c>
      <c r="E242" s="57"/>
      <c r="F242" s="58"/>
      <c r="G242" s="59"/>
      <c r="H242" s="60">
        <v>15949612</v>
      </c>
      <c r="I242" s="58">
        <f t="shared" si="9"/>
        <v>128.9</v>
      </c>
      <c r="J242" s="61">
        <f t="shared" si="10"/>
        <v>0.15</v>
      </c>
      <c r="K242" s="59">
        <v>12369781</v>
      </c>
    </row>
    <row r="243" spans="1:11" ht="13.5" customHeight="1">
      <c r="A243" s="8" t="s">
        <v>234</v>
      </c>
      <c r="B243" s="6">
        <v>4</v>
      </c>
      <c r="C243" s="25" t="s">
        <v>644</v>
      </c>
      <c r="D243" s="19">
        <v>23203</v>
      </c>
      <c r="E243" s="7" t="s">
        <v>818</v>
      </c>
      <c r="F243" s="21">
        <f t="shared" si="11"/>
        <v>119.8</v>
      </c>
      <c r="G243" s="9">
        <v>19364</v>
      </c>
      <c r="H243" s="16">
        <v>13331850</v>
      </c>
      <c r="I243" s="21">
        <f t="shared" si="9"/>
        <v>124.5</v>
      </c>
      <c r="J243" s="23">
        <f t="shared" si="10"/>
        <v>0.12</v>
      </c>
      <c r="K243" s="9">
        <v>10707183</v>
      </c>
    </row>
    <row r="244" spans="1:11" ht="13.5" customHeight="1">
      <c r="A244" s="53" t="s">
        <v>235</v>
      </c>
      <c r="B244" s="54">
        <v>3</v>
      </c>
      <c r="C244" s="55" t="s">
        <v>645</v>
      </c>
      <c r="D244" s="56">
        <v>0</v>
      </c>
      <c r="E244" s="57"/>
      <c r="F244" s="58"/>
      <c r="G244" s="59"/>
      <c r="H244" s="60">
        <v>262691243</v>
      </c>
      <c r="I244" s="58">
        <f t="shared" si="9"/>
        <v>112.2</v>
      </c>
      <c r="J244" s="61">
        <f t="shared" si="10"/>
        <v>2.46</v>
      </c>
      <c r="K244" s="59">
        <v>234071531</v>
      </c>
    </row>
    <row r="245" spans="1:11" ht="13.5" customHeight="1">
      <c r="A245" s="8" t="s">
        <v>236</v>
      </c>
      <c r="B245" s="6">
        <v>4</v>
      </c>
      <c r="C245" s="25" t="s">
        <v>646</v>
      </c>
      <c r="D245" s="19">
        <v>4</v>
      </c>
      <c r="E245" s="7" t="s">
        <v>818</v>
      </c>
      <c r="F245" s="21">
        <f t="shared" si="11"/>
        <v>66.7</v>
      </c>
      <c r="G245" s="9">
        <v>6</v>
      </c>
      <c r="H245" s="16">
        <v>324</v>
      </c>
      <c r="I245" s="21">
        <f t="shared" si="9"/>
        <v>7.7</v>
      </c>
      <c r="J245" s="23">
        <f t="shared" si="10"/>
        <v>0</v>
      </c>
      <c r="K245" s="9">
        <v>4182</v>
      </c>
    </row>
    <row r="246" spans="1:11" ht="13.5" customHeight="1">
      <c r="A246" s="8" t="s">
        <v>237</v>
      </c>
      <c r="B246" s="6">
        <v>4</v>
      </c>
      <c r="C246" s="25" t="s">
        <v>647</v>
      </c>
      <c r="D246" s="19">
        <v>946</v>
      </c>
      <c r="E246" s="7" t="s">
        <v>818</v>
      </c>
      <c r="F246" s="21">
        <f t="shared" si="11"/>
        <v>149.7</v>
      </c>
      <c r="G246" s="9">
        <v>632</v>
      </c>
      <c r="H246" s="16">
        <v>42077</v>
      </c>
      <c r="I246" s="21">
        <f t="shared" si="9"/>
        <v>532.8</v>
      </c>
      <c r="J246" s="23">
        <f t="shared" si="10"/>
        <v>0</v>
      </c>
      <c r="K246" s="9">
        <v>7897</v>
      </c>
    </row>
    <row r="247" spans="1:11" ht="13.5" customHeight="1">
      <c r="A247" s="8" t="s">
        <v>238</v>
      </c>
      <c r="B247" s="6">
        <v>4</v>
      </c>
      <c r="C247" s="25" t="s">
        <v>648</v>
      </c>
      <c r="D247" s="19">
        <v>1315093</v>
      </c>
      <c r="E247" s="7" t="s">
        <v>818</v>
      </c>
      <c r="F247" s="21">
        <f t="shared" si="11"/>
        <v>67.7</v>
      </c>
      <c r="G247" s="9">
        <v>1943771</v>
      </c>
      <c r="H247" s="16">
        <v>94486756</v>
      </c>
      <c r="I247" s="21">
        <f t="shared" si="9"/>
        <v>113.6</v>
      </c>
      <c r="J247" s="23">
        <f t="shared" si="10"/>
        <v>0.88</v>
      </c>
      <c r="K247" s="9">
        <v>83173290</v>
      </c>
    </row>
    <row r="248" spans="1:11" ht="13.5" customHeight="1">
      <c r="A248" s="8" t="s">
        <v>239</v>
      </c>
      <c r="B248" s="6">
        <v>4</v>
      </c>
      <c r="C248" s="25" t="s">
        <v>649</v>
      </c>
      <c r="D248" s="19">
        <v>676258</v>
      </c>
      <c r="E248" s="7" t="s">
        <v>818</v>
      </c>
      <c r="F248" s="21">
        <f t="shared" si="11"/>
        <v>117.7</v>
      </c>
      <c r="G248" s="9">
        <v>574370</v>
      </c>
      <c r="H248" s="16">
        <v>53786898</v>
      </c>
      <c r="I248" s="21">
        <f t="shared" si="9"/>
        <v>102</v>
      </c>
      <c r="J248" s="23">
        <f t="shared" si="10"/>
        <v>0.5</v>
      </c>
      <c r="K248" s="9">
        <v>52740748</v>
      </c>
    </row>
    <row r="249" spans="1:11" ht="13.5" customHeight="1">
      <c r="A249" s="8" t="s">
        <v>240</v>
      </c>
      <c r="B249" s="6">
        <v>4</v>
      </c>
      <c r="C249" s="25" t="s">
        <v>650</v>
      </c>
      <c r="D249" s="19">
        <v>275762</v>
      </c>
      <c r="E249" s="7" t="s">
        <v>818</v>
      </c>
      <c r="F249" s="21">
        <f t="shared" si="11"/>
        <v>102.9</v>
      </c>
      <c r="G249" s="9">
        <v>267928</v>
      </c>
      <c r="H249" s="16">
        <v>6696456</v>
      </c>
      <c r="I249" s="21">
        <f t="shared" si="9"/>
        <v>162.6</v>
      </c>
      <c r="J249" s="23">
        <f t="shared" si="10"/>
        <v>0.06</v>
      </c>
      <c r="K249" s="9">
        <v>4119029</v>
      </c>
    </row>
    <row r="250" spans="1:11" ht="13.5" customHeight="1">
      <c r="A250" s="53" t="s">
        <v>241</v>
      </c>
      <c r="B250" s="54">
        <v>3</v>
      </c>
      <c r="C250" s="55" t="s">
        <v>651</v>
      </c>
      <c r="D250" s="56">
        <v>0</v>
      </c>
      <c r="E250" s="57"/>
      <c r="F250" s="58"/>
      <c r="G250" s="59"/>
      <c r="H250" s="60">
        <v>310627854</v>
      </c>
      <c r="I250" s="58">
        <f t="shared" si="9"/>
        <v>110.9</v>
      </c>
      <c r="J250" s="61">
        <f t="shared" si="10"/>
        <v>2.9</v>
      </c>
      <c r="K250" s="59">
        <v>280213685</v>
      </c>
    </row>
    <row r="251" spans="1:11" ht="13.5" customHeight="1">
      <c r="A251" s="8" t="s">
        <v>242</v>
      </c>
      <c r="B251" s="6">
        <v>4</v>
      </c>
      <c r="C251" s="25" t="s">
        <v>652</v>
      </c>
      <c r="D251" s="19">
        <v>34723</v>
      </c>
      <c r="E251" s="7" t="s">
        <v>818</v>
      </c>
      <c r="F251" s="21">
        <f t="shared" si="11"/>
        <v>112.3</v>
      </c>
      <c r="G251" s="9">
        <v>30932</v>
      </c>
      <c r="H251" s="16">
        <v>262675613</v>
      </c>
      <c r="I251" s="21">
        <f t="shared" si="9"/>
        <v>112.5</v>
      </c>
      <c r="J251" s="23">
        <f t="shared" si="10"/>
        <v>2.46</v>
      </c>
      <c r="K251" s="9">
        <v>233535054</v>
      </c>
    </row>
    <row r="252" spans="1:11" ht="13.5" customHeight="1">
      <c r="A252" s="8" t="s">
        <v>243</v>
      </c>
      <c r="B252" s="6">
        <v>4</v>
      </c>
      <c r="C252" s="25" t="s">
        <v>653</v>
      </c>
      <c r="D252" s="19">
        <v>6072</v>
      </c>
      <c r="E252" s="7" t="s">
        <v>818</v>
      </c>
      <c r="F252" s="21">
        <f t="shared" si="11"/>
        <v>110.3</v>
      </c>
      <c r="G252" s="9">
        <v>5504</v>
      </c>
      <c r="H252" s="16">
        <v>82510241</v>
      </c>
      <c r="I252" s="21">
        <f t="shared" si="9"/>
        <v>112.5</v>
      </c>
      <c r="J252" s="23">
        <f t="shared" si="10"/>
        <v>0.77</v>
      </c>
      <c r="K252" s="9">
        <v>73331959</v>
      </c>
    </row>
    <row r="253" spans="1:11" ht="13.5" customHeight="1">
      <c r="A253" s="8" t="s">
        <v>244</v>
      </c>
      <c r="B253" s="6">
        <v>4</v>
      </c>
      <c r="C253" s="25" t="s">
        <v>654</v>
      </c>
      <c r="D253" s="19">
        <v>2298</v>
      </c>
      <c r="E253" s="7" t="s">
        <v>818</v>
      </c>
      <c r="F253" s="21">
        <f t="shared" si="11"/>
        <v>90.4</v>
      </c>
      <c r="G253" s="9">
        <v>2543</v>
      </c>
      <c r="H253" s="16">
        <v>15997999</v>
      </c>
      <c r="I253" s="21">
        <f t="shared" si="9"/>
        <v>99.9</v>
      </c>
      <c r="J253" s="23">
        <f t="shared" si="10"/>
        <v>0.15</v>
      </c>
      <c r="K253" s="9">
        <v>16018486</v>
      </c>
    </row>
    <row r="254" spans="1:11" ht="13.5" customHeight="1">
      <c r="A254" s="8" t="s">
        <v>245</v>
      </c>
      <c r="B254" s="6">
        <v>4</v>
      </c>
      <c r="C254" s="25" t="s">
        <v>655</v>
      </c>
      <c r="D254" s="19">
        <v>436</v>
      </c>
      <c r="E254" s="7" t="s">
        <v>819</v>
      </c>
      <c r="F254" s="21">
        <f t="shared" si="11"/>
        <v>144.9</v>
      </c>
      <c r="G254" s="9">
        <v>301</v>
      </c>
      <c r="H254" s="16">
        <v>993350</v>
      </c>
      <c r="I254" s="21">
        <f t="shared" si="9"/>
        <v>107.4</v>
      </c>
      <c r="J254" s="23">
        <f t="shared" si="10"/>
        <v>0.01</v>
      </c>
      <c r="K254" s="9">
        <v>924555</v>
      </c>
    </row>
    <row r="255" spans="1:11" ht="13.5" customHeight="1">
      <c r="A255" s="53" t="s">
        <v>246</v>
      </c>
      <c r="B255" s="54">
        <v>3</v>
      </c>
      <c r="C255" s="55" t="s">
        <v>656</v>
      </c>
      <c r="D255" s="56">
        <v>0</v>
      </c>
      <c r="E255" s="57"/>
      <c r="F255" s="58"/>
      <c r="G255" s="59"/>
      <c r="H255" s="60">
        <v>94199601</v>
      </c>
      <c r="I255" s="58">
        <f t="shared" si="9"/>
        <v>90.3</v>
      </c>
      <c r="J255" s="61">
        <f t="shared" si="10"/>
        <v>0.88</v>
      </c>
      <c r="K255" s="59">
        <v>104300548</v>
      </c>
    </row>
    <row r="256" spans="1:11" ht="13.5" customHeight="1">
      <c r="A256" s="8" t="s">
        <v>247</v>
      </c>
      <c r="B256" s="6">
        <v>4</v>
      </c>
      <c r="C256" s="25" t="s">
        <v>657</v>
      </c>
      <c r="D256" s="19">
        <v>4</v>
      </c>
      <c r="E256" s="7" t="s">
        <v>818</v>
      </c>
      <c r="F256" s="21">
        <f t="shared" si="11"/>
        <v>33.3</v>
      </c>
      <c r="G256" s="9">
        <v>12</v>
      </c>
      <c r="H256" s="16">
        <v>78317</v>
      </c>
      <c r="I256" s="21">
        <f t="shared" si="9"/>
        <v>16.4</v>
      </c>
      <c r="J256" s="23">
        <f t="shared" si="10"/>
        <v>0</v>
      </c>
      <c r="K256" s="9">
        <v>478326</v>
      </c>
    </row>
    <row r="257" spans="1:11" ht="13.5" customHeight="1">
      <c r="A257" s="8" t="s">
        <v>248</v>
      </c>
      <c r="B257" s="6">
        <v>4</v>
      </c>
      <c r="C257" s="25" t="s">
        <v>658</v>
      </c>
      <c r="D257" s="19">
        <v>250</v>
      </c>
      <c r="E257" s="7" t="s">
        <v>818</v>
      </c>
      <c r="F257" s="21">
        <f t="shared" si="11"/>
        <v>77.4</v>
      </c>
      <c r="G257" s="9">
        <v>323</v>
      </c>
      <c r="H257" s="16">
        <v>830001</v>
      </c>
      <c r="I257" s="21">
        <f t="shared" si="9"/>
        <v>114.3</v>
      </c>
      <c r="J257" s="23">
        <f t="shared" si="10"/>
        <v>0.01</v>
      </c>
      <c r="K257" s="9">
        <v>725907</v>
      </c>
    </row>
    <row r="258" spans="1:11" ht="13.5" customHeight="1">
      <c r="A258" s="8" t="s">
        <v>249</v>
      </c>
      <c r="B258" s="6">
        <v>4</v>
      </c>
      <c r="C258" s="25" t="s">
        <v>659</v>
      </c>
      <c r="D258" s="19">
        <v>524</v>
      </c>
      <c r="E258" s="7" t="s">
        <v>818</v>
      </c>
      <c r="F258" s="21">
        <f t="shared" si="11"/>
        <v>121</v>
      </c>
      <c r="G258" s="9">
        <v>433</v>
      </c>
      <c r="H258" s="16">
        <v>4095334</v>
      </c>
      <c r="I258" s="21">
        <f t="shared" si="9"/>
        <v>146.4</v>
      </c>
      <c r="J258" s="23">
        <f t="shared" si="10"/>
        <v>0.04</v>
      </c>
      <c r="K258" s="9">
        <v>2797945</v>
      </c>
    </row>
    <row r="259" spans="1:11" ht="13.5" customHeight="1">
      <c r="A259" s="8" t="s">
        <v>250</v>
      </c>
      <c r="B259" s="6">
        <v>4</v>
      </c>
      <c r="C259" s="25" t="s">
        <v>660</v>
      </c>
      <c r="D259" s="19">
        <v>10134</v>
      </c>
      <c r="E259" s="7" t="s">
        <v>818</v>
      </c>
      <c r="F259" s="21">
        <f t="shared" si="11"/>
        <v>1429.3</v>
      </c>
      <c r="G259" s="9">
        <v>709</v>
      </c>
      <c r="H259" s="16">
        <v>6790435</v>
      </c>
      <c r="I259" s="21">
        <f t="shared" si="9"/>
        <v>122.4</v>
      </c>
      <c r="J259" s="23">
        <f t="shared" si="10"/>
        <v>0.06</v>
      </c>
      <c r="K259" s="9">
        <v>5547084</v>
      </c>
    </row>
    <row r="260" spans="1:11" ht="13.5" customHeight="1">
      <c r="A260" s="8" t="s">
        <v>251</v>
      </c>
      <c r="B260" s="6">
        <v>4</v>
      </c>
      <c r="C260" s="25" t="s">
        <v>661</v>
      </c>
      <c r="D260" s="19">
        <v>23620</v>
      </c>
      <c r="E260" s="7" t="s">
        <v>818</v>
      </c>
      <c r="F260" s="21">
        <f t="shared" si="11"/>
        <v>120.7</v>
      </c>
      <c r="G260" s="9">
        <v>19574</v>
      </c>
      <c r="H260" s="16">
        <v>18313760</v>
      </c>
      <c r="I260" s="21">
        <f t="shared" si="9"/>
        <v>128.9</v>
      </c>
      <c r="J260" s="23">
        <f t="shared" si="10"/>
        <v>0.17</v>
      </c>
      <c r="K260" s="9">
        <v>14209507</v>
      </c>
    </row>
    <row r="261" spans="1:11" ht="13.5" customHeight="1">
      <c r="A261" s="8" t="s">
        <v>252</v>
      </c>
      <c r="B261" s="6">
        <v>4</v>
      </c>
      <c r="C261" s="25" t="s">
        <v>662</v>
      </c>
      <c r="D261" s="19">
        <v>8725</v>
      </c>
      <c r="E261" s="7" t="s">
        <v>818</v>
      </c>
      <c r="F261" s="21">
        <f t="shared" si="11"/>
        <v>73.5</v>
      </c>
      <c r="G261" s="9">
        <v>11877</v>
      </c>
      <c r="H261" s="16">
        <v>28758158</v>
      </c>
      <c r="I261" s="21">
        <f t="shared" si="9"/>
        <v>75.5</v>
      </c>
      <c r="J261" s="23">
        <f t="shared" si="10"/>
        <v>0.27</v>
      </c>
      <c r="K261" s="9">
        <v>38068523</v>
      </c>
    </row>
    <row r="262" spans="1:11" ht="13.5" customHeight="1">
      <c r="A262" s="8" t="s">
        <v>253</v>
      </c>
      <c r="B262" s="6">
        <v>4</v>
      </c>
      <c r="C262" s="25" t="s">
        <v>663</v>
      </c>
      <c r="D262" s="19">
        <v>670</v>
      </c>
      <c r="E262" s="7" t="s">
        <v>818</v>
      </c>
      <c r="F262" s="21">
        <f t="shared" si="11"/>
        <v>98</v>
      </c>
      <c r="G262" s="9">
        <v>684</v>
      </c>
      <c r="H262" s="16">
        <v>295300</v>
      </c>
      <c r="I262" s="21">
        <f t="shared" si="9"/>
        <v>75.6</v>
      </c>
      <c r="J262" s="23">
        <f t="shared" si="10"/>
        <v>0</v>
      </c>
      <c r="K262" s="9">
        <v>390473</v>
      </c>
    </row>
    <row r="263" spans="1:11" ht="13.5" customHeight="1">
      <c r="A263" s="53" t="s">
        <v>254</v>
      </c>
      <c r="B263" s="54">
        <v>3</v>
      </c>
      <c r="C263" s="55" t="s">
        <v>826</v>
      </c>
      <c r="D263" s="56">
        <v>0</v>
      </c>
      <c r="E263" s="57"/>
      <c r="F263" s="58"/>
      <c r="G263" s="59"/>
      <c r="H263" s="60">
        <v>14997925</v>
      </c>
      <c r="I263" s="58">
        <f t="shared" si="9"/>
        <v>69.1</v>
      </c>
      <c r="J263" s="61">
        <f t="shared" si="10"/>
        <v>0.14</v>
      </c>
      <c r="K263" s="59">
        <v>21691432</v>
      </c>
    </row>
    <row r="264" spans="1:11" ht="13.5" customHeight="1">
      <c r="A264" s="8" t="s">
        <v>255</v>
      </c>
      <c r="B264" s="6">
        <v>4</v>
      </c>
      <c r="C264" s="25" t="s">
        <v>664</v>
      </c>
      <c r="D264" s="19">
        <v>9575</v>
      </c>
      <c r="E264" s="7" t="s">
        <v>818</v>
      </c>
      <c r="F264" s="21">
        <f t="shared" si="11"/>
        <v>73.2</v>
      </c>
      <c r="G264" s="9">
        <v>13072</v>
      </c>
      <c r="H264" s="16">
        <v>672054</v>
      </c>
      <c r="I264" s="21">
        <f aca="true" t="shared" si="12" ref="I264:I327">ROUND(H264/K264*100,1)</f>
        <v>39.1</v>
      </c>
      <c r="J264" s="23">
        <f aca="true" t="shared" si="13" ref="J264:J327">ROUND(H264/10693266661*100,2)</f>
        <v>0.01</v>
      </c>
      <c r="K264" s="9">
        <v>1720709</v>
      </c>
    </row>
    <row r="265" spans="1:11" ht="13.5" customHeight="1">
      <c r="A265" s="8" t="s">
        <v>256</v>
      </c>
      <c r="B265" s="6">
        <v>4</v>
      </c>
      <c r="C265" s="25" t="s">
        <v>665</v>
      </c>
      <c r="D265" s="19">
        <v>64368</v>
      </c>
      <c r="E265" s="7" t="s">
        <v>818</v>
      </c>
      <c r="F265" s="21">
        <f aca="true" t="shared" si="14" ref="F265:F328">ROUND(D265/G265*100,1)</f>
        <v>62.6</v>
      </c>
      <c r="G265" s="9">
        <v>102871</v>
      </c>
      <c r="H265" s="16">
        <v>9716179</v>
      </c>
      <c r="I265" s="21">
        <f t="shared" si="12"/>
        <v>64.4</v>
      </c>
      <c r="J265" s="23">
        <f t="shared" si="13"/>
        <v>0.09</v>
      </c>
      <c r="K265" s="9">
        <v>15078104</v>
      </c>
    </row>
    <row r="266" spans="1:11" ht="13.5" customHeight="1">
      <c r="A266" s="8" t="s">
        <v>257</v>
      </c>
      <c r="B266" s="6">
        <v>4</v>
      </c>
      <c r="C266" s="25" t="s">
        <v>666</v>
      </c>
      <c r="D266" s="19">
        <v>567</v>
      </c>
      <c r="E266" s="7" t="s">
        <v>819</v>
      </c>
      <c r="F266" s="21">
        <f t="shared" si="14"/>
        <v>61.4</v>
      </c>
      <c r="G266" s="9">
        <v>923</v>
      </c>
      <c r="H266" s="16">
        <v>4599092</v>
      </c>
      <c r="I266" s="21">
        <f t="shared" si="12"/>
        <v>93.5</v>
      </c>
      <c r="J266" s="23">
        <f t="shared" si="13"/>
        <v>0.04</v>
      </c>
      <c r="K266" s="9">
        <v>4920401</v>
      </c>
    </row>
    <row r="267" spans="1:11" ht="13.5" customHeight="1">
      <c r="A267" s="53" t="s">
        <v>258</v>
      </c>
      <c r="B267" s="54">
        <v>3</v>
      </c>
      <c r="C267" s="55" t="s">
        <v>667</v>
      </c>
      <c r="D267" s="56">
        <v>1809</v>
      </c>
      <c r="E267" s="57" t="s">
        <v>819</v>
      </c>
      <c r="F267" s="58">
        <f t="shared" si="14"/>
        <v>88</v>
      </c>
      <c r="G267" s="59">
        <v>2056</v>
      </c>
      <c r="H267" s="60">
        <v>1579507</v>
      </c>
      <c r="I267" s="58">
        <f t="shared" si="12"/>
        <v>125.1</v>
      </c>
      <c r="J267" s="61">
        <f t="shared" si="13"/>
        <v>0.01</v>
      </c>
      <c r="K267" s="59">
        <v>1262092</v>
      </c>
    </row>
    <row r="268" spans="1:11" ht="13.5" customHeight="1">
      <c r="A268" s="53" t="s">
        <v>259</v>
      </c>
      <c r="B268" s="54">
        <v>3</v>
      </c>
      <c r="C268" s="55" t="s">
        <v>668</v>
      </c>
      <c r="D268" s="56">
        <v>3894</v>
      </c>
      <c r="E268" s="57" t="s">
        <v>819</v>
      </c>
      <c r="F268" s="58">
        <f t="shared" si="14"/>
        <v>108.8</v>
      </c>
      <c r="G268" s="59">
        <v>3580</v>
      </c>
      <c r="H268" s="60">
        <v>8926942</v>
      </c>
      <c r="I268" s="58">
        <f t="shared" si="12"/>
        <v>113.7</v>
      </c>
      <c r="J268" s="61">
        <f t="shared" si="13"/>
        <v>0.08</v>
      </c>
      <c r="K268" s="59">
        <v>7848283</v>
      </c>
    </row>
    <row r="269" spans="1:11" ht="13.5" customHeight="1">
      <c r="A269" s="53" t="s">
        <v>260</v>
      </c>
      <c r="B269" s="54">
        <v>3</v>
      </c>
      <c r="C269" s="55" t="s">
        <v>669</v>
      </c>
      <c r="D269" s="56">
        <v>330</v>
      </c>
      <c r="E269" s="57" t="s">
        <v>819</v>
      </c>
      <c r="F269" s="58">
        <f t="shared" si="14"/>
        <v>97.9</v>
      </c>
      <c r="G269" s="59">
        <v>337</v>
      </c>
      <c r="H269" s="60">
        <v>1134942</v>
      </c>
      <c r="I269" s="58">
        <f t="shared" si="12"/>
        <v>101.8</v>
      </c>
      <c r="J269" s="61">
        <f t="shared" si="13"/>
        <v>0.01</v>
      </c>
      <c r="K269" s="59">
        <v>1115342</v>
      </c>
    </row>
    <row r="270" spans="1:11" ht="13.5" customHeight="1">
      <c r="A270" s="53" t="s">
        <v>261</v>
      </c>
      <c r="B270" s="54">
        <v>3</v>
      </c>
      <c r="C270" s="55" t="s">
        <v>670</v>
      </c>
      <c r="D270" s="56">
        <v>0</v>
      </c>
      <c r="E270" s="57"/>
      <c r="F270" s="58"/>
      <c r="G270" s="59"/>
      <c r="H270" s="60">
        <v>40716504</v>
      </c>
      <c r="I270" s="58">
        <f t="shared" si="12"/>
        <v>146.9</v>
      </c>
      <c r="J270" s="61">
        <f t="shared" si="13"/>
        <v>0.38</v>
      </c>
      <c r="K270" s="59">
        <v>27720974</v>
      </c>
    </row>
    <row r="271" spans="1:11" ht="13.5" customHeight="1">
      <c r="A271" s="8" t="s">
        <v>262</v>
      </c>
      <c r="B271" s="6">
        <v>4</v>
      </c>
      <c r="C271" s="25" t="s">
        <v>671</v>
      </c>
      <c r="D271" s="19">
        <v>7359</v>
      </c>
      <c r="E271" s="7" t="s">
        <v>818</v>
      </c>
      <c r="F271" s="21">
        <f t="shared" si="14"/>
        <v>114</v>
      </c>
      <c r="G271" s="9">
        <v>6458</v>
      </c>
      <c r="H271" s="16">
        <v>22884855</v>
      </c>
      <c r="I271" s="21">
        <f t="shared" si="12"/>
        <v>134.5</v>
      </c>
      <c r="J271" s="23">
        <f t="shared" si="13"/>
        <v>0.21</v>
      </c>
      <c r="K271" s="9">
        <v>17012220</v>
      </c>
    </row>
    <row r="272" spans="1:11" ht="13.5" customHeight="1">
      <c r="A272" s="8" t="s">
        <v>263</v>
      </c>
      <c r="B272" s="6">
        <v>4</v>
      </c>
      <c r="C272" s="25" t="s">
        <v>672</v>
      </c>
      <c r="D272" s="19">
        <v>1254</v>
      </c>
      <c r="E272" s="7" t="s">
        <v>818</v>
      </c>
      <c r="F272" s="21">
        <f t="shared" si="14"/>
        <v>147.9</v>
      </c>
      <c r="G272" s="9">
        <v>848</v>
      </c>
      <c r="H272" s="16">
        <v>8555456</v>
      </c>
      <c r="I272" s="21">
        <f t="shared" si="12"/>
        <v>159.5</v>
      </c>
      <c r="J272" s="23">
        <f t="shared" si="13"/>
        <v>0.08</v>
      </c>
      <c r="K272" s="9">
        <v>5365578</v>
      </c>
    </row>
    <row r="273" spans="1:11" ht="13.5" customHeight="1">
      <c r="A273" s="53" t="s">
        <v>264</v>
      </c>
      <c r="B273" s="54">
        <v>3</v>
      </c>
      <c r="C273" s="55" t="s">
        <v>673</v>
      </c>
      <c r="D273" s="56">
        <v>0</v>
      </c>
      <c r="E273" s="57"/>
      <c r="F273" s="58"/>
      <c r="G273" s="59"/>
      <c r="H273" s="60">
        <v>80284517</v>
      </c>
      <c r="I273" s="58">
        <f t="shared" si="12"/>
        <v>107.2</v>
      </c>
      <c r="J273" s="61">
        <f t="shared" si="13"/>
        <v>0.75</v>
      </c>
      <c r="K273" s="59">
        <v>74908106</v>
      </c>
    </row>
    <row r="274" spans="1:11" ht="13.5" customHeight="1">
      <c r="A274" s="8" t="s">
        <v>265</v>
      </c>
      <c r="B274" s="6">
        <v>4</v>
      </c>
      <c r="C274" s="25" t="s">
        <v>674</v>
      </c>
      <c r="D274" s="19">
        <v>3888</v>
      </c>
      <c r="E274" s="7" t="s">
        <v>819</v>
      </c>
      <c r="F274" s="21">
        <f t="shared" si="14"/>
        <v>146.7</v>
      </c>
      <c r="G274" s="9">
        <v>2651</v>
      </c>
      <c r="H274" s="16">
        <v>5006570</v>
      </c>
      <c r="I274" s="21">
        <f t="shared" si="12"/>
        <v>150.7</v>
      </c>
      <c r="J274" s="23">
        <f t="shared" si="13"/>
        <v>0.05</v>
      </c>
      <c r="K274" s="9">
        <v>3323282</v>
      </c>
    </row>
    <row r="275" spans="1:11" ht="13.5" customHeight="1">
      <c r="A275" s="8" t="s">
        <v>266</v>
      </c>
      <c r="B275" s="6">
        <v>4</v>
      </c>
      <c r="C275" s="25" t="s">
        <v>675</v>
      </c>
      <c r="D275" s="19">
        <v>47297</v>
      </c>
      <c r="E275" s="7" t="s">
        <v>818</v>
      </c>
      <c r="F275" s="21">
        <f t="shared" si="14"/>
        <v>127.6</v>
      </c>
      <c r="G275" s="9">
        <v>37063</v>
      </c>
      <c r="H275" s="16">
        <v>10102596</v>
      </c>
      <c r="I275" s="21">
        <f t="shared" si="12"/>
        <v>122.3</v>
      </c>
      <c r="J275" s="23">
        <f t="shared" si="13"/>
        <v>0.09</v>
      </c>
      <c r="K275" s="9">
        <v>8260026</v>
      </c>
    </row>
    <row r="276" spans="1:11" ht="13.5" customHeight="1">
      <c r="A276" s="8" t="s">
        <v>267</v>
      </c>
      <c r="B276" s="6">
        <v>4</v>
      </c>
      <c r="C276" s="25" t="s">
        <v>676</v>
      </c>
      <c r="D276" s="19">
        <v>0</v>
      </c>
      <c r="E276" s="7"/>
      <c r="F276" s="21"/>
      <c r="G276" s="9"/>
      <c r="H276" s="16">
        <v>31930766</v>
      </c>
      <c r="I276" s="21">
        <f t="shared" si="12"/>
        <v>104.6</v>
      </c>
      <c r="J276" s="23">
        <f t="shared" si="13"/>
        <v>0.3</v>
      </c>
      <c r="K276" s="9">
        <v>30516199</v>
      </c>
    </row>
    <row r="277" spans="1:11" ht="13.5" customHeight="1">
      <c r="A277" s="53" t="s">
        <v>268</v>
      </c>
      <c r="B277" s="54">
        <v>3</v>
      </c>
      <c r="C277" s="55" t="s">
        <v>677</v>
      </c>
      <c r="D277" s="56">
        <v>0</v>
      </c>
      <c r="E277" s="57"/>
      <c r="F277" s="58"/>
      <c r="G277" s="59"/>
      <c r="H277" s="60">
        <v>241217450</v>
      </c>
      <c r="I277" s="58">
        <f t="shared" si="12"/>
        <v>103.5</v>
      </c>
      <c r="J277" s="61">
        <f t="shared" si="13"/>
        <v>2.26</v>
      </c>
      <c r="K277" s="59">
        <v>232968825</v>
      </c>
    </row>
    <row r="278" spans="1:11" ht="13.5" customHeight="1">
      <c r="A278" s="8" t="s">
        <v>269</v>
      </c>
      <c r="B278" s="6">
        <v>4</v>
      </c>
      <c r="C278" s="25" t="s">
        <v>678</v>
      </c>
      <c r="D278" s="19">
        <v>17240</v>
      </c>
      <c r="E278" s="7" t="s">
        <v>819</v>
      </c>
      <c r="F278" s="21">
        <f t="shared" si="14"/>
        <v>103.8</v>
      </c>
      <c r="G278" s="9">
        <v>16607</v>
      </c>
      <c r="H278" s="16">
        <v>54547129</v>
      </c>
      <c r="I278" s="21">
        <f t="shared" si="12"/>
        <v>102.4</v>
      </c>
      <c r="J278" s="23">
        <f t="shared" si="13"/>
        <v>0.51</v>
      </c>
      <c r="K278" s="9">
        <v>53251370</v>
      </c>
    </row>
    <row r="279" spans="1:11" ht="13.5" customHeight="1">
      <c r="A279" s="8" t="s">
        <v>270</v>
      </c>
      <c r="B279" s="6">
        <v>4</v>
      </c>
      <c r="C279" s="25" t="s">
        <v>679</v>
      </c>
      <c r="D279" s="19">
        <v>8200084</v>
      </c>
      <c r="E279" s="7" t="s">
        <v>818</v>
      </c>
      <c r="F279" s="21">
        <f t="shared" si="14"/>
        <v>96.2</v>
      </c>
      <c r="G279" s="9">
        <v>8524418</v>
      </c>
      <c r="H279" s="16">
        <v>87139965</v>
      </c>
      <c r="I279" s="21">
        <f t="shared" si="12"/>
        <v>89.7</v>
      </c>
      <c r="J279" s="23">
        <f t="shared" si="13"/>
        <v>0.81</v>
      </c>
      <c r="K279" s="9">
        <v>97099260</v>
      </c>
    </row>
    <row r="280" spans="1:11" ht="13.5" customHeight="1">
      <c r="A280" s="53" t="s">
        <v>271</v>
      </c>
      <c r="B280" s="54">
        <v>3</v>
      </c>
      <c r="C280" s="55" t="s">
        <v>680</v>
      </c>
      <c r="D280" s="56">
        <v>0</v>
      </c>
      <c r="E280" s="57"/>
      <c r="F280" s="58"/>
      <c r="G280" s="59"/>
      <c r="H280" s="60">
        <v>170180072</v>
      </c>
      <c r="I280" s="58">
        <f t="shared" si="12"/>
        <v>131.7</v>
      </c>
      <c r="J280" s="61">
        <f t="shared" si="13"/>
        <v>1.59</v>
      </c>
      <c r="K280" s="59">
        <v>129202508</v>
      </c>
    </row>
    <row r="281" spans="1:11" ht="13.5" customHeight="1">
      <c r="A281" s="8" t="s">
        <v>272</v>
      </c>
      <c r="B281" s="6">
        <v>4</v>
      </c>
      <c r="C281" s="25" t="s">
        <v>681</v>
      </c>
      <c r="D281" s="19">
        <v>126</v>
      </c>
      <c r="E281" s="7" t="s">
        <v>818</v>
      </c>
      <c r="F281" s="21">
        <f t="shared" si="14"/>
        <v>55</v>
      </c>
      <c r="G281" s="9">
        <v>229</v>
      </c>
      <c r="H281" s="16">
        <v>6136023</v>
      </c>
      <c r="I281" s="21">
        <f t="shared" si="12"/>
        <v>96.1</v>
      </c>
      <c r="J281" s="23">
        <f t="shared" si="13"/>
        <v>0.06</v>
      </c>
      <c r="K281" s="9">
        <v>6383650</v>
      </c>
    </row>
    <row r="282" spans="1:11" ht="13.5" customHeight="1">
      <c r="A282" s="8" t="s">
        <v>273</v>
      </c>
      <c r="B282" s="6">
        <v>4</v>
      </c>
      <c r="C282" s="25" t="s">
        <v>682</v>
      </c>
      <c r="D282" s="19">
        <v>289111</v>
      </c>
      <c r="E282" s="7" t="s">
        <v>818</v>
      </c>
      <c r="F282" s="21">
        <f t="shared" si="14"/>
        <v>210.7</v>
      </c>
      <c r="G282" s="9">
        <v>137190</v>
      </c>
      <c r="H282" s="16">
        <v>127150032</v>
      </c>
      <c r="I282" s="21">
        <f t="shared" si="12"/>
        <v>134.2</v>
      </c>
      <c r="J282" s="23">
        <f t="shared" si="13"/>
        <v>1.19</v>
      </c>
      <c r="K282" s="9">
        <v>94740075</v>
      </c>
    </row>
    <row r="283" spans="1:11" ht="13.5" customHeight="1">
      <c r="A283" s="53" t="s">
        <v>274</v>
      </c>
      <c r="B283" s="54">
        <v>3</v>
      </c>
      <c r="C283" s="55" t="s">
        <v>683</v>
      </c>
      <c r="D283" s="56">
        <v>24947</v>
      </c>
      <c r="E283" s="57" t="s">
        <v>819</v>
      </c>
      <c r="F283" s="58">
        <f t="shared" si="14"/>
        <v>103.9</v>
      </c>
      <c r="G283" s="59">
        <v>24019</v>
      </c>
      <c r="H283" s="60">
        <v>33507141</v>
      </c>
      <c r="I283" s="58">
        <f t="shared" si="12"/>
        <v>111.8</v>
      </c>
      <c r="J283" s="61">
        <f t="shared" si="13"/>
        <v>0.31</v>
      </c>
      <c r="K283" s="59">
        <v>29957891</v>
      </c>
    </row>
    <row r="284" spans="1:11" ht="13.5" customHeight="1">
      <c r="A284" s="8" t="s">
        <v>275</v>
      </c>
      <c r="B284" s="6">
        <v>4</v>
      </c>
      <c r="C284" s="25" t="s">
        <v>684</v>
      </c>
      <c r="D284" s="19">
        <v>11580</v>
      </c>
      <c r="E284" s="7" t="s">
        <v>819</v>
      </c>
      <c r="F284" s="21">
        <f t="shared" si="14"/>
        <v>110</v>
      </c>
      <c r="G284" s="9">
        <v>10530</v>
      </c>
      <c r="H284" s="16">
        <v>18394432</v>
      </c>
      <c r="I284" s="21">
        <f t="shared" si="12"/>
        <v>115.7</v>
      </c>
      <c r="J284" s="23">
        <f t="shared" si="13"/>
        <v>0.17</v>
      </c>
      <c r="K284" s="9">
        <v>15892889</v>
      </c>
    </row>
    <row r="285" spans="1:11" ht="13.5" customHeight="1">
      <c r="A285" s="8" t="s">
        <v>276</v>
      </c>
      <c r="B285" s="6">
        <v>4</v>
      </c>
      <c r="C285" s="25" t="s">
        <v>685</v>
      </c>
      <c r="D285" s="19">
        <v>4046</v>
      </c>
      <c r="E285" s="7" t="s">
        <v>819</v>
      </c>
      <c r="F285" s="21">
        <f t="shared" si="14"/>
        <v>123.8</v>
      </c>
      <c r="G285" s="9">
        <v>3267</v>
      </c>
      <c r="H285" s="16">
        <v>8832621</v>
      </c>
      <c r="I285" s="21">
        <f t="shared" si="12"/>
        <v>119.5</v>
      </c>
      <c r="J285" s="23">
        <f t="shared" si="13"/>
        <v>0.08</v>
      </c>
      <c r="K285" s="9">
        <v>7391466</v>
      </c>
    </row>
    <row r="286" spans="1:11" ht="13.5" customHeight="1">
      <c r="A286" s="26" t="s">
        <v>277</v>
      </c>
      <c r="B286" s="27">
        <v>2</v>
      </c>
      <c r="C286" s="28" t="s">
        <v>686</v>
      </c>
      <c r="D286" s="29">
        <v>0</v>
      </c>
      <c r="E286" s="30"/>
      <c r="F286" s="31"/>
      <c r="G286" s="32"/>
      <c r="H286" s="33">
        <v>1317561575</v>
      </c>
      <c r="I286" s="31">
        <f t="shared" si="12"/>
        <v>114.2</v>
      </c>
      <c r="J286" s="34">
        <f t="shared" si="13"/>
        <v>12.32</v>
      </c>
      <c r="K286" s="32">
        <v>1154182461</v>
      </c>
    </row>
    <row r="287" spans="1:11" ht="13.5" customHeight="1">
      <c r="A287" s="53" t="s">
        <v>278</v>
      </c>
      <c r="B287" s="54">
        <v>3</v>
      </c>
      <c r="C287" s="55" t="s">
        <v>687</v>
      </c>
      <c r="D287" s="56">
        <v>0</v>
      </c>
      <c r="E287" s="57"/>
      <c r="F287" s="58"/>
      <c r="G287" s="59"/>
      <c r="H287" s="60">
        <v>69675280</v>
      </c>
      <c r="I287" s="58">
        <f t="shared" si="12"/>
        <v>105.7</v>
      </c>
      <c r="J287" s="61">
        <f t="shared" si="13"/>
        <v>0.65</v>
      </c>
      <c r="K287" s="59">
        <v>65923978</v>
      </c>
    </row>
    <row r="288" spans="1:11" ht="13.5" customHeight="1">
      <c r="A288" s="8" t="s">
        <v>279</v>
      </c>
      <c r="B288" s="6">
        <v>4</v>
      </c>
      <c r="C288" s="25" t="s">
        <v>688</v>
      </c>
      <c r="D288" s="19">
        <v>65721</v>
      </c>
      <c r="E288" s="7" t="s">
        <v>818</v>
      </c>
      <c r="F288" s="21">
        <f t="shared" si="14"/>
        <v>75.3</v>
      </c>
      <c r="G288" s="9">
        <v>87326</v>
      </c>
      <c r="H288" s="16">
        <v>6156380</v>
      </c>
      <c r="I288" s="21">
        <f t="shared" si="12"/>
        <v>98.2</v>
      </c>
      <c r="J288" s="23">
        <f t="shared" si="13"/>
        <v>0.06</v>
      </c>
      <c r="K288" s="9">
        <v>6269448</v>
      </c>
    </row>
    <row r="289" spans="1:11" ht="13.5" customHeight="1">
      <c r="A289" s="8" t="s">
        <v>280</v>
      </c>
      <c r="B289" s="6">
        <v>4</v>
      </c>
      <c r="C289" s="25" t="s">
        <v>689</v>
      </c>
      <c r="D289" s="19">
        <v>28503972</v>
      </c>
      <c r="E289" s="7" t="s">
        <v>818</v>
      </c>
      <c r="F289" s="21">
        <f t="shared" si="14"/>
        <v>147.7</v>
      </c>
      <c r="G289" s="9">
        <v>19300673</v>
      </c>
      <c r="H289" s="16">
        <v>29602900</v>
      </c>
      <c r="I289" s="21">
        <f t="shared" si="12"/>
        <v>114</v>
      </c>
      <c r="J289" s="23">
        <f t="shared" si="13"/>
        <v>0.28</v>
      </c>
      <c r="K289" s="9">
        <v>25965417</v>
      </c>
    </row>
    <row r="290" spans="1:11" ht="13.5" customHeight="1">
      <c r="A290" s="8" t="s">
        <v>281</v>
      </c>
      <c r="B290" s="6">
        <v>4</v>
      </c>
      <c r="C290" s="25" t="s">
        <v>690</v>
      </c>
      <c r="D290" s="19">
        <v>240704</v>
      </c>
      <c r="E290" s="7" t="s">
        <v>818</v>
      </c>
      <c r="F290" s="21">
        <f t="shared" si="14"/>
        <v>303.6</v>
      </c>
      <c r="G290" s="9">
        <v>79277</v>
      </c>
      <c r="H290" s="16">
        <v>19356</v>
      </c>
      <c r="I290" s="21">
        <f t="shared" si="12"/>
        <v>385.3</v>
      </c>
      <c r="J290" s="23">
        <f t="shared" si="13"/>
        <v>0</v>
      </c>
      <c r="K290" s="9">
        <v>5023</v>
      </c>
    </row>
    <row r="291" spans="1:11" ht="13.5" customHeight="1">
      <c r="A291" s="8" t="s">
        <v>282</v>
      </c>
      <c r="B291" s="6">
        <v>4</v>
      </c>
      <c r="C291" s="25" t="s">
        <v>691</v>
      </c>
      <c r="D291" s="19">
        <v>4398954</v>
      </c>
      <c r="E291" s="7" t="s">
        <v>818</v>
      </c>
      <c r="F291" s="21">
        <f t="shared" si="14"/>
        <v>52.8</v>
      </c>
      <c r="G291" s="9">
        <v>8334559</v>
      </c>
      <c r="H291" s="16">
        <v>977566</v>
      </c>
      <c r="I291" s="21">
        <f t="shared" si="12"/>
        <v>53</v>
      </c>
      <c r="J291" s="23">
        <f t="shared" si="13"/>
        <v>0.01</v>
      </c>
      <c r="K291" s="9">
        <v>1843256</v>
      </c>
    </row>
    <row r="292" spans="1:11" ht="13.5" customHeight="1">
      <c r="A292" s="53" t="s">
        <v>283</v>
      </c>
      <c r="B292" s="54">
        <v>3</v>
      </c>
      <c r="C292" s="55" t="s">
        <v>692</v>
      </c>
      <c r="D292" s="56">
        <v>0</v>
      </c>
      <c r="E292" s="57"/>
      <c r="F292" s="58"/>
      <c r="G292" s="59"/>
      <c r="H292" s="60">
        <v>192595429</v>
      </c>
      <c r="I292" s="58">
        <f t="shared" si="12"/>
        <v>116.3</v>
      </c>
      <c r="J292" s="61">
        <f t="shared" si="13"/>
        <v>1.8</v>
      </c>
      <c r="K292" s="59">
        <v>165644825</v>
      </c>
    </row>
    <row r="293" spans="1:11" ht="13.5" customHeight="1">
      <c r="A293" s="8" t="s">
        <v>284</v>
      </c>
      <c r="B293" s="6">
        <v>4</v>
      </c>
      <c r="C293" s="25" t="s">
        <v>693</v>
      </c>
      <c r="D293" s="19">
        <v>1675230</v>
      </c>
      <c r="E293" s="7" t="s">
        <v>818</v>
      </c>
      <c r="F293" s="21">
        <f t="shared" si="14"/>
        <v>181.1</v>
      </c>
      <c r="G293" s="9">
        <v>924822</v>
      </c>
      <c r="H293" s="16">
        <v>31070487</v>
      </c>
      <c r="I293" s="21">
        <f t="shared" si="12"/>
        <v>146.1</v>
      </c>
      <c r="J293" s="23">
        <f t="shared" si="13"/>
        <v>0.29</v>
      </c>
      <c r="K293" s="9">
        <v>21266627</v>
      </c>
    </row>
    <row r="294" spans="1:11" ht="13.5" customHeight="1">
      <c r="A294" s="8" t="s">
        <v>285</v>
      </c>
      <c r="B294" s="6">
        <v>4</v>
      </c>
      <c r="C294" s="25" t="s">
        <v>694</v>
      </c>
      <c r="D294" s="19">
        <v>12732590</v>
      </c>
      <c r="E294" s="7" t="s">
        <v>820</v>
      </c>
      <c r="F294" s="21">
        <f t="shared" si="14"/>
        <v>125.4</v>
      </c>
      <c r="G294" s="9">
        <v>10152647</v>
      </c>
      <c r="H294" s="16">
        <v>65155289</v>
      </c>
      <c r="I294" s="21">
        <f t="shared" si="12"/>
        <v>116.3</v>
      </c>
      <c r="J294" s="23">
        <f t="shared" si="13"/>
        <v>0.61</v>
      </c>
      <c r="K294" s="9">
        <v>56046137</v>
      </c>
    </row>
    <row r="295" spans="1:11" ht="13.5" customHeight="1">
      <c r="A295" s="53" t="s">
        <v>286</v>
      </c>
      <c r="B295" s="54">
        <v>3</v>
      </c>
      <c r="C295" s="55" t="s">
        <v>695</v>
      </c>
      <c r="D295" s="56">
        <v>11959194</v>
      </c>
      <c r="E295" s="57" t="s">
        <v>820</v>
      </c>
      <c r="F295" s="58">
        <f t="shared" si="14"/>
        <v>112.3</v>
      </c>
      <c r="G295" s="59">
        <v>10649542</v>
      </c>
      <c r="H295" s="60">
        <v>18228780</v>
      </c>
      <c r="I295" s="58">
        <f t="shared" si="12"/>
        <v>109.4</v>
      </c>
      <c r="J295" s="61">
        <f t="shared" si="13"/>
        <v>0.17</v>
      </c>
      <c r="K295" s="59">
        <v>16666345</v>
      </c>
    </row>
    <row r="296" spans="1:11" ht="13.5" customHeight="1">
      <c r="A296" s="8" t="s">
        <v>287</v>
      </c>
      <c r="B296" s="6">
        <v>4</v>
      </c>
      <c r="C296" s="25" t="s">
        <v>696</v>
      </c>
      <c r="D296" s="19">
        <v>2697851</v>
      </c>
      <c r="E296" s="7" t="s">
        <v>820</v>
      </c>
      <c r="F296" s="21">
        <f t="shared" si="14"/>
        <v>87.1</v>
      </c>
      <c r="G296" s="9">
        <v>3096347</v>
      </c>
      <c r="H296" s="16">
        <v>922196</v>
      </c>
      <c r="I296" s="21">
        <f t="shared" si="12"/>
        <v>58.2</v>
      </c>
      <c r="J296" s="23">
        <f t="shared" si="13"/>
        <v>0.01</v>
      </c>
      <c r="K296" s="9">
        <v>1583997</v>
      </c>
    </row>
    <row r="297" spans="1:11" ht="13.5" customHeight="1">
      <c r="A297" s="8" t="s">
        <v>288</v>
      </c>
      <c r="B297" s="6">
        <v>4</v>
      </c>
      <c r="C297" s="25" t="s">
        <v>697</v>
      </c>
      <c r="D297" s="19">
        <v>26222</v>
      </c>
      <c r="E297" s="7" t="s">
        <v>820</v>
      </c>
      <c r="F297" s="21">
        <f t="shared" si="14"/>
        <v>25.2</v>
      </c>
      <c r="G297" s="9">
        <v>104253</v>
      </c>
      <c r="H297" s="16">
        <v>98878</v>
      </c>
      <c r="I297" s="21">
        <f t="shared" si="12"/>
        <v>56.5</v>
      </c>
      <c r="J297" s="23">
        <f t="shared" si="13"/>
        <v>0</v>
      </c>
      <c r="K297" s="9">
        <v>175026</v>
      </c>
    </row>
    <row r="298" spans="1:11" ht="13.5" customHeight="1">
      <c r="A298" s="53" t="s">
        <v>289</v>
      </c>
      <c r="B298" s="54">
        <v>3</v>
      </c>
      <c r="C298" s="55" t="s">
        <v>698</v>
      </c>
      <c r="D298" s="56">
        <v>26743500</v>
      </c>
      <c r="E298" s="57" t="s">
        <v>820</v>
      </c>
      <c r="F298" s="58">
        <f t="shared" si="14"/>
        <v>90</v>
      </c>
      <c r="G298" s="59">
        <v>29716643</v>
      </c>
      <c r="H298" s="60">
        <v>11455378</v>
      </c>
      <c r="I298" s="58">
        <f t="shared" si="12"/>
        <v>87.8</v>
      </c>
      <c r="J298" s="61">
        <f t="shared" si="13"/>
        <v>0.11</v>
      </c>
      <c r="K298" s="59">
        <v>13044604</v>
      </c>
    </row>
    <row r="299" spans="1:11" ht="13.5" customHeight="1">
      <c r="A299" s="53" t="s">
        <v>290</v>
      </c>
      <c r="B299" s="54">
        <v>3</v>
      </c>
      <c r="C299" s="55" t="s">
        <v>699</v>
      </c>
      <c r="D299" s="56">
        <v>539688</v>
      </c>
      <c r="E299" s="57" t="s">
        <v>818</v>
      </c>
      <c r="F299" s="58">
        <f t="shared" si="14"/>
        <v>76.6</v>
      </c>
      <c r="G299" s="59">
        <v>704516</v>
      </c>
      <c r="H299" s="60">
        <v>65429473</v>
      </c>
      <c r="I299" s="58">
        <f t="shared" si="12"/>
        <v>91.1</v>
      </c>
      <c r="J299" s="61">
        <f t="shared" si="13"/>
        <v>0.61</v>
      </c>
      <c r="K299" s="59">
        <v>71861011</v>
      </c>
    </row>
    <row r="300" spans="1:11" ht="13.5" customHeight="1">
      <c r="A300" s="8" t="s">
        <v>291</v>
      </c>
      <c r="B300" s="6">
        <v>4</v>
      </c>
      <c r="C300" s="25" t="s">
        <v>700</v>
      </c>
      <c r="D300" s="19">
        <v>354630</v>
      </c>
      <c r="E300" s="7" t="s">
        <v>818</v>
      </c>
      <c r="F300" s="21">
        <f t="shared" si="14"/>
        <v>98.3</v>
      </c>
      <c r="G300" s="9">
        <v>360929</v>
      </c>
      <c r="H300" s="16">
        <v>59491278</v>
      </c>
      <c r="I300" s="21">
        <f t="shared" si="12"/>
        <v>99.4</v>
      </c>
      <c r="J300" s="23">
        <f t="shared" si="13"/>
        <v>0.56</v>
      </c>
      <c r="K300" s="9">
        <v>59834560</v>
      </c>
    </row>
    <row r="301" spans="1:11" ht="13.5" customHeight="1">
      <c r="A301" s="8" t="s">
        <v>292</v>
      </c>
      <c r="B301" s="6">
        <v>4</v>
      </c>
      <c r="C301" s="25" t="s">
        <v>701</v>
      </c>
      <c r="D301" s="19">
        <v>298436</v>
      </c>
      <c r="E301" s="7" t="s">
        <v>818</v>
      </c>
      <c r="F301" s="21">
        <f t="shared" si="14"/>
        <v>122</v>
      </c>
      <c r="G301" s="9">
        <v>244557</v>
      </c>
      <c r="H301" s="16">
        <v>50824216</v>
      </c>
      <c r="I301" s="21">
        <f t="shared" si="12"/>
        <v>121.7</v>
      </c>
      <c r="J301" s="23">
        <f t="shared" si="13"/>
        <v>0.48</v>
      </c>
      <c r="K301" s="9">
        <v>41769633</v>
      </c>
    </row>
    <row r="302" spans="1:11" ht="13.5" customHeight="1">
      <c r="A302" s="8" t="s">
        <v>293</v>
      </c>
      <c r="B302" s="6">
        <v>4</v>
      </c>
      <c r="C302" s="25" t="s">
        <v>702</v>
      </c>
      <c r="D302" s="19">
        <v>143897</v>
      </c>
      <c r="E302" s="7" t="s">
        <v>818</v>
      </c>
      <c r="F302" s="21">
        <f t="shared" si="14"/>
        <v>47.2</v>
      </c>
      <c r="G302" s="9">
        <v>304605</v>
      </c>
      <c r="H302" s="16">
        <v>3894623</v>
      </c>
      <c r="I302" s="21">
        <f t="shared" si="12"/>
        <v>38.8</v>
      </c>
      <c r="J302" s="23">
        <f t="shared" si="13"/>
        <v>0.04</v>
      </c>
      <c r="K302" s="9">
        <v>10030610</v>
      </c>
    </row>
    <row r="303" spans="1:11" ht="13.5" customHeight="1">
      <c r="A303" s="8" t="s">
        <v>294</v>
      </c>
      <c r="B303" s="6">
        <v>4</v>
      </c>
      <c r="C303" s="25" t="s">
        <v>703</v>
      </c>
      <c r="D303" s="19">
        <v>41161</v>
      </c>
      <c r="E303" s="7" t="s">
        <v>818</v>
      </c>
      <c r="F303" s="21">
        <f t="shared" si="14"/>
        <v>105.6</v>
      </c>
      <c r="G303" s="9">
        <v>38982</v>
      </c>
      <c r="H303" s="16">
        <v>2043572</v>
      </c>
      <c r="I303" s="21">
        <f t="shared" si="12"/>
        <v>102.4</v>
      </c>
      <c r="J303" s="23">
        <f t="shared" si="13"/>
        <v>0.02</v>
      </c>
      <c r="K303" s="9">
        <v>1995841</v>
      </c>
    </row>
    <row r="304" spans="1:11" ht="13.5" customHeight="1">
      <c r="A304" s="53" t="s">
        <v>295</v>
      </c>
      <c r="B304" s="54">
        <v>3</v>
      </c>
      <c r="C304" s="55" t="s">
        <v>704</v>
      </c>
      <c r="D304" s="56">
        <v>3340890</v>
      </c>
      <c r="E304" s="57" t="s">
        <v>818</v>
      </c>
      <c r="F304" s="58">
        <f t="shared" si="14"/>
        <v>65.9</v>
      </c>
      <c r="G304" s="59">
        <v>5069673</v>
      </c>
      <c r="H304" s="60">
        <v>13681739</v>
      </c>
      <c r="I304" s="58">
        <f t="shared" si="12"/>
        <v>148.7</v>
      </c>
      <c r="J304" s="61">
        <f t="shared" si="13"/>
        <v>0.13</v>
      </c>
      <c r="K304" s="59">
        <v>9198362</v>
      </c>
    </row>
    <row r="305" spans="1:11" ht="13.5" customHeight="1">
      <c r="A305" s="8" t="s">
        <v>296</v>
      </c>
      <c r="B305" s="6">
        <v>4</v>
      </c>
      <c r="C305" s="25" t="s">
        <v>705</v>
      </c>
      <c r="D305" s="19">
        <v>246595</v>
      </c>
      <c r="E305" s="7" t="s">
        <v>818</v>
      </c>
      <c r="F305" s="21">
        <f t="shared" si="14"/>
        <v>86.5</v>
      </c>
      <c r="G305" s="9">
        <v>285002</v>
      </c>
      <c r="H305" s="16">
        <v>8388229</v>
      </c>
      <c r="I305" s="21">
        <f t="shared" si="12"/>
        <v>196.3</v>
      </c>
      <c r="J305" s="23">
        <f t="shared" si="13"/>
        <v>0.08</v>
      </c>
      <c r="K305" s="9">
        <v>4272586</v>
      </c>
    </row>
    <row r="306" spans="1:11" ht="13.5" customHeight="1">
      <c r="A306" s="8" t="s">
        <v>297</v>
      </c>
      <c r="B306" s="6">
        <v>4</v>
      </c>
      <c r="C306" s="25" t="s">
        <v>706</v>
      </c>
      <c r="D306" s="19">
        <v>20634</v>
      </c>
      <c r="E306" s="7" t="s">
        <v>818</v>
      </c>
      <c r="F306" s="21">
        <f t="shared" si="14"/>
        <v>148.5</v>
      </c>
      <c r="G306" s="9">
        <v>13896</v>
      </c>
      <c r="H306" s="16">
        <v>34136</v>
      </c>
      <c r="I306" s="21">
        <f t="shared" si="12"/>
        <v>177.7</v>
      </c>
      <c r="J306" s="23">
        <f t="shared" si="13"/>
        <v>0</v>
      </c>
      <c r="K306" s="9">
        <v>19208</v>
      </c>
    </row>
    <row r="307" spans="1:11" ht="13.5" customHeight="1">
      <c r="A307" s="8" t="s">
        <v>298</v>
      </c>
      <c r="B307" s="6">
        <v>4</v>
      </c>
      <c r="C307" s="25" t="s">
        <v>707</v>
      </c>
      <c r="D307" s="19">
        <v>43802</v>
      </c>
      <c r="E307" s="7" t="s">
        <v>818</v>
      </c>
      <c r="F307" s="21">
        <f t="shared" si="14"/>
        <v>114</v>
      </c>
      <c r="G307" s="9">
        <v>38431</v>
      </c>
      <c r="H307" s="16">
        <v>1496479</v>
      </c>
      <c r="I307" s="21">
        <f t="shared" si="12"/>
        <v>119.1</v>
      </c>
      <c r="J307" s="23">
        <f t="shared" si="13"/>
        <v>0.01</v>
      </c>
      <c r="K307" s="9">
        <v>1256938</v>
      </c>
    </row>
    <row r="308" spans="1:11" ht="13.5" customHeight="1">
      <c r="A308" s="8" t="s">
        <v>299</v>
      </c>
      <c r="B308" s="6">
        <v>4</v>
      </c>
      <c r="C308" s="25" t="s">
        <v>708</v>
      </c>
      <c r="D308" s="19">
        <v>82496</v>
      </c>
      <c r="E308" s="7" t="s">
        <v>818</v>
      </c>
      <c r="F308" s="21">
        <f t="shared" si="14"/>
        <v>109.6</v>
      </c>
      <c r="G308" s="9">
        <v>75263</v>
      </c>
      <c r="H308" s="16">
        <v>1986173</v>
      </c>
      <c r="I308" s="21">
        <f t="shared" si="12"/>
        <v>103.1</v>
      </c>
      <c r="J308" s="23">
        <f t="shared" si="13"/>
        <v>0.02</v>
      </c>
      <c r="K308" s="9">
        <v>1926305</v>
      </c>
    </row>
    <row r="309" spans="1:11" ht="13.5" customHeight="1">
      <c r="A309" s="8" t="s">
        <v>300</v>
      </c>
      <c r="B309" s="6">
        <v>4</v>
      </c>
      <c r="C309" s="25" t="s">
        <v>709</v>
      </c>
      <c r="D309" s="19">
        <v>2967997</v>
      </c>
      <c r="E309" s="7" t="s">
        <v>818</v>
      </c>
      <c r="F309" s="21">
        <f t="shared" si="14"/>
        <v>63.5</v>
      </c>
      <c r="G309" s="9">
        <v>4670977</v>
      </c>
      <c r="H309" s="16">
        <v>1810858</v>
      </c>
      <c r="I309" s="21">
        <f t="shared" si="12"/>
        <v>103.9</v>
      </c>
      <c r="J309" s="23">
        <f t="shared" si="13"/>
        <v>0.02</v>
      </c>
      <c r="K309" s="9">
        <v>1742533</v>
      </c>
    </row>
    <row r="310" spans="1:11" ht="13.5" customHeight="1">
      <c r="A310" s="53" t="s">
        <v>301</v>
      </c>
      <c r="B310" s="54">
        <v>3</v>
      </c>
      <c r="C310" s="55" t="s">
        <v>710</v>
      </c>
      <c r="D310" s="56">
        <v>11394072</v>
      </c>
      <c r="E310" s="57" t="s">
        <v>820</v>
      </c>
      <c r="F310" s="58">
        <f t="shared" si="14"/>
        <v>148</v>
      </c>
      <c r="G310" s="59">
        <v>7699272</v>
      </c>
      <c r="H310" s="60">
        <v>94505748</v>
      </c>
      <c r="I310" s="58">
        <f t="shared" si="12"/>
        <v>163.6</v>
      </c>
      <c r="J310" s="61">
        <f t="shared" si="13"/>
        <v>0.88</v>
      </c>
      <c r="K310" s="59">
        <v>57768716</v>
      </c>
    </row>
    <row r="311" spans="1:11" ht="13.5" customHeight="1">
      <c r="A311" s="53" t="s">
        <v>302</v>
      </c>
      <c r="B311" s="54">
        <v>3</v>
      </c>
      <c r="C311" s="55" t="s">
        <v>711</v>
      </c>
      <c r="D311" s="56">
        <v>0</v>
      </c>
      <c r="E311" s="57"/>
      <c r="F311" s="58"/>
      <c r="G311" s="59"/>
      <c r="H311" s="60">
        <v>25572225</v>
      </c>
      <c r="I311" s="58">
        <f t="shared" si="12"/>
        <v>97.8</v>
      </c>
      <c r="J311" s="61">
        <f t="shared" si="13"/>
        <v>0.24</v>
      </c>
      <c r="K311" s="59">
        <v>26145660</v>
      </c>
    </row>
    <row r="312" spans="1:11" ht="13.5" customHeight="1">
      <c r="A312" s="8" t="s">
        <v>303</v>
      </c>
      <c r="B312" s="6">
        <v>4</v>
      </c>
      <c r="C312" s="25" t="s">
        <v>712</v>
      </c>
      <c r="D312" s="19">
        <v>803</v>
      </c>
      <c r="E312" s="7" t="s">
        <v>818</v>
      </c>
      <c r="F312" s="21">
        <f t="shared" si="14"/>
        <v>97</v>
      </c>
      <c r="G312" s="9">
        <v>828</v>
      </c>
      <c r="H312" s="16">
        <v>1654</v>
      </c>
      <c r="I312" s="21">
        <f t="shared" si="12"/>
        <v>1.6</v>
      </c>
      <c r="J312" s="23">
        <f t="shared" si="13"/>
        <v>0</v>
      </c>
      <c r="K312" s="9">
        <v>105544</v>
      </c>
    </row>
    <row r="313" spans="1:11" ht="13.5" customHeight="1">
      <c r="A313" s="53" t="s">
        <v>304</v>
      </c>
      <c r="B313" s="54">
        <v>3</v>
      </c>
      <c r="C313" s="55" t="s">
        <v>713</v>
      </c>
      <c r="D313" s="56">
        <v>0</v>
      </c>
      <c r="E313" s="57"/>
      <c r="F313" s="58"/>
      <c r="G313" s="59"/>
      <c r="H313" s="60">
        <v>9628557</v>
      </c>
      <c r="I313" s="58">
        <f t="shared" si="12"/>
        <v>104.9</v>
      </c>
      <c r="J313" s="61">
        <f t="shared" si="13"/>
        <v>0.09</v>
      </c>
      <c r="K313" s="59">
        <v>9181877</v>
      </c>
    </row>
    <row r="314" spans="1:11" ht="13.5" customHeight="1">
      <c r="A314" s="8" t="s">
        <v>305</v>
      </c>
      <c r="B314" s="6">
        <v>4</v>
      </c>
      <c r="C314" s="25" t="s">
        <v>714</v>
      </c>
      <c r="D314" s="19">
        <v>254</v>
      </c>
      <c r="E314" s="7" t="s">
        <v>819</v>
      </c>
      <c r="F314" s="21">
        <f t="shared" si="14"/>
        <v>224.8</v>
      </c>
      <c r="G314" s="9">
        <v>113</v>
      </c>
      <c r="H314" s="16">
        <v>129963</v>
      </c>
      <c r="I314" s="21">
        <f t="shared" si="12"/>
        <v>228.5</v>
      </c>
      <c r="J314" s="23">
        <f t="shared" si="13"/>
        <v>0</v>
      </c>
      <c r="K314" s="9">
        <v>56880</v>
      </c>
    </row>
    <row r="315" spans="1:11" ht="13.5" customHeight="1">
      <c r="A315" s="8" t="s">
        <v>306</v>
      </c>
      <c r="B315" s="6">
        <v>4</v>
      </c>
      <c r="C315" s="25" t="s">
        <v>715</v>
      </c>
      <c r="D315" s="19">
        <v>72034</v>
      </c>
      <c r="E315" s="7" t="s">
        <v>818</v>
      </c>
      <c r="F315" s="21">
        <f t="shared" si="14"/>
        <v>118.1</v>
      </c>
      <c r="G315" s="9">
        <v>61016</v>
      </c>
      <c r="H315" s="16">
        <v>418005</v>
      </c>
      <c r="I315" s="21">
        <f t="shared" si="12"/>
        <v>116</v>
      </c>
      <c r="J315" s="23">
        <f t="shared" si="13"/>
        <v>0</v>
      </c>
      <c r="K315" s="9">
        <v>360264</v>
      </c>
    </row>
    <row r="316" spans="1:11" ht="13.5" customHeight="1">
      <c r="A316" s="8" t="s">
        <v>307</v>
      </c>
      <c r="B316" s="6">
        <v>4</v>
      </c>
      <c r="C316" s="25" t="s">
        <v>716</v>
      </c>
      <c r="D316" s="19">
        <v>440</v>
      </c>
      <c r="E316" s="7" t="s">
        <v>818</v>
      </c>
      <c r="F316" s="21">
        <f t="shared" si="14"/>
        <v>8.9</v>
      </c>
      <c r="G316" s="9">
        <v>4970</v>
      </c>
      <c r="H316" s="16">
        <v>1050</v>
      </c>
      <c r="I316" s="21">
        <f t="shared" si="12"/>
        <v>14.9</v>
      </c>
      <c r="J316" s="23">
        <f t="shared" si="13"/>
        <v>0</v>
      </c>
      <c r="K316" s="9">
        <v>7028</v>
      </c>
    </row>
    <row r="317" spans="1:11" ht="13.5" customHeight="1">
      <c r="A317" s="8" t="s">
        <v>308</v>
      </c>
      <c r="B317" s="6">
        <v>4</v>
      </c>
      <c r="C317" s="25" t="s">
        <v>717</v>
      </c>
      <c r="D317" s="19">
        <v>1038</v>
      </c>
      <c r="E317" s="7" t="s">
        <v>818</v>
      </c>
      <c r="F317" s="21">
        <f t="shared" si="14"/>
        <v>86</v>
      </c>
      <c r="G317" s="9">
        <v>1207</v>
      </c>
      <c r="H317" s="16">
        <v>52012</v>
      </c>
      <c r="I317" s="21">
        <f t="shared" si="12"/>
        <v>80.7</v>
      </c>
      <c r="J317" s="23">
        <f t="shared" si="13"/>
        <v>0</v>
      </c>
      <c r="K317" s="9">
        <v>64456</v>
      </c>
    </row>
    <row r="318" spans="1:11" ht="13.5" customHeight="1">
      <c r="A318" s="53" t="s">
        <v>309</v>
      </c>
      <c r="B318" s="54">
        <v>3</v>
      </c>
      <c r="C318" s="55" t="s">
        <v>718</v>
      </c>
      <c r="D318" s="56">
        <v>0</v>
      </c>
      <c r="E318" s="57"/>
      <c r="F318" s="58"/>
      <c r="G318" s="59"/>
      <c r="H318" s="60">
        <v>3521182</v>
      </c>
      <c r="I318" s="58">
        <f t="shared" si="12"/>
        <v>98.3</v>
      </c>
      <c r="J318" s="61">
        <f t="shared" si="13"/>
        <v>0.03</v>
      </c>
      <c r="K318" s="59">
        <v>3582097</v>
      </c>
    </row>
    <row r="319" spans="1:11" ht="13.5" customHeight="1">
      <c r="A319" s="53" t="s">
        <v>310</v>
      </c>
      <c r="B319" s="54">
        <v>3</v>
      </c>
      <c r="C319" s="55" t="s">
        <v>719</v>
      </c>
      <c r="D319" s="56">
        <v>0</v>
      </c>
      <c r="E319" s="57"/>
      <c r="F319" s="58"/>
      <c r="G319" s="59"/>
      <c r="H319" s="60">
        <v>6446951</v>
      </c>
      <c r="I319" s="58">
        <f t="shared" si="12"/>
        <v>164</v>
      </c>
      <c r="J319" s="61">
        <f t="shared" si="13"/>
        <v>0.06</v>
      </c>
      <c r="K319" s="59">
        <v>3930269</v>
      </c>
    </row>
    <row r="320" spans="1:11" ht="13.5" customHeight="1">
      <c r="A320" s="53" t="s">
        <v>311</v>
      </c>
      <c r="B320" s="54">
        <v>3</v>
      </c>
      <c r="C320" s="55" t="s">
        <v>720</v>
      </c>
      <c r="D320" s="56">
        <v>0</v>
      </c>
      <c r="E320" s="57"/>
      <c r="F320" s="58"/>
      <c r="G320" s="59"/>
      <c r="H320" s="60">
        <v>297452466</v>
      </c>
      <c r="I320" s="58">
        <f t="shared" si="12"/>
        <v>107.1</v>
      </c>
      <c r="J320" s="61">
        <f t="shared" si="13"/>
        <v>2.78</v>
      </c>
      <c r="K320" s="59">
        <v>277824165</v>
      </c>
    </row>
    <row r="321" spans="1:11" ht="13.5" customHeight="1">
      <c r="A321" s="8" t="s">
        <v>312</v>
      </c>
      <c r="B321" s="6">
        <v>4</v>
      </c>
      <c r="C321" s="25" t="s">
        <v>721</v>
      </c>
      <c r="D321" s="19">
        <v>1458658</v>
      </c>
      <c r="E321" s="7" t="s">
        <v>818</v>
      </c>
      <c r="F321" s="21">
        <f t="shared" si="14"/>
        <v>106</v>
      </c>
      <c r="G321" s="9">
        <v>1376038</v>
      </c>
      <c r="H321" s="16">
        <v>3914005</v>
      </c>
      <c r="I321" s="21">
        <f t="shared" si="12"/>
        <v>22.9</v>
      </c>
      <c r="J321" s="23">
        <f t="shared" si="13"/>
        <v>0.04</v>
      </c>
      <c r="K321" s="9">
        <v>17071988</v>
      </c>
    </row>
    <row r="322" spans="1:11" ht="13.5" customHeight="1">
      <c r="A322" s="8" t="s">
        <v>313</v>
      </c>
      <c r="B322" s="6">
        <v>4</v>
      </c>
      <c r="C322" s="25" t="s">
        <v>722</v>
      </c>
      <c r="D322" s="19">
        <v>1547217690</v>
      </c>
      <c r="E322" s="7" t="s">
        <v>818</v>
      </c>
      <c r="F322" s="21">
        <f t="shared" si="14"/>
        <v>109.8</v>
      </c>
      <c r="G322" s="9">
        <v>1408597576</v>
      </c>
      <c r="H322" s="16">
        <v>35431030</v>
      </c>
      <c r="I322" s="21">
        <f t="shared" si="12"/>
        <v>111.3</v>
      </c>
      <c r="J322" s="23">
        <f t="shared" si="13"/>
        <v>0.33</v>
      </c>
      <c r="K322" s="9">
        <v>31827328</v>
      </c>
    </row>
    <row r="323" spans="1:11" ht="13.5" customHeight="1">
      <c r="A323" s="8" t="s">
        <v>314</v>
      </c>
      <c r="B323" s="6">
        <v>4</v>
      </c>
      <c r="C323" s="25" t="s">
        <v>723</v>
      </c>
      <c r="D323" s="19">
        <v>826229598</v>
      </c>
      <c r="E323" s="7" t="s">
        <v>818</v>
      </c>
      <c r="F323" s="21">
        <f t="shared" si="14"/>
        <v>123.4</v>
      </c>
      <c r="G323" s="9">
        <v>669607647</v>
      </c>
      <c r="H323" s="16">
        <v>123793171</v>
      </c>
      <c r="I323" s="21">
        <f t="shared" si="12"/>
        <v>107.4</v>
      </c>
      <c r="J323" s="23">
        <f t="shared" si="13"/>
        <v>1.16</v>
      </c>
      <c r="K323" s="9">
        <v>115260780</v>
      </c>
    </row>
    <row r="324" spans="1:11" ht="13.5" customHeight="1">
      <c r="A324" s="8" t="s">
        <v>315</v>
      </c>
      <c r="B324" s="6">
        <v>4</v>
      </c>
      <c r="C324" s="25" t="s">
        <v>724</v>
      </c>
      <c r="D324" s="19">
        <v>63774968</v>
      </c>
      <c r="E324" s="7" t="s">
        <v>818</v>
      </c>
      <c r="F324" s="21">
        <f t="shared" si="14"/>
        <v>78.9</v>
      </c>
      <c r="G324" s="9">
        <v>80867793</v>
      </c>
      <c r="H324" s="16">
        <v>13415222</v>
      </c>
      <c r="I324" s="21">
        <f t="shared" si="12"/>
        <v>88.9</v>
      </c>
      <c r="J324" s="23">
        <f t="shared" si="13"/>
        <v>0.13</v>
      </c>
      <c r="K324" s="9">
        <v>15085341</v>
      </c>
    </row>
    <row r="325" spans="1:11" ht="13.5" customHeight="1">
      <c r="A325" s="8" t="s">
        <v>316</v>
      </c>
      <c r="B325" s="6">
        <v>4</v>
      </c>
      <c r="C325" s="25" t="s">
        <v>725</v>
      </c>
      <c r="D325" s="19">
        <v>71092673</v>
      </c>
      <c r="E325" s="7" t="s">
        <v>818</v>
      </c>
      <c r="F325" s="21">
        <f t="shared" si="14"/>
        <v>114.3</v>
      </c>
      <c r="G325" s="9">
        <v>62198716</v>
      </c>
      <c r="H325" s="16">
        <v>21851496</v>
      </c>
      <c r="I325" s="21">
        <f t="shared" si="12"/>
        <v>115.6</v>
      </c>
      <c r="J325" s="23">
        <f t="shared" si="13"/>
        <v>0.2</v>
      </c>
      <c r="K325" s="9">
        <v>18909850</v>
      </c>
    </row>
    <row r="326" spans="1:11" ht="13.5" customHeight="1">
      <c r="A326" s="53" t="s">
        <v>317</v>
      </c>
      <c r="B326" s="54">
        <v>3</v>
      </c>
      <c r="C326" s="55" t="s">
        <v>726</v>
      </c>
      <c r="D326" s="56">
        <v>0</v>
      </c>
      <c r="E326" s="57"/>
      <c r="F326" s="58"/>
      <c r="G326" s="59"/>
      <c r="H326" s="60">
        <v>136369084</v>
      </c>
      <c r="I326" s="58">
        <f t="shared" si="12"/>
        <v>111</v>
      </c>
      <c r="J326" s="61">
        <f t="shared" si="13"/>
        <v>1.28</v>
      </c>
      <c r="K326" s="59">
        <v>122898252</v>
      </c>
    </row>
    <row r="327" spans="1:11" ht="13.5" customHeight="1">
      <c r="A327" s="53" t="s">
        <v>318</v>
      </c>
      <c r="B327" s="54">
        <v>3</v>
      </c>
      <c r="C327" s="55" t="s">
        <v>727</v>
      </c>
      <c r="D327" s="56">
        <v>0</v>
      </c>
      <c r="E327" s="57"/>
      <c r="F327" s="58"/>
      <c r="G327" s="59"/>
      <c r="H327" s="60">
        <v>210105370</v>
      </c>
      <c r="I327" s="58">
        <f t="shared" si="12"/>
        <v>130.1</v>
      </c>
      <c r="J327" s="61">
        <f t="shared" si="13"/>
        <v>1.96</v>
      </c>
      <c r="K327" s="59">
        <v>161513215</v>
      </c>
    </row>
    <row r="328" spans="1:11" ht="13.5" customHeight="1">
      <c r="A328" s="8" t="s">
        <v>319</v>
      </c>
      <c r="B328" s="6">
        <v>4</v>
      </c>
      <c r="C328" s="25" t="s">
        <v>728</v>
      </c>
      <c r="D328" s="19">
        <v>18742069</v>
      </c>
      <c r="E328" s="7" t="s">
        <v>818</v>
      </c>
      <c r="F328" s="21">
        <f t="shared" si="14"/>
        <v>112</v>
      </c>
      <c r="G328" s="9">
        <v>16731340</v>
      </c>
      <c r="H328" s="16">
        <v>44436088</v>
      </c>
      <c r="I328" s="21">
        <f aca="true" t="shared" si="15" ref="I328:I391">ROUND(H328/K328*100,1)</f>
        <v>131.3</v>
      </c>
      <c r="J328" s="23">
        <f aca="true" t="shared" si="16" ref="J328:J391">ROUND(H328/10693266661*100,2)</f>
        <v>0.42</v>
      </c>
      <c r="K328" s="9">
        <v>33836809</v>
      </c>
    </row>
    <row r="329" spans="1:11" ht="13.5" customHeight="1">
      <c r="A329" s="53" t="s">
        <v>320</v>
      </c>
      <c r="B329" s="54">
        <v>3</v>
      </c>
      <c r="C329" s="55" t="s">
        <v>729</v>
      </c>
      <c r="D329" s="56">
        <v>4532666</v>
      </c>
      <c r="E329" s="57" t="s">
        <v>824</v>
      </c>
      <c r="F329" s="58">
        <f aca="true" t="shared" si="17" ref="F329:F389">ROUND(D329/G329*100,1)</f>
        <v>116.1</v>
      </c>
      <c r="G329" s="59">
        <v>3904434</v>
      </c>
      <c r="H329" s="60">
        <v>27720961</v>
      </c>
      <c r="I329" s="58">
        <f t="shared" si="15"/>
        <v>106</v>
      </c>
      <c r="J329" s="61">
        <f t="shared" si="16"/>
        <v>0.26</v>
      </c>
      <c r="K329" s="59">
        <v>26155584</v>
      </c>
    </row>
    <row r="330" spans="1:11" ht="13.5" customHeight="1">
      <c r="A330" s="53" t="s">
        <v>321</v>
      </c>
      <c r="B330" s="54">
        <v>3</v>
      </c>
      <c r="C330" s="55" t="s">
        <v>730</v>
      </c>
      <c r="D330" s="56">
        <v>26236</v>
      </c>
      <c r="E330" s="57" t="s">
        <v>819</v>
      </c>
      <c r="F330" s="58">
        <f t="shared" si="17"/>
        <v>98.5</v>
      </c>
      <c r="G330" s="59">
        <v>26634</v>
      </c>
      <c r="H330" s="60">
        <v>8482442</v>
      </c>
      <c r="I330" s="58">
        <f t="shared" si="15"/>
        <v>102.7</v>
      </c>
      <c r="J330" s="61">
        <f t="shared" si="16"/>
        <v>0.08</v>
      </c>
      <c r="K330" s="59">
        <v>8262698</v>
      </c>
    </row>
    <row r="331" spans="1:11" ht="13.5" customHeight="1">
      <c r="A331" s="8" t="s">
        <v>322</v>
      </c>
      <c r="B331" s="6">
        <v>4</v>
      </c>
      <c r="C331" s="25" t="s">
        <v>731</v>
      </c>
      <c r="D331" s="19">
        <v>25987</v>
      </c>
      <c r="E331" s="7" t="s">
        <v>819</v>
      </c>
      <c r="F331" s="21">
        <f t="shared" si="17"/>
        <v>98.4</v>
      </c>
      <c r="G331" s="9">
        <v>26398</v>
      </c>
      <c r="H331" s="16">
        <v>6640158</v>
      </c>
      <c r="I331" s="21">
        <f t="shared" si="15"/>
        <v>106.7</v>
      </c>
      <c r="J331" s="23">
        <f t="shared" si="16"/>
        <v>0.06</v>
      </c>
      <c r="K331" s="9">
        <v>6222264</v>
      </c>
    </row>
    <row r="332" spans="1:11" ht="13.5" customHeight="1">
      <c r="A332" s="26" t="s">
        <v>323</v>
      </c>
      <c r="B332" s="27">
        <v>2</v>
      </c>
      <c r="C332" s="28" t="s">
        <v>732</v>
      </c>
      <c r="D332" s="29">
        <v>0</v>
      </c>
      <c r="E332" s="30"/>
      <c r="F332" s="31"/>
      <c r="G332" s="32"/>
      <c r="H332" s="33">
        <v>5642271684</v>
      </c>
      <c r="I332" s="31">
        <f t="shared" si="15"/>
        <v>105</v>
      </c>
      <c r="J332" s="34">
        <f t="shared" si="16"/>
        <v>52.76</v>
      </c>
      <c r="K332" s="32">
        <v>5375790761</v>
      </c>
    </row>
    <row r="333" spans="1:11" ht="13.5" customHeight="1">
      <c r="A333" s="53" t="s">
        <v>324</v>
      </c>
      <c r="B333" s="54">
        <v>3</v>
      </c>
      <c r="C333" s="55" t="s">
        <v>733</v>
      </c>
      <c r="D333" s="56">
        <v>0</v>
      </c>
      <c r="E333" s="57"/>
      <c r="F333" s="58"/>
      <c r="G333" s="59"/>
      <c r="H333" s="60">
        <v>12245550</v>
      </c>
      <c r="I333" s="58">
        <f t="shared" si="15"/>
        <v>225.4</v>
      </c>
      <c r="J333" s="61">
        <f t="shared" si="16"/>
        <v>0.11</v>
      </c>
      <c r="K333" s="59">
        <v>5431865</v>
      </c>
    </row>
    <row r="334" spans="1:11" ht="13.5" customHeight="1">
      <c r="A334" s="8" t="s">
        <v>325</v>
      </c>
      <c r="B334" s="6">
        <v>4</v>
      </c>
      <c r="C334" s="25" t="s">
        <v>734</v>
      </c>
      <c r="D334" s="19">
        <v>30</v>
      </c>
      <c r="E334" s="7" t="s">
        <v>819</v>
      </c>
      <c r="F334" s="21">
        <f t="shared" si="17"/>
        <v>69.8</v>
      </c>
      <c r="G334" s="9">
        <v>43</v>
      </c>
      <c r="H334" s="16">
        <v>145871</v>
      </c>
      <c r="I334" s="21">
        <f t="shared" si="15"/>
        <v>66.8</v>
      </c>
      <c r="J334" s="23">
        <f t="shared" si="16"/>
        <v>0</v>
      </c>
      <c r="K334" s="9">
        <v>218324</v>
      </c>
    </row>
    <row r="335" spans="1:11" ht="13.5" customHeight="1">
      <c r="A335" s="8" t="s">
        <v>326</v>
      </c>
      <c r="B335" s="6">
        <v>4</v>
      </c>
      <c r="C335" s="25" t="s">
        <v>735</v>
      </c>
      <c r="D335" s="19">
        <v>630</v>
      </c>
      <c r="E335" s="7" t="s">
        <v>818</v>
      </c>
      <c r="F335" s="21">
        <f t="shared" si="17"/>
        <v>261.4</v>
      </c>
      <c r="G335" s="9">
        <v>241</v>
      </c>
      <c r="H335" s="16">
        <v>71290</v>
      </c>
      <c r="I335" s="21">
        <f t="shared" si="15"/>
        <v>118</v>
      </c>
      <c r="J335" s="23">
        <f t="shared" si="16"/>
        <v>0</v>
      </c>
      <c r="K335" s="9">
        <v>60394</v>
      </c>
    </row>
    <row r="336" spans="1:11" ht="13.5" customHeight="1">
      <c r="A336" s="53" t="s">
        <v>327</v>
      </c>
      <c r="B336" s="54">
        <v>3</v>
      </c>
      <c r="C336" s="55" t="s">
        <v>736</v>
      </c>
      <c r="D336" s="56">
        <v>2371592</v>
      </c>
      <c r="E336" s="57" t="s">
        <v>818</v>
      </c>
      <c r="F336" s="58">
        <f t="shared" si="17"/>
        <v>105.7</v>
      </c>
      <c r="G336" s="59">
        <v>2244480</v>
      </c>
      <c r="H336" s="60">
        <v>4415730271</v>
      </c>
      <c r="I336" s="58">
        <f t="shared" si="15"/>
        <v>102.8</v>
      </c>
      <c r="J336" s="61">
        <f t="shared" si="16"/>
        <v>41.29</v>
      </c>
      <c r="K336" s="59">
        <v>4293428274</v>
      </c>
    </row>
    <row r="337" spans="1:11" ht="13.5" customHeight="1">
      <c r="A337" s="8" t="s">
        <v>328</v>
      </c>
      <c r="B337" s="6">
        <v>4</v>
      </c>
      <c r="C337" s="25" t="s">
        <v>737</v>
      </c>
      <c r="D337" s="19">
        <v>2163353</v>
      </c>
      <c r="E337" s="7" t="s">
        <v>818</v>
      </c>
      <c r="F337" s="21">
        <f t="shared" si="17"/>
        <v>105.4</v>
      </c>
      <c r="G337" s="9">
        <v>2051871</v>
      </c>
      <c r="H337" s="16">
        <v>4094982888</v>
      </c>
      <c r="I337" s="21">
        <f t="shared" si="15"/>
        <v>102.1</v>
      </c>
      <c r="J337" s="23">
        <f t="shared" si="16"/>
        <v>38.29</v>
      </c>
      <c r="K337" s="9">
        <v>4008954214</v>
      </c>
    </row>
    <row r="338" spans="1:11" ht="13.5" customHeight="1">
      <c r="A338" s="8" t="s">
        <v>329</v>
      </c>
      <c r="B338" s="6">
        <v>4</v>
      </c>
      <c r="C338" s="25" t="s">
        <v>738</v>
      </c>
      <c r="D338" s="19">
        <v>208014</v>
      </c>
      <c r="E338" s="7" t="s">
        <v>818</v>
      </c>
      <c r="F338" s="21">
        <f t="shared" si="17"/>
        <v>108.2</v>
      </c>
      <c r="G338" s="9">
        <v>192182</v>
      </c>
      <c r="H338" s="16">
        <v>320503709</v>
      </c>
      <c r="I338" s="21">
        <f t="shared" si="15"/>
        <v>112.8</v>
      </c>
      <c r="J338" s="23">
        <f t="shared" si="16"/>
        <v>3</v>
      </c>
      <c r="K338" s="9">
        <v>284158138</v>
      </c>
    </row>
    <row r="339" spans="1:11" ht="13.5" customHeight="1">
      <c r="A339" s="8" t="s">
        <v>330</v>
      </c>
      <c r="B339" s="6">
        <v>4</v>
      </c>
      <c r="C339" s="25" t="s">
        <v>739</v>
      </c>
      <c r="D339" s="19">
        <v>151660</v>
      </c>
      <c r="E339" s="7" t="s">
        <v>818</v>
      </c>
      <c r="F339" s="21">
        <f t="shared" si="17"/>
        <v>105.3</v>
      </c>
      <c r="G339" s="9">
        <v>144075</v>
      </c>
      <c r="H339" s="16">
        <v>208096518</v>
      </c>
      <c r="I339" s="21">
        <f t="shared" si="15"/>
        <v>109.6</v>
      </c>
      <c r="J339" s="23">
        <f t="shared" si="16"/>
        <v>1.95</v>
      </c>
      <c r="K339" s="9">
        <v>189952976</v>
      </c>
    </row>
    <row r="340" spans="1:11" ht="13.5" customHeight="1">
      <c r="A340" s="8" t="s">
        <v>331</v>
      </c>
      <c r="B340" s="6">
        <v>4</v>
      </c>
      <c r="C340" s="25" t="s">
        <v>740</v>
      </c>
      <c r="D340" s="19">
        <v>89</v>
      </c>
      <c r="E340" s="7" t="s">
        <v>818</v>
      </c>
      <c r="F340" s="21">
        <f t="shared" si="17"/>
        <v>38.9</v>
      </c>
      <c r="G340" s="9">
        <v>229</v>
      </c>
      <c r="H340" s="16">
        <v>31709</v>
      </c>
      <c r="I340" s="21">
        <f t="shared" si="15"/>
        <v>54</v>
      </c>
      <c r="J340" s="23">
        <f t="shared" si="16"/>
        <v>0</v>
      </c>
      <c r="K340" s="9">
        <v>58676</v>
      </c>
    </row>
    <row r="341" spans="1:11" ht="13.5" customHeight="1">
      <c r="A341" s="8" t="s">
        <v>332</v>
      </c>
      <c r="B341" s="6">
        <v>4</v>
      </c>
      <c r="C341" s="25" t="s">
        <v>741</v>
      </c>
      <c r="D341" s="19">
        <v>84</v>
      </c>
      <c r="E341" s="7" t="s">
        <v>818</v>
      </c>
      <c r="F341" s="21">
        <f t="shared" si="17"/>
        <v>37.8</v>
      </c>
      <c r="G341" s="9">
        <v>222</v>
      </c>
      <c r="H341" s="16">
        <v>19458</v>
      </c>
      <c r="I341" s="21">
        <f t="shared" si="15"/>
        <v>37.1</v>
      </c>
      <c r="J341" s="23">
        <f t="shared" si="16"/>
        <v>0</v>
      </c>
      <c r="K341" s="9">
        <v>52461</v>
      </c>
    </row>
    <row r="342" spans="1:11" ht="13.5" customHeight="1">
      <c r="A342" s="53" t="s">
        <v>333</v>
      </c>
      <c r="B342" s="54">
        <v>3</v>
      </c>
      <c r="C342" s="55" t="s">
        <v>742</v>
      </c>
      <c r="D342" s="56">
        <v>948255694</v>
      </c>
      <c r="E342" s="57" t="s">
        <v>820</v>
      </c>
      <c r="F342" s="58">
        <f t="shared" si="17"/>
        <v>112</v>
      </c>
      <c r="G342" s="59">
        <v>846611292</v>
      </c>
      <c r="H342" s="60">
        <v>1055895414</v>
      </c>
      <c r="I342" s="58">
        <f t="shared" si="15"/>
        <v>112.5</v>
      </c>
      <c r="J342" s="61">
        <f t="shared" si="16"/>
        <v>9.87</v>
      </c>
      <c r="K342" s="59">
        <v>938507901</v>
      </c>
    </row>
    <row r="343" spans="1:11" ht="13.5" customHeight="1">
      <c r="A343" s="53" t="s">
        <v>334</v>
      </c>
      <c r="B343" s="54">
        <v>3</v>
      </c>
      <c r="C343" s="55" t="s">
        <v>743</v>
      </c>
      <c r="D343" s="56">
        <v>0</v>
      </c>
      <c r="E343" s="57"/>
      <c r="F343" s="58"/>
      <c r="G343" s="59"/>
      <c r="H343" s="60">
        <v>41058274</v>
      </c>
      <c r="I343" s="58">
        <f t="shared" si="15"/>
        <v>120.8</v>
      </c>
      <c r="J343" s="61">
        <f t="shared" si="16"/>
        <v>0.38</v>
      </c>
      <c r="K343" s="59">
        <v>33983743</v>
      </c>
    </row>
    <row r="344" spans="1:11" ht="13.5" customHeight="1">
      <c r="A344" s="8" t="s">
        <v>335</v>
      </c>
      <c r="B344" s="6">
        <v>4</v>
      </c>
      <c r="C344" s="25" t="s">
        <v>744</v>
      </c>
      <c r="D344" s="19">
        <v>70148</v>
      </c>
      <c r="E344" s="7" t="s">
        <v>818</v>
      </c>
      <c r="F344" s="21">
        <f t="shared" si="17"/>
        <v>112.4</v>
      </c>
      <c r="G344" s="9">
        <v>62416</v>
      </c>
      <c r="H344" s="16">
        <v>21442892</v>
      </c>
      <c r="I344" s="21">
        <f t="shared" si="15"/>
        <v>138.6</v>
      </c>
      <c r="J344" s="23">
        <f t="shared" si="16"/>
        <v>0.2</v>
      </c>
      <c r="K344" s="9">
        <v>15466043</v>
      </c>
    </row>
    <row r="345" spans="1:11" ht="13.5" customHeight="1">
      <c r="A345" s="53" t="s">
        <v>336</v>
      </c>
      <c r="B345" s="54">
        <v>3</v>
      </c>
      <c r="C345" s="55" t="s">
        <v>745</v>
      </c>
      <c r="D345" s="56">
        <v>0</v>
      </c>
      <c r="E345" s="57"/>
      <c r="F345" s="58"/>
      <c r="G345" s="59"/>
      <c r="H345" s="60">
        <v>1552207</v>
      </c>
      <c r="I345" s="58">
        <f t="shared" si="15"/>
        <v>85.5</v>
      </c>
      <c r="J345" s="61">
        <f t="shared" si="16"/>
        <v>0.01</v>
      </c>
      <c r="K345" s="59">
        <v>1814750</v>
      </c>
    </row>
    <row r="346" spans="1:11" ht="13.5" customHeight="1">
      <c r="A346" s="8" t="s">
        <v>337</v>
      </c>
      <c r="B346" s="6">
        <v>4</v>
      </c>
      <c r="C346" s="25" t="s">
        <v>746</v>
      </c>
      <c r="D346" s="19">
        <v>21243</v>
      </c>
      <c r="E346" s="7" t="s">
        <v>818</v>
      </c>
      <c r="F346" s="21">
        <f t="shared" si="17"/>
        <v>174.4</v>
      </c>
      <c r="G346" s="9">
        <v>12182</v>
      </c>
      <c r="H346" s="16">
        <v>38235</v>
      </c>
      <c r="I346" s="21">
        <f t="shared" si="15"/>
        <v>231.3</v>
      </c>
      <c r="J346" s="23">
        <f t="shared" si="16"/>
        <v>0</v>
      </c>
      <c r="K346" s="9">
        <v>16532</v>
      </c>
    </row>
    <row r="347" spans="1:11" ht="13.5" customHeight="1">
      <c r="A347" s="53" t="s">
        <v>338</v>
      </c>
      <c r="B347" s="54">
        <v>3</v>
      </c>
      <c r="C347" s="55" t="s">
        <v>747</v>
      </c>
      <c r="D347" s="56">
        <v>0</v>
      </c>
      <c r="E347" s="57"/>
      <c r="F347" s="58"/>
      <c r="G347" s="59"/>
      <c r="H347" s="60">
        <v>79322571</v>
      </c>
      <c r="I347" s="58">
        <f t="shared" si="15"/>
        <v>107.7</v>
      </c>
      <c r="J347" s="61">
        <f t="shared" si="16"/>
        <v>0.74</v>
      </c>
      <c r="K347" s="59">
        <v>73644853</v>
      </c>
    </row>
    <row r="348" spans="1:11" ht="13.5" customHeight="1">
      <c r="A348" s="8" t="s">
        <v>339</v>
      </c>
      <c r="B348" s="6">
        <v>4</v>
      </c>
      <c r="C348" s="25" t="s">
        <v>748</v>
      </c>
      <c r="D348" s="19">
        <v>5</v>
      </c>
      <c r="E348" s="7" t="s">
        <v>818</v>
      </c>
      <c r="F348" s="21">
        <f t="shared" si="17"/>
        <v>71.4</v>
      </c>
      <c r="G348" s="9">
        <v>7</v>
      </c>
      <c r="H348" s="16">
        <v>105310</v>
      </c>
      <c r="I348" s="21">
        <f t="shared" si="15"/>
        <v>42.4</v>
      </c>
      <c r="J348" s="23">
        <f t="shared" si="16"/>
        <v>0</v>
      </c>
      <c r="K348" s="9">
        <v>248334</v>
      </c>
    </row>
    <row r="349" spans="1:11" ht="13.5" customHeight="1">
      <c r="A349" s="53" t="s">
        <v>340</v>
      </c>
      <c r="B349" s="54">
        <v>3</v>
      </c>
      <c r="C349" s="55" t="s">
        <v>749</v>
      </c>
      <c r="D349" s="56">
        <v>91</v>
      </c>
      <c r="E349" s="57" t="s">
        <v>818</v>
      </c>
      <c r="F349" s="58">
        <f t="shared" si="17"/>
        <v>37.1</v>
      </c>
      <c r="G349" s="59">
        <v>245</v>
      </c>
      <c r="H349" s="60">
        <v>27676215</v>
      </c>
      <c r="I349" s="58">
        <f t="shared" si="15"/>
        <v>106.3</v>
      </c>
      <c r="J349" s="61">
        <f t="shared" si="16"/>
        <v>0.26</v>
      </c>
      <c r="K349" s="59">
        <v>26032772</v>
      </c>
    </row>
    <row r="350" spans="1:11" ht="13.5" customHeight="1">
      <c r="A350" s="8" t="s">
        <v>341</v>
      </c>
      <c r="B350" s="6">
        <v>4</v>
      </c>
      <c r="C350" s="25" t="s">
        <v>750</v>
      </c>
      <c r="D350" s="19">
        <v>10</v>
      </c>
      <c r="E350" s="7" t="s">
        <v>818</v>
      </c>
      <c r="F350" s="21">
        <f t="shared" si="17"/>
        <v>66.7</v>
      </c>
      <c r="G350" s="9">
        <v>15</v>
      </c>
      <c r="H350" s="16">
        <v>27201267</v>
      </c>
      <c r="I350" s="21">
        <f t="shared" si="15"/>
        <v>106.8</v>
      </c>
      <c r="J350" s="23">
        <f t="shared" si="16"/>
        <v>0.25</v>
      </c>
      <c r="K350" s="9">
        <v>25481036</v>
      </c>
    </row>
    <row r="351" spans="1:11" ht="13.5" customHeight="1">
      <c r="A351" s="10" t="s">
        <v>837</v>
      </c>
      <c r="B351" s="6">
        <v>4</v>
      </c>
      <c r="C351" s="25" t="s">
        <v>838</v>
      </c>
      <c r="D351" s="19"/>
      <c r="E351" s="7" t="s">
        <v>818</v>
      </c>
      <c r="F351" s="21" t="s">
        <v>845</v>
      </c>
      <c r="G351" s="9">
        <v>8</v>
      </c>
      <c r="H351" s="16"/>
      <c r="I351" s="21">
        <f t="shared" si="15"/>
        <v>0</v>
      </c>
      <c r="J351" s="23">
        <f t="shared" si="16"/>
        <v>0</v>
      </c>
      <c r="K351" s="9">
        <v>25384736</v>
      </c>
    </row>
    <row r="352" spans="1:11" ht="13.5" customHeight="1">
      <c r="A352" s="10" t="s">
        <v>839</v>
      </c>
      <c r="B352" s="6">
        <v>4</v>
      </c>
      <c r="C352" s="25" t="s">
        <v>840</v>
      </c>
      <c r="D352" s="19"/>
      <c r="E352" s="7" t="s">
        <v>818</v>
      </c>
      <c r="F352" s="21" t="s">
        <v>845</v>
      </c>
      <c r="G352" s="9">
        <v>6</v>
      </c>
      <c r="H352" s="16"/>
      <c r="I352" s="21">
        <f t="shared" si="15"/>
        <v>0</v>
      </c>
      <c r="J352" s="23">
        <f t="shared" si="16"/>
        <v>0</v>
      </c>
      <c r="K352" s="9">
        <v>86300</v>
      </c>
    </row>
    <row r="353" spans="1:11" ht="13.5" customHeight="1">
      <c r="A353" s="8" t="s">
        <v>342</v>
      </c>
      <c r="B353" s="6">
        <v>4</v>
      </c>
      <c r="C353" s="25" t="s">
        <v>827</v>
      </c>
      <c r="D353" s="19">
        <v>8</v>
      </c>
      <c r="E353" s="7" t="s">
        <v>818</v>
      </c>
      <c r="F353" s="21">
        <f t="shared" si="17"/>
        <v>100</v>
      </c>
      <c r="G353" s="9">
        <v>8</v>
      </c>
      <c r="H353" s="16">
        <v>27116267</v>
      </c>
      <c r="I353" s="21" t="s">
        <v>846</v>
      </c>
      <c r="J353" s="23">
        <f t="shared" si="16"/>
        <v>0.25</v>
      </c>
      <c r="K353" s="9"/>
    </row>
    <row r="354" spans="1:11" ht="13.5" customHeight="1">
      <c r="A354" s="44" t="s">
        <v>343</v>
      </c>
      <c r="B354" s="45">
        <v>1</v>
      </c>
      <c r="C354" s="46" t="s">
        <v>751</v>
      </c>
      <c r="D354" s="47">
        <v>0</v>
      </c>
      <c r="E354" s="48"/>
      <c r="F354" s="49"/>
      <c r="G354" s="50">
        <v>6</v>
      </c>
      <c r="H354" s="51">
        <v>310037965</v>
      </c>
      <c r="I354" s="49">
        <f t="shared" si="15"/>
        <v>105</v>
      </c>
      <c r="J354" s="52">
        <f t="shared" si="16"/>
        <v>2.9</v>
      </c>
      <c r="K354" s="50">
        <v>295312912</v>
      </c>
    </row>
    <row r="355" spans="1:11" ht="13.5" customHeight="1">
      <c r="A355" s="26" t="s">
        <v>344</v>
      </c>
      <c r="B355" s="27">
        <v>2</v>
      </c>
      <c r="C355" s="28" t="s">
        <v>752</v>
      </c>
      <c r="D355" s="29">
        <v>265</v>
      </c>
      <c r="E355" s="30" t="s">
        <v>819</v>
      </c>
      <c r="F355" s="31">
        <f t="shared" si="17"/>
        <v>61.3</v>
      </c>
      <c r="G355" s="32">
        <v>432</v>
      </c>
      <c r="H355" s="33">
        <v>363816</v>
      </c>
      <c r="I355" s="31">
        <f t="shared" si="15"/>
        <v>82.5</v>
      </c>
      <c r="J355" s="34">
        <f t="shared" si="16"/>
        <v>0</v>
      </c>
      <c r="K355" s="32">
        <v>441077</v>
      </c>
    </row>
    <row r="356" spans="1:11" ht="13.5" customHeight="1">
      <c r="A356" s="26" t="s">
        <v>345</v>
      </c>
      <c r="B356" s="27">
        <v>2</v>
      </c>
      <c r="C356" s="28" t="s">
        <v>753</v>
      </c>
      <c r="D356" s="29">
        <v>38225</v>
      </c>
      <c r="E356" s="30" t="s">
        <v>819</v>
      </c>
      <c r="F356" s="31">
        <f t="shared" si="17"/>
        <v>133.4</v>
      </c>
      <c r="G356" s="32">
        <v>28660</v>
      </c>
      <c r="H356" s="33">
        <v>33727757</v>
      </c>
      <c r="I356" s="31">
        <f t="shared" si="15"/>
        <v>129.7</v>
      </c>
      <c r="J356" s="34">
        <f t="shared" si="16"/>
        <v>0.32</v>
      </c>
      <c r="K356" s="32">
        <v>26011604</v>
      </c>
    </row>
    <row r="357" spans="1:11" ht="13.5" customHeight="1">
      <c r="A357" s="53" t="s">
        <v>346</v>
      </c>
      <c r="B357" s="54">
        <v>3</v>
      </c>
      <c r="C357" s="55" t="s">
        <v>754</v>
      </c>
      <c r="D357" s="56">
        <v>38158</v>
      </c>
      <c r="E357" s="57" t="s">
        <v>819</v>
      </c>
      <c r="F357" s="58">
        <f t="shared" si="17"/>
        <v>133.4</v>
      </c>
      <c r="G357" s="59">
        <v>28596</v>
      </c>
      <c r="H357" s="60">
        <v>33689668</v>
      </c>
      <c r="I357" s="58">
        <f t="shared" si="15"/>
        <v>130.3</v>
      </c>
      <c r="J357" s="61">
        <f t="shared" si="16"/>
        <v>0.32</v>
      </c>
      <c r="K357" s="59">
        <v>25860207</v>
      </c>
    </row>
    <row r="358" spans="1:11" ht="13.5" customHeight="1">
      <c r="A358" s="26" t="s">
        <v>347</v>
      </c>
      <c r="B358" s="27">
        <v>2</v>
      </c>
      <c r="C358" s="28" t="s">
        <v>755</v>
      </c>
      <c r="D358" s="29">
        <v>36076</v>
      </c>
      <c r="E358" s="30" t="s">
        <v>820</v>
      </c>
      <c r="F358" s="31">
        <f t="shared" si="17"/>
        <v>87.4</v>
      </c>
      <c r="G358" s="32">
        <v>41284</v>
      </c>
      <c r="H358" s="33">
        <v>68120</v>
      </c>
      <c r="I358" s="31">
        <f t="shared" si="15"/>
        <v>73.8</v>
      </c>
      <c r="J358" s="34">
        <f t="shared" si="16"/>
        <v>0</v>
      </c>
      <c r="K358" s="32">
        <v>92297</v>
      </c>
    </row>
    <row r="359" spans="1:11" ht="13.5" customHeight="1">
      <c r="A359" s="26" t="s">
        <v>348</v>
      </c>
      <c r="B359" s="27">
        <v>2</v>
      </c>
      <c r="C359" s="28" t="s">
        <v>756</v>
      </c>
      <c r="D359" s="29">
        <v>0</v>
      </c>
      <c r="E359" s="30"/>
      <c r="F359" s="31"/>
      <c r="G359" s="32"/>
      <c r="H359" s="33">
        <v>824521</v>
      </c>
      <c r="I359" s="31">
        <f t="shared" si="15"/>
        <v>84.8</v>
      </c>
      <c r="J359" s="34">
        <f t="shared" si="16"/>
        <v>0.01</v>
      </c>
      <c r="K359" s="32">
        <v>971933</v>
      </c>
    </row>
    <row r="360" spans="1:11" ht="13.5" customHeight="1">
      <c r="A360" s="53" t="s">
        <v>349</v>
      </c>
      <c r="B360" s="54">
        <v>3</v>
      </c>
      <c r="C360" s="55" t="s">
        <v>757</v>
      </c>
      <c r="D360" s="56">
        <v>16200</v>
      </c>
      <c r="E360" s="57" t="s">
        <v>825</v>
      </c>
      <c r="F360" s="58">
        <f t="shared" si="17"/>
        <v>131.8</v>
      </c>
      <c r="G360" s="59">
        <v>12296</v>
      </c>
      <c r="H360" s="60">
        <v>363710</v>
      </c>
      <c r="I360" s="58">
        <f t="shared" si="15"/>
        <v>90.7</v>
      </c>
      <c r="J360" s="61">
        <f t="shared" si="16"/>
        <v>0</v>
      </c>
      <c r="K360" s="59">
        <v>401065</v>
      </c>
    </row>
    <row r="361" spans="1:11" ht="13.5" customHeight="1">
      <c r="A361" s="8" t="s">
        <v>350</v>
      </c>
      <c r="B361" s="6">
        <v>4</v>
      </c>
      <c r="C361" s="25" t="s">
        <v>758</v>
      </c>
      <c r="D361" s="19">
        <v>2190</v>
      </c>
      <c r="E361" s="7" t="s">
        <v>825</v>
      </c>
      <c r="F361" s="21">
        <f t="shared" si="17"/>
        <v>55.1</v>
      </c>
      <c r="G361" s="9">
        <v>3978</v>
      </c>
      <c r="H361" s="16">
        <v>169900</v>
      </c>
      <c r="I361" s="21">
        <f t="shared" si="15"/>
        <v>75.6</v>
      </c>
      <c r="J361" s="23">
        <f t="shared" si="16"/>
        <v>0</v>
      </c>
      <c r="K361" s="9">
        <v>224832</v>
      </c>
    </row>
    <row r="362" spans="1:11" ht="13.5" customHeight="1">
      <c r="A362" s="8" t="s">
        <v>351</v>
      </c>
      <c r="B362" s="6">
        <v>4</v>
      </c>
      <c r="C362" s="25" t="s">
        <v>759</v>
      </c>
      <c r="D362" s="19">
        <v>3009</v>
      </c>
      <c r="E362" s="7" t="s">
        <v>825</v>
      </c>
      <c r="F362" s="21">
        <f t="shared" si="17"/>
        <v>313.4</v>
      </c>
      <c r="G362" s="9">
        <v>960</v>
      </c>
      <c r="H362" s="16">
        <v>14666</v>
      </c>
      <c r="I362" s="21">
        <f t="shared" si="15"/>
        <v>86.8</v>
      </c>
      <c r="J362" s="23">
        <f t="shared" si="16"/>
        <v>0</v>
      </c>
      <c r="K362" s="9">
        <v>16901</v>
      </c>
    </row>
    <row r="363" spans="1:11" ht="13.5" customHeight="1">
      <c r="A363" s="8" t="s">
        <v>352</v>
      </c>
      <c r="B363" s="6">
        <v>4</v>
      </c>
      <c r="C363" s="25" t="s">
        <v>760</v>
      </c>
      <c r="D363" s="19">
        <v>8752</v>
      </c>
      <c r="E363" s="7" t="s">
        <v>825</v>
      </c>
      <c r="F363" s="21">
        <f t="shared" si="17"/>
        <v>175.5</v>
      </c>
      <c r="G363" s="9">
        <v>4986</v>
      </c>
      <c r="H363" s="16">
        <v>102805</v>
      </c>
      <c r="I363" s="21">
        <f t="shared" si="15"/>
        <v>136.6</v>
      </c>
      <c r="J363" s="23">
        <f t="shared" si="16"/>
        <v>0</v>
      </c>
      <c r="K363" s="9">
        <v>75287</v>
      </c>
    </row>
    <row r="364" spans="1:11" ht="13.5" customHeight="1">
      <c r="A364" s="53" t="s">
        <v>353</v>
      </c>
      <c r="B364" s="54">
        <v>3</v>
      </c>
      <c r="C364" s="55" t="s">
        <v>761</v>
      </c>
      <c r="D364" s="56">
        <v>925</v>
      </c>
      <c r="E364" s="57" t="s">
        <v>825</v>
      </c>
      <c r="F364" s="58">
        <f t="shared" si="17"/>
        <v>227.8</v>
      </c>
      <c r="G364" s="59">
        <v>406</v>
      </c>
      <c r="H364" s="60">
        <v>8669</v>
      </c>
      <c r="I364" s="58">
        <f t="shared" si="15"/>
        <v>101.8</v>
      </c>
      <c r="J364" s="61">
        <f t="shared" si="16"/>
        <v>0</v>
      </c>
      <c r="K364" s="59">
        <v>8515</v>
      </c>
    </row>
    <row r="365" spans="1:11" ht="13.5" customHeight="1">
      <c r="A365" s="53" t="s">
        <v>354</v>
      </c>
      <c r="B365" s="54">
        <v>3</v>
      </c>
      <c r="C365" s="55" t="s">
        <v>762</v>
      </c>
      <c r="D365" s="56">
        <v>857</v>
      </c>
      <c r="E365" s="57" t="s">
        <v>825</v>
      </c>
      <c r="F365" s="58">
        <f t="shared" si="17"/>
        <v>53.3</v>
      </c>
      <c r="G365" s="59">
        <v>1608</v>
      </c>
      <c r="H365" s="60">
        <v>884</v>
      </c>
      <c r="I365" s="58">
        <f t="shared" si="15"/>
        <v>34.7</v>
      </c>
      <c r="J365" s="61">
        <f t="shared" si="16"/>
        <v>0</v>
      </c>
      <c r="K365" s="59">
        <v>2550</v>
      </c>
    </row>
    <row r="366" spans="1:11" ht="13.5" customHeight="1">
      <c r="A366" s="53" t="s">
        <v>355</v>
      </c>
      <c r="B366" s="54">
        <v>3</v>
      </c>
      <c r="C366" s="55" t="s">
        <v>763</v>
      </c>
      <c r="D366" s="56">
        <v>10194</v>
      </c>
      <c r="E366" s="57" t="s">
        <v>825</v>
      </c>
      <c r="F366" s="58">
        <f t="shared" si="17"/>
        <v>1618.1</v>
      </c>
      <c r="G366" s="59">
        <v>630</v>
      </c>
      <c r="H366" s="60">
        <v>10976</v>
      </c>
      <c r="I366" s="58">
        <f t="shared" si="15"/>
        <v>118.1</v>
      </c>
      <c r="J366" s="61">
        <f t="shared" si="16"/>
        <v>0</v>
      </c>
      <c r="K366" s="59">
        <v>9292</v>
      </c>
    </row>
    <row r="367" spans="1:11" ht="13.5" customHeight="1">
      <c r="A367" s="53" t="s">
        <v>356</v>
      </c>
      <c r="B367" s="54">
        <v>3</v>
      </c>
      <c r="C367" s="55" t="s">
        <v>764</v>
      </c>
      <c r="D367" s="56">
        <v>0</v>
      </c>
      <c r="E367" s="57"/>
      <c r="F367" s="58"/>
      <c r="G367" s="59"/>
      <c r="H367" s="60">
        <v>203906</v>
      </c>
      <c r="I367" s="58">
        <f t="shared" si="15"/>
        <v>66.9</v>
      </c>
      <c r="J367" s="61">
        <f t="shared" si="16"/>
        <v>0</v>
      </c>
      <c r="K367" s="59">
        <v>304759</v>
      </c>
    </row>
    <row r="368" spans="1:11" ht="13.5" customHeight="1">
      <c r="A368" s="8" t="s">
        <v>357</v>
      </c>
      <c r="B368" s="6">
        <v>4</v>
      </c>
      <c r="C368" s="25" t="s">
        <v>765</v>
      </c>
      <c r="D368" s="19">
        <v>9389</v>
      </c>
      <c r="E368" s="7" t="s">
        <v>825</v>
      </c>
      <c r="F368" s="21">
        <f t="shared" si="17"/>
        <v>204.5</v>
      </c>
      <c r="G368" s="9">
        <v>4592</v>
      </c>
      <c r="H368" s="16">
        <v>20537</v>
      </c>
      <c r="I368" s="21">
        <f t="shared" si="15"/>
        <v>128.3</v>
      </c>
      <c r="J368" s="23">
        <f t="shared" si="16"/>
        <v>0</v>
      </c>
      <c r="K368" s="9">
        <v>16011</v>
      </c>
    </row>
    <row r="369" spans="1:11" ht="13.5" customHeight="1">
      <c r="A369" s="8" t="s">
        <v>358</v>
      </c>
      <c r="B369" s="6">
        <v>4</v>
      </c>
      <c r="C369" s="25" t="s">
        <v>766</v>
      </c>
      <c r="D369" s="19">
        <v>3308</v>
      </c>
      <c r="E369" s="7" t="s">
        <v>825</v>
      </c>
      <c r="F369" s="21">
        <f t="shared" si="17"/>
        <v>99</v>
      </c>
      <c r="G369" s="9">
        <v>3340</v>
      </c>
      <c r="H369" s="16">
        <v>10326</v>
      </c>
      <c r="I369" s="21">
        <f t="shared" si="15"/>
        <v>111.6</v>
      </c>
      <c r="J369" s="23">
        <f t="shared" si="16"/>
        <v>0</v>
      </c>
      <c r="K369" s="9">
        <v>9253</v>
      </c>
    </row>
    <row r="370" spans="1:11" ht="13.5" customHeight="1">
      <c r="A370" s="8" t="s">
        <v>359</v>
      </c>
      <c r="B370" s="6">
        <v>4</v>
      </c>
      <c r="C370" s="25" t="s">
        <v>767</v>
      </c>
      <c r="D370" s="19">
        <v>9427</v>
      </c>
      <c r="E370" s="7" t="s">
        <v>825</v>
      </c>
      <c r="F370" s="21">
        <f t="shared" si="17"/>
        <v>77.2</v>
      </c>
      <c r="G370" s="9">
        <v>12205</v>
      </c>
      <c r="H370" s="16">
        <v>68963</v>
      </c>
      <c r="I370" s="21">
        <f t="shared" si="15"/>
        <v>76.1</v>
      </c>
      <c r="J370" s="23">
        <f t="shared" si="16"/>
        <v>0</v>
      </c>
      <c r="K370" s="9">
        <v>90651</v>
      </c>
    </row>
    <row r="371" spans="1:11" ht="13.5" customHeight="1">
      <c r="A371" s="8" t="s">
        <v>360</v>
      </c>
      <c r="B371" s="6">
        <v>4</v>
      </c>
      <c r="C371" s="25" t="s">
        <v>768</v>
      </c>
      <c r="D371" s="19">
        <v>2678</v>
      </c>
      <c r="E371" s="7" t="s">
        <v>825</v>
      </c>
      <c r="F371" s="21">
        <f t="shared" si="17"/>
        <v>126.4</v>
      </c>
      <c r="G371" s="9">
        <v>2119</v>
      </c>
      <c r="H371" s="16">
        <v>36429</v>
      </c>
      <c r="I371" s="21">
        <f t="shared" si="15"/>
        <v>113.4</v>
      </c>
      <c r="J371" s="23">
        <f t="shared" si="16"/>
        <v>0</v>
      </c>
      <c r="K371" s="9">
        <v>32115</v>
      </c>
    </row>
    <row r="372" spans="1:11" ht="13.5" customHeight="1">
      <c r="A372" s="53" t="s">
        <v>361</v>
      </c>
      <c r="B372" s="54">
        <v>3</v>
      </c>
      <c r="C372" s="55" t="s">
        <v>769</v>
      </c>
      <c r="D372" s="56">
        <v>2752</v>
      </c>
      <c r="E372" s="57" t="s">
        <v>820</v>
      </c>
      <c r="F372" s="58">
        <f t="shared" si="17"/>
        <v>84.9</v>
      </c>
      <c r="G372" s="59">
        <v>3243</v>
      </c>
      <c r="H372" s="60">
        <v>10483</v>
      </c>
      <c r="I372" s="58">
        <f t="shared" si="15"/>
        <v>63.9</v>
      </c>
      <c r="J372" s="61">
        <f t="shared" si="16"/>
        <v>0</v>
      </c>
      <c r="K372" s="59">
        <v>16410</v>
      </c>
    </row>
    <row r="373" spans="1:11" ht="13.5" customHeight="1">
      <c r="A373" s="26" t="s">
        <v>362</v>
      </c>
      <c r="B373" s="27">
        <v>2</v>
      </c>
      <c r="C373" s="28" t="s">
        <v>770</v>
      </c>
      <c r="D373" s="29">
        <v>0</v>
      </c>
      <c r="E373" s="30"/>
      <c r="F373" s="31"/>
      <c r="G373" s="32"/>
      <c r="H373" s="33">
        <v>60825</v>
      </c>
      <c r="I373" s="31">
        <f t="shared" si="15"/>
        <v>72.1</v>
      </c>
      <c r="J373" s="34">
        <f t="shared" si="16"/>
        <v>0</v>
      </c>
      <c r="K373" s="32">
        <v>84379</v>
      </c>
    </row>
    <row r="374" spans="1:11" ht="13.5" customHeight="1">
      <c r="A374" s="26" t="s">
        <v>363</v>
      </c>
      <c r="B374" s="27">
        <v>2</v>
      </c>
      <c r="C374" s="28" t="s">
        <v>771</v>
      </c>
      <c r="D374" s="29">
        <v>0</v>
      </c>
      <c r="E374" s="30"/>
      <c r="F374" s="31"/>
      <c r="G374" s="32"/>
      <c r="H374" s="33">
        <v>185489438</v>
      </c>
      <c r="I374" s="31">
        <f t="shared" si="15"/>
        <v>105.2</v>
      </c>
      <c r="J374" s="34">
        <f t="shared" si="16"/>
        <v>1.73</v>
      </c>
      <c r="K374" s="32">
        <v>176397680</v>
      </c>
    </row>
    <row r="375" spans="1:11" ht="13.5" customHeight="1">
      <c r="A375" s="53" t="s">
        <v>364</v>
      </c>
      <c r="B375" s="54">
        <v>3</v>
      </c>
      <c r="C375" s="55" t="s">
        <v>772</v>
      </c>
      <c r="D375" s="56">
        <v>0</v>
      </c>
      <c r="E375" s="57"/>
      <c r="F375" s="58"/>
      <c r="G375" s="59"/>
      <c r="H375" s="60">
        <v>160085486</v>
      </c>
      <c r="I375" s="58">
        <f t="shared" si="15"/>
        <v>121.9</v>
      </c>
      <c r="J375" s="61">
        <f t="shared" si="16"/>
        <v>1.5</v>
      </c>
      <c r="K375" s="59">
        <v>131348229</v>
      </c>
    </row>
    <row r="376" spans="1:11" ht="13.5" customHeight="1">
      <c r="A376" s="8" t="s">
        <v>365</v>
      </c>
      <c r="B376" s="6">
        <v>4</v>
      </c>
      <c r="C376" s="25" t="s">
        <v>773</v>
      </c>
      <c r="D376" s="19">
        <v>28772</v>
      </c>
      <c r="E376" s="7" t="s">
        <v>818</v>
      </c>
      <c r="F376" s="21">
        <f t="shared" si="17"/>
        <v>70.3</v>
      </c>
      <c r="G376" s="9">
        <v>40942</v>
      </c>
      <c r="H376" s="16">
        <v>7051863</v>
      </c>
      <c r="I376" s="21">
        <f t="shared" si="15"/>
        <v>50</v>
      </c>
      <c r="J376" s="23">
        <f t="shared" si="16"/>
        <v>0.07</v>
      </c>
      <c r="K376" s="9">
        <v>14109133</v>
      </c>
    </row>
    <row r="377" spans="1:11" ht="13.5" customHeight="1">
      <c r="A377" s="8" t="s">
        <v>366</v>
      </c>
      <c r="B377" s="6">
        <v>4</v>
      </c>
      <c r="C377" s="25" t="s">
        <v>774</v>
      </c>
      <c r="D377" s="19">
        <v>5358</v>
      </c>
      <c r="E377" s="7" t="s">
        <v>818</v>
      </c>
      <c r="F377" s="21">
        <f t="shared" si="17"/>
        <v>131.8</v>
      </c>
      <c r="G377" s="9">
        <v>4066</v>
      </c>
      <c r="H377" s="16">
        <v>135147</v>
      </c>
      <c r="I377" s="21">
        <f t="shared" si="15"/>
        <v>14.6</v>
      </c>
      <c r="J377" s="23">
        <f t="shared" si="16"/>
        <v>0</v>
      </c>
      <c r="K377" s="9">
        <v>928284</v>
      </c>
    </row>
    <row r="378" spans="1:11" ht="13.5" customHeight="1">
      <c r="A378" s="8" t="s">
        <v>367</v>
      </c>
      <c r="B378" s="6">
        <v>4</v>
      </c>
      <c r="C378" s="25" t="s">
        <v>775</v>
      </c>
      <c r="D378" s="19">
        <v>18291</v>
      </c>
      <c r="E378" s="7" t="s">
        <v>820</v>
      </c>
      <c r="F378" s="21">
        <f t="shared" si="17"/>
        <v>112</v>
      </c>
      <c r="G378" s="9">
        <v>16330</v>
      </c>
      <c r="H378" s="16">
        <v>774673</v>
      </c>
      <c r="I378" s="21">
        <f t="shared" si="15"/>
        <v>100.2</v>
      </c>
      <c r="J378" s="23">
        <f t="shared" si="16"/>
        <v>0.01</v>
      </c>
      <c r="K378" s="9">
        <v>773416</v>
      </c>
    </row>
    <row r="379" spans="1:11" ht="13.5" customHeight="1">
      <c r="A379" s="8" t="s">
        <v>368</v>
      </c>
      <c r="B379" s="6">
        <v>4</v>
      </c>
      <c r="C379" s="25" t="s">
        <v>776</v>
      </c>
      <c r="D379" s="19">
        <v>0</v>
      </c>
      <c r="E379" s="7"/>
      <c r="F379" s="21"/>
      <c r="G379" s="9"/>
      <c r="H379" s="16">
        <v>316388</v>
      </c>
      <c r="I379" s="21">
        <f t="shared" si="15"/>
        <v>86</v>
      </c>
      <c r="J379" s="23">
        <f t="shared" si="16"/>
        <v>0</v>
      </c>
      <c r="K379" s="9">
        <v>367690</v>
      </c>
    </row>
    <row r="380" spans="1:11" ht="13.5" customHeight="1">
      <c r="A380" s="8" t="s">
        <v>369</v>
      </c>
      <c r="B380" s="6">
        <v>4</v>
      </c>
      <c r="C380" s="25" t="s">
        <v>777</v>
      </c>
      <c r="D380" s="19">
        <v>341</v>
      </c>
      <c r="E380" s="7" t="s">
        <v>825</v>
      </c>
      <c r="F380" s="21">
        <f t="shared" si="17"/>
        <v>59.3</v>
      </c>
      <c r="G380" s="9">
        <v>575</v>
      </c>
      <c r="H380" s="16">
        <v>60109</v>
      </c>
      <c r="I380" s="21">
        <f t="shared" si="15"/>
        <v>66.2</v>
      </c>
      <c r="J380" s="23">
        <f t="shared" si="16"/>
        <v>0</v>
      </c>
      <c r="K380" s="9">
        <v>90798</v>
      </c>
    </row>
    <row r="381" spans="1:11" ht="13.5" customHeight="1">
      <c r="A381" s="8" t="s">
        <v>370</v>
      </c>
      <c r="B381" s="6">
        <v>4</v>
      </c>
      <c r="C381" s="25" t="s">
        <v>778</v>
      </c>
      <c r="D381" s="19">
        <v>208</v>
      </c>
      <c r="E381" s="7" t="s">
        <v>818</v>
      </c>
      <c r="F381" s="21">
        <f t="shared" si="17"/>
        <v>139.6</v>
      </c>
      <c r="G381" s="9">
        <v>149</v>
      </c>
      <c r="H381" s="16">
        <v>81148</v>
      </c>
      <c r="I381" s="21">
        <f t="shared" si="15"/>
        <v>90</v>
      </c>
      <c r="J381" s="23">
        <f t="shared" si="16"/>
        <v>0</v>
      </c>
      <c r="K381" s="9">
        <v>90144</v>
      </c>
    </row>
    <row r="382" spans="1:11" ht="13.5" customHeight="1">
      <c r="A382" s="8" t="s">
        <v>371</v>
      </c>
      <c r="B382" s="6">
        <v>4</v>
      </c>
      <c r="C382" s="25" t="s">
        <v>779</v>
      </c>
      <c r="D382" s="19">
        <v>48384</v>
      </c>
      <c r="E382" s="7" t="s">
        <v>820</v>
      </c>
      <c r="F382" s="21">
        <f t="shared" si="17"/>
        <v>101.7</v>
      </c>
      <c r="G382" s="9">
        <v>47571</v>
      </c>
      <c r="H382" s="16">
        <v>591664</v>
      </c>
      <c r="I382" s="21">
        <f t="shared" si="15"/>
        <v>110.8</v>
      </c>
      <c r="J382" s="23">
        <f t="shared" si="16"/>
        <v>0.01</v>
      </c>
      <c r="K382" s="9">
        <v>533786</v>
      </c>
    </row>
    <row r="383" spans="1:11" ht="13.5" customHeight="1">
      <c r="A383" s="8" t="s">
        <v>372</v>
      </c>
      <c r="B383" s="6">
        <v>4</v>
      </c>
      <c r="C383" s="25" t="s">
        <v>780</v>
      </c>
      <c r="D383" s="19">
        <v>14845</v>
      </c>
      <c r="E383" s="7" t="s">
        <v>820</v>
      </c>
      <c r="F383" s="21">
        <f t="shared" si="17"/>
        <v>117.2</v>
      </c>
      <c r="G383" s="9">
        <v>12669</v>
      </c>
      <c r="H383" s="16">
        <v>245611</v>
      </c>
      <c r="I383" s="21">
        <f t="shared" si="15"/>
        <v>119.2</v>
      </c>
      <c r="J383" s="23">
        <f t="shared" si="16"/>
        <v>0</v>
      </c>
      <c r="K383" s="9">
        <v>206008</v>
      </c>
    </row>
    <row r="384" spans="1:11" ht="13.5" customHeight="1">
      <c r="A384" s="8" t="s">
        <v>373</v>
      </c>
      <c r="B384" s="6">
        <v>4</v>
      </c>
      <c r="C384" s="25" t="s">
        <v>781</v>
      </c>
      <c r="D384" s="19">
        <v>0</v>
      </c>
      <c r="E384" s="7"/>
      <c r="F384" s="21"/>
      <c r="G384" s="9"/>
      <c r="H384" s="16">
        <v>963835</v>
      </c>
      <c r="I384" s="21">
        <f t="shared" si="15"/>
        <v>59.6</v>
      </c>
      <c r="J384" s="23">
        <f t="shared" si="16"/>
        <v>0.01</v>
      </c>
      <c r="K384" s="9">
        <v>1615971</v>
      </c>
    </row>
    <row r="385" spans="1:11" ht="13.5" customHeight="1">
      <c r="A385" s="8" t="s">
        <v>374</v>
      </c>
      <c r="B385" s="6">
        <v>4</v>
      </c>
      <c r="C385" s="25" t="s">
        <v>782</v>
      </c>
      <c r="D385" s="19">
        <v>317</v>
      </c>
      <c r="E385" s="7" t="s">
        <v>818</v>
      </c>
      <c r="F385" s="21">
        <f t="shared" si="17"/>
        <v>24.7</v>
      </c>
      <c r="G385" s="9">
        <v>1281</v>
      </c>
      <c r="H385" s="16">
        <v>22872</v>
      </c>
      <c r="I385" s="21">
        <f t="shared" si="15"/>
        <v>21.1</v>
      </c>
      <c r="J385" s="23">
        <f t="shared" si="16"/>
        <v>0</v>
      </c>
      <c r="K385" s="9">
        <v>108386</v>
      </c>
    </row>
    <row r="386" spans="1:11" ht="13.5" customHeight="1">
      <c r="A386" s="8" t="s">
        <v>375</v>
      </c>
      <c r="B386" s="6">
        <v>4</v>
      </c>
      <c r="C386" s="25" t="s">
        <v>783</v>
      </c>
      <c r="D386" s="19">
        <v>0</v>
      </c>
      <c r="E386" s="7"/>
      <c r="F386" s="21"/>
      <c r="G386" s="9"/>
      <c r="H386" s="16">
        <v>28660578</v>
      </c>
      <c r="I386" s="21">
        <f t="shared" si="15"/>
        <v>139.8</v>
      </c>
      <c r="J386" s="23">
        <f t="shared" si="16"/>
        <v>0.27</v>
      </c>
      <c r="K386" s="9">
        <v>20503825</v>
      </c>
    </row>
    <row r="387" spans="1:11" ht="13.5" customHeight="1">
      <c r="A387" s="8" t="s">
        <v>376</v>
      </c>
      <c r="B387" s="6">
        <v>4</v>
      </c>
      <c r="C387" s="25" t="s">
        <v>784</v>
      </c>
      <c r="D387" s="19">
        <v>93526</v>
      </c>
      <c r="E387" s="7" t="s">
        <v>820</v>
      </c>
      <c r="F387" s="21">
        <f t="shared" si="17"/>
        <v>214.1</v>
      </c>
      <c r="G387" s="9">
        <v>43677</v>
      </c>
      <c r="H387" s="16">
        <v>143996</v>
      </c>
      <c r="I387" s="21">
        <f t="shared" si="15"/>
        <v>70.5</v>
      </c>
      <c r="J387" s="23">
        <f t="shared" si="16"/>
        <v>0</v>
      </c>
      <c r="K387" s="9">
        <v>204299</v>
      </c>
    </row>
    <row r="388" spans="1:11" ht="13.5" customHeight="1">
      <c r="A388" s="53" t="s">
        <v>377</v>
      </c>
      <c r="B388" s="54">
        <v>3</v>
      </c>
      <c r="C388" s="55" t="s">
        <v>785</v>
      </c>
      <c r="D388" s="56">
        <v>0</v>
      </c>
      <c r="E388" s="57"/>
      <c r="F388" s="58"/>
      <c r="G388" s="59"/>
      <c r="H388" s="60">
        <v>25403952</v>
      </c>
      <c r="I388" s="58">
        <f t="shared" si="15"/>
        <v>56.4</v>
      </c>
      <c r="J388" s="61">
        <f t="shared" si="16"/>
        <v>0.24</v>
      </c>
      <c r="K388" s="59">
        <v>45049451</v>
      </c>
    </row>
    <row r="389" spans="1:11" ht="13.5" customHeight="1">
      <c r="A389" s="8" t="s">
        <v>378</v>
      </c>
      <c r="B389" s="6">
        <v>4</v>
      </c>
      <c r="C389" s="25" t="s">
        <v>786</v>
      </c>
      <c r="D389" s="19">
        <v>20602</v>
      </c>
      <c r="E389" s="7" t="s">
        <v>818</v>
      </c>
      <c r="F389" s="21">
        <f t="shared" si="17"/>
        <v>149.3</v>
      </c>
      <c r="G389" s="9">
        <v>13797</v>
      </c>
      <c r="H389" s="16">
        <v>87321</v>
      </c>
      <c r="I389" s="21">
        <f t="shared" si="15"/>
        <v>54.6</v>
      </c>
      <c r="J389" s="23">
        <f t="shared" si="16"/>
        <v>0</v>
      </c>
      <c r="K389" s="9">
        <v>160058</v>
      </c>
    </row>
    <row r="390" spans="1:11" ht="13.5" customHeight="1">
      <c r="A390" s="8" t="s">
        <v>379</v>
      </c>
      <c r="B390" s="6">
        <v>4</v>
      </c>
      <c r="C390" s="25" t="s">
        <v>787</v>
      </c>
      <c r="D390" s="19">
        <v>0</v>
      </c>
      <c r="E390" s="7"/>
      <c r="F390" s="21"/>
      <c r="G390" s="9"/>
      <c r="H390" s="16">
        <v>23527324</v>
      </c>
      <c r="I390" s="21">
        <f t="shared" si="15"/>
        <v>56</v>
      </c>
      <c r="J390" s="23">
        <f t="shared" si="16"/>
        <v>0.22</v>
      </c>
      <c r="K390" s="9">
        <v>42012845</v>
      </c>
    </row>
    <row r="391" spans="1:11" ht="13.5" customHeight="1">
      <c r="A391" s="26" t="s">
        <v>380</v>
      </c>
      <c r="B391" s="27">
        <v>2</v>
      </c>
      <c r="C391" s="28" t="s">
        <v>788</v>
      </c>
      <c r="D391" s="29">
        <v>0</v>
      </c>
      <c r="E391" s="30"/>
      <c r="F391" s="31"/>
      <c r="G391" s="32"/>
      <c r="H391" s="33">
        <v>89503488</v>
      </c>
      <c r="I391" s="31">
        <f t="shared" si="15"/>
        <v>98</v>
      </c>
      <c r="J391" s="34">
        <f t="shared" si="16"/>
        <v>0.84</v>
      </c>
      <c r="K391" s="32">
        <v>91313942</v>
      </c>
    </row>
    <row r="392" spans="1:11" ht="13.5" customHeight="1">
      <c r="A392" s="53" t="s">
        <v>381</v>
      </c>
      <c r="B392" s="54">
        <v>3</v>
      </c>
      <c r="C392" s="55" t="s">
        <v>789</v>
      </c>
      <c r="D392" s="56">
        <v>0</v>
      </c>
      <c r="E392" s="57"/>
      <c r="F392" s="58"/>
      <c r="G392" s="59"/>
      <c r="H392" s="60">
        <v>35270386</v>
      </c>
      <c r="I392" s="58">
        <f aca="true" t="shared" si="18" ref="I392:I421">ROUND(H392/K392*100,1)</f>
        <v>98.9</v>
      </c>
      <c r="J392" s="61">
        <f aca="true" t="shared" si="19" ref="J392:J421">ROUND(H392/10693266661*100,2)</f>
        <v>0.33</v>
      </c>
      <c r="K392" s="59">
        <v>35657651</v>
      </c>
    </row>
    <row r="393" spans="1:11" ht="13.5" customHeight="1">
      <c r="A393" s="8" t="s">
        <v>382</v>
      </c>
      <c r="B393" s="6">
        <v>4</v>
      </c>
      <c r="C393" s="25" t="s">
        <v>790</v>
      </c>
      <c r="D393" s="19">
        <v>7559064</v>
      </c>
      <c r="E393" s="7" t="s">
        <v>822</v>
      </c>
      <c r="F393" s="21">
        <f aca="true" t="shared" si="20" ref="F393:F420">ROUND(D393/G393*100,1)</f>
        <v>129.6</v>
      </c>
      <c r="G393" s="9">
        <v>5831359</v>
      </c>
      <c r="H393" s="16">
        <v>790395</v>
      </c>
      <c r="I393" s="21">
        <f t="shared" si="18"/>
        <v>134.8</v>
      </c>
      <c r="J393" s="23">
        <f t="shared" si="19"/>
        <v>0.01</v>
      </c>
      <c r="K393" s="9">
        <v>586427</v>
      </c>
    </row>
    <row r="394" spans="1:11" ht="13.5" customHeight="1">
      <c r="A394" s="53" t="s">
        <v>383</v>
      </c>
      <c r="B394" s="54">
        <v>3</v>
      </c>
      <c r="C394" s="55" t="s">
        <v>791</v>
      </c>
      <c r="D394" s="56">
        <v>4537530</v>
      </c>
      <c r="E394" s="57" t="s">
        <v>818</v>
      </c>
      <c r="F394" s="58">
        <f t="shared" si="20"/>
        <v>38.8</v>
      </c>
      <c r="G394" s="59">
        <v>11687950</v>
      </c>
      <c r="H394" s="60">
        <v>9982179</v>
      </c>
      <c r="I394" s="58">
        <f t="shared" si="18"/>
        <v>75.7</v>
      </c>
      <c r="J394" s="61">
        <f t="shared" si="19"/>
        <v>0.09</v>
      </c>
      <c r="K394" s="59">
        <v>13192208</v>
      </c>
    </row>
    <row r="395" spans="1:11" ht="13.5" customHeight="1">
      <c r="A395" s="53" t="s">
        <v>384</v>
      </c>
      <c r="B395" s="54">
        <v>3</v>
      </c>
      <c r="C395" s="55" t="s">
        <v>792</v>
      </c>
      <c r="D395" s="56">
        <v>0</v>
      </c>
      <c r="E395" s="57"/>
      <c r="F395" s="58"/>
      <c r="G395" s="59"/>
      <c r="H395" s="60">
        <v>9047467</v>
      </c>
      <c r="I395" s="58">
        <f t="shared" si="18"/>
        <v>96.1</v>
      </c>
      <c r="J395" s="61">
        <f t="shared" si="19"/>
        <v>0.08</v>
      </c>
      <c r="K395" s="59">
        <v>9411214</v>
      </c>
    </row>
    <row r="396" spans="1:11" ht="13.5" customHeight="1">
      <c r="A396" s="53" t="s">
        <v>385</v>
      </c>
      <c r="B396" s="54">
        <v>3</v>
      </c>
      <c r="C396" s="55" t="s">
        <v>793</v>
      </c>
      <c r="D396" s="56">
        <v>578447</v>
      </c>
      <c r="E396" s="57" t="s">
        <v>820</v>
      </c>
      <c r="F396" s="58">
        <f t="shared" si="20"/>
        <v>137</v>
      </c>
      <c r="G396" s="59">
        <v>422311</v>
      </c>
      <c r="H396" s="60">
        <v>1303838</v>
      </c>
      <c r="I396" s="58">
        <f t="shared" si="18"/>
        <v>106.1</v>
      </c>
      <c r="J396" s="61">
        <f t="shared" si="19"/>
        <v>0.01</v>
      </c>
      <c r="K396" s="59">
        <v>1228554</v>
      </c>
    </row>
    <row r="397" spans="1:11" ht="13.5" customHeight="1">
      <c r="A397" s="53" t="s">
        <v>386</v>
      </c>
      <c r="B397" s="54">
        <v>3</v>
      </c>
      <c r="C397" s="55" t="s">
        <v>794</v>
      </c>
      <c r="D397" s="56">
        <v>5712</v>
      </c>
      <c r="E397" s="57" t="s">
        <v>820</v>
      </c>
      <c r="F397" s="58">
        <f t="shared" si="20"/>
        <v>1292.3</v>
      </c>
      <c r="G397" s="59">
        <v>442</v>
      </c>
      <c r="H397" s="60">
        <v>10493</v>
      </c>
      <c r="I397" s="58">
        <f t="shared" si="18"/>
        <v>508.6</v>
      </c>
      <c r="J397" s="61">
        <f t="shared" si="19"/>
        <v>0</v>
      </c>
      <c r="K397" s="59">
        <v>2063</v>
      </c>
    </row>
    <row r="398" spans="1:11" ht="13.5" customHeight="1">
      <c r="A398" s="53" t="s">
        <v>387</v>
      </c>
      <c r="B398" s="54">
        <v>3</v>
      </c>
      <c r="C398" s="55" t="s">
        <v>795</v>
      </c>
      <c r="D398" s="56">
        <v>13976999</v>
      </c>
      <c r="E398" s="57" t="s">
        <v>820</v>
      </c>
      <c r="F398" s="58">
        <f t="shared" si="20"/>
        <v>115.2</v>
      </c>
      <c r="G398" s="59">
        <v>12128543</v>
      </c>
      <c r="H398" s="60">
        <v>16221064</v>
      </c>
      <c r="I398" s="58">
        <f t="shared" si="18"/>
        <v>116.5</v>
      </c>
      <c r="J398" s="61">
        <f t="shared" si="19"/>
        <v>0.15</v>
      </c>
      <c r="K398" s="59">
        <v>13924663</v>
      </c>
    </row>
    <row r="399" spans="1:11" ht="13.5" customHeight="1">
      <c r="A399" s="8" t="s">
        <v>388</v>
      </c>
      <c r="B399" s="6">
        <v>4</v>
      </c>
      <c r="C399" s="25" t="s">
        <v>796</v>
      </c>
      <c r="D399" s="19">
        <v>86953</v>
      </c>
      <c r="E399" s="7" t="s">
        <v>820</v>
      </c>
      <c r="F399" s="21">
        <f t="shared" si="20"/>
        <v>120.3</v>
      </c>
      <c r="G399" s="9">
        <v>72307</v>
      </c>
      <c r="H399" s="16">
        <v>194955</v>
      </c>
      <c r="I399" s="21">
        <f t="shared" si="18"/>
        <v>182.4</v>
      </c>
      <c r="J399" s="23">
        <f t="shared" si="19"/>
        <v>0</v>
      </c>
      <c r="K399" s="9">
        <v>106897</v>
      </c>
    </row>
    <row r="400" spans="1:11" ht="13.5" customHeight="1">
      <c r="A400" s="8" t="s">
        <v>389</v>
      </c>
      <c r="B400" s="6">
        <v>4</v>
      </c>
      <c r="C400" s="25" t="s">
        <v>797</v>
      </c>
      <c r="D400" s="19">
        <v>8421756</v>
      </c>
      <c r="E400" s="7" t="s">
        <v>820</v>
      </c>
      <c r="F400" s="21">
        <f t="shared" si="20"/>
        <v>122.9</v>
      </c>
      <c r="G400" s="9">
        <v>6854324</v>
      </c>
      <c r="H400" s="16">
        <v>6199790</v>
      </c>
      <c r="I400" s="21">
        <f t="shared" si="18"/>
        <v>124.9</v>
      </c>
      <c r="J400" s="23">
        <f t="shared" si="19"/>
        <v>0.06</v>
      </c>
      <c r="K400" s="9">
        <v>4964149</v>
      </c>
    </row>
    <row r="401" spans="1:11" ht="13.5" customHeight="1">
      <c r="A401" s="53" t="s">
        <v>390</v>
      </c>
      <c r="B401" s="54">
        <v>3</v>
      </c>
      <c r="C401" s="55" t="s">
        <v>798</v>
      </c>
      <c r="D401" s="56">
        <v>12244</v>
      </c>
      <c r="E401" s="57" t="s">
        <v>820</v>
      </c>
      <c r="F401" s="58">
        <f t="shared" si="20"/>
        <v>66.1</v>
      </c>
      <c r="G401" s="59">
        <v>18524</v>
      </c>
      <c r="H401" s="60">
        <v>46938</v>
      </c>
      <c r="I401" s="58">
        <f t="shared" si="18"/>
        <v>73.1</v>
      </c>
      <c r="J401" s="61">
        <f t="shared" si="19"/>
        <v>0</v>
      </c>
      <c r="K401" s="59">
        <v>64239</v>
      </c>
    </row>
    <row r="402" spans="1:11" ht="13.5" customHeight="1">
      <c r="A402" s="53" t="s">
        <v>391</v>
      </c>
      <c r="B402" s="54">
        <v>3</v>
      </c>
      <c r="C402" s="55" t="s">
        <v>799</v>
      </c>
      <c r="D402" s="56">
        <v>57886</v>
      </c>
      <c r="E402" s="57" t="s">
        <v>820</v>
      </c>
      <c r="F402" s="58">
        <f t="shared" si="20"/>
        <v>127</v>
      </c>
      <c r="G402" s="59">
        <v>45592</v>
      </c>
      <c r="H402" s="60">
        <v>289008</v>
      </c>
      <c r="I402" s="58">
        <f t="shared" si="18"/>
        <v>107.9</v>
      </c>
      <c r="J402" s="61">
        <f t="shared" si="19"/>
        <v>0</v>
      </c>
      <c r="K402" s="59">
        <v>267740</v>
      </c>
    </row>
    <row r="403" spans="1:11" ht="13.5" customHeight="1">
      <c r="A403" s="53" t="s">
        <v>392</v>
      </c>
      <c r="B403" s="54">
        <v>3</v>
      </c>
      <c r="C403" s="55" t="s">
        <v>800</v>
      </c>
      <c r="D403" s="56">
        <v>0</v>
      </c>
      <c r="E403" s="57"/>
      <c r="F403" s="58"/>
      <c r="G403" s="59"/>
      <c r="H403" s="60">
        <v>945857</v>
      </c>
      <c r="I403" s="58">
        <f t="shared" si="18"/>
        <v>74.3</v>
      </c>
      <c r="J403" s="61">
        <f t="shared" si="19"/>
        <v>0.01</v>
      </c>
      <c r="K403" s="59">
        <v>1273340</v>
      </c>
    </row>
    <row r="404" spans="1:11" ht="13.5" customHeight="1">
      <c r="A404" s="8" t="s">
        <v>393</v>
      </c>
      <c r="B404" s="6">
        <v>4</v>
      </c>
      <c r="C404" s="25" t="s">
        <v>801</v>
      </c>
      <c r="D404" s="19">
        <v>0</v>
      </c>
      <c r="E404" s="7"/>
      <c r="F404" s="21"/>
      <c r="G404" s="9"/>
      <c r="H404" s="16">
        <v>86916</v>
      </c>
      <c r="I404" s="21">
        <f t="shared" si="18"/>
        <v>151.6</v>
      </c>
      <c r="J404" s="23">
        <f t="shared" si="19"/>
        <v>0</v>
      </c>
      <c r="K404" s="9">
        <v>57340</v>
      </c>
    </row>
    <row r="405" spans="1:11" ht="13.5" customHeight="1">
      <c r="A405" s="8" t="s">
        <v>394</v>
      </c>
      <c r="B405" s="6">
        <v>4</v>
      </c>
      <c r="C405" s="25" t="s">
        <v>802</v>
      </c>
      <c r="D405" s="19">
        <v>112</v>
      </c>
      <c r="E405" s="7" t="s">
        <v>825</v>
      </c>
      <c r="F405" s="21">
        <f t="shared" si="20"/>
        <v>67.5</v>
      </c>
      <c r="G405" s="9">
        <v>166</v>
      </c>
      <c r="H405" s="16">
        <v>3771</v>
      </c>
      <c r="I405" s="21">
        <f t="shared" si="18"/>
        <v>39.9</v>
      </c>
      <c r="J405" s="23">
        <f t="shared" si="19"/>
        <v>0</v>
      </c>
      <c r="K405" s="9">
        <v>9440</v>
      </c>
    </row>
    <row r="406" spans="1:11" ht="13.5" customHeight="1">
      <c r="A406" s="53" t="s">
        <v>395</v>
      </c>
      <c r="B406" s="54">
        <v>3</v>
      </c>
      <c r="C406" s="55" t="s">
        <v>803</v>
      </c>
      <c r="D406" s="56">
        <v>0</v>
      </c>
      <c r="E406" s="57"/>
      <c r="F406" s="58"/>
      <c r="G406" s="59"/>
      <c r="H406" s="60">
        <v>8845939</v>
      </c>
      <c r="I406" s="58">
        <f t="shared" si="18"/>
        <v>86.6</v>
      </c>
      <c r="J406" s="61">
        <f t="shared" si="19"/>
        <v>0.08</v>
      </c>
      <c r="K406" s="59">
        <v>10211020</v>
      </c>
    </row>
    <row r="407" spans="1:11" ht="13.5" customHeight="1">
      <c r="A407" s="8" t="s">
        <v>396</v>
      </c>
      <c r="B407" s="6">
        <v>4</v>
      </c>
      <c r="C407" s="25" t="s">
        <v>804</v>
      </c>
      <c r="D407" s="19">
        <v>0</v>
      </c>
      <c r="E407" s="7"/>
      <c r="F407" s="21"/>
      <c r="G407" s="9"/>
      <c r="H407" s="16">
        <v>4201445</v>
      </c>
      <c r="I407" s="21">
        <f t="shared" si="18"/>
        <v>82</v>
      </c>
      <c r="J407" s="23">
        <f t="shared" si="19"/>
        <v>0.04</v>
      </c>
      <c r="K407" s="9">
        <v>5125538</v>
      </c>
    </row>
    <row r="408" spans="1:11" ht="13.5" customHeight="1">
      <c r="A408" s="8" t="s">
        <v>397</v>
      </c>
      <c r="B408" s="6">
        <v>4</v>
      </c>
      <c r="C408" s="25" t="s">
        <v>805</v>
      </c>
      <c r="D408" s="19">
        <v>1190147</v>
      </c>
      <c r="E408" s="7" t="s">
        <v>825</v>
      </c>
      <c r="F408" s="21">
        <f t="shared" si="20"/>
        <v>96.8</v>
      </c>
      <c r="G408" s="9">
        <v>1229983</v>
      </c>
      <c r="H408" s="16">
        <v>615207</v>
      </c>
      <c r="I408" s="21">
        <f t="shared" si="18"/>
        <v>83.2</v>
      </c>
      <c r="J408" s="23">
        <f t="shared" si="19"/>
        <v>0.01</v>
      </c>
      <c r="K408" s="9">
        <v>739017</v>
      </c>
    </row>
    <row r="409" spans="1:11" ht="13.5" customHeight="1">
      <c r="A409" s="53" t="s">
        <v>398</v>
      </c>
      <c r="B409" s="54">
        <v>3</v>
      </c>
      <c r="C409" s="55" t="s">
        <v>806</v>
      </c>
      <c r="D409" s="56">
        <v>15582</v>
      </c>
      <c r="E409" s="57" t="s">
        <v>820</v>
      </c>
      <c r="F409" s="58">
        <f t="shared" si="20"/>
        <v>74.9</v>
      </c>
      <c r="G409" s="59">
        <v>20813</v>
      </c>
      <c r="H409" s="60">
        <v>1284800</v>
      </c>
      <c r="I409" s="58">
        <f t="shared" si="18"/>
        <v>225.3</v>
      </c>
      <c r="J409" s="61">
        <f t="shared" si="19"/>
        <v>0.01</v>
      </c>
      <c r="K409" s="59">
        <v>570205</v>
      </c>
    </row>
    <row r="410" spans="1:11" ht="13.5" customHeight="1">
      <c r="A410" s="8" t="s">
        <v>399</v>
      </c>
      <c r="B410" s="6">
        <v>4</v>
      </c>
      <c r="C410" s="25" t="s">
        <v>807</v>
      </c>
      <c r="D410" s="19">
        <v>14851</v>
      </c>
      <c r="E410" s="7" t="s">
        <v>820</v>
      </c>
      <c r="F410" s="21">
        <f t="shared" si="20"/>
        <v>73.2</v>
      </c>
      <c r="G410" s="9">
        <v>20296</v>
      </c>
      <c r="H410" s="16">
        <v>164766</v>
      </c>
      <c r="I410" s="21">
        <f t="shared" si="18"/>
        <v>83.7</v>
      </c>
      <c r="J410" s="23">
        <f t="shared" si="19"/>
        <v>0</v>
      </c>
      <c r="K410" s="9">
        <v>196869</v>
      </c>
    </row>
    <row r="411" spans="1:11" ht="13.5" customHeight="1">
      <c r="A411" s="53" t="s">
        <v>400</v>
      </c>
      <c r="B411" s="54">
        <v>3</v>
      </c>
      <c r="C411" s="55" t="s">
        <v>808</v>
      </c>
      <c r="D411" s="56">
        <v>0</v>
      </c>
      <c r="E411" s="57"/>
      <c r="F411" s="58"/>
      <c r="G411" s="59"/>
      <c r="H411" s="60">
        <v>570249</v>
      </c>
      <c r="I411" s="58">
        <f t="shared" si="18"/>
        <v>102.7</v>
      </c>
      <c r="J411" s="61">
        <f t="shared" si="19"/>
        <v>0.01</v>
      </c>
      <c r="K411" s="59">
        <v>555385</v>
      </c>
    </row>
    <row r="412" spans="1:11" ht="13.5" customHeight="1">
      <c r="A412" s="8" t="s">
        <v>401</v>
      </c>
      <c r="B412" s="6">
        <v>4</v>
      </c>
      <c r="C412" s="25" t="s">
        <v>809</v>
      </c>
      <c r="D412" s="19">
        <v>0</v>
      </c>
      <c r="E412" s="7"/>
      <c r="F412" s="21"/>
      <c r="G412" s="9"/>
      <c r="H412" s="16">
        <v>570249</v>
      </c>
      <c r="I412" s="21">
        <f t="shared" si="18"/>
        <v>103</v>
      </c>
      <c r="J412" s="23">
        <f t="shared" si="19"/>
        <v>0.01</v>
      </c>
      <c r="K412" s="9">
        <v>553600</v>
      </c>
    </row>
    <row r="413" spans="1:11" ht="13.5" customHeight="1">
      <c r="A413" s="53" t="s">
        <v>402</v>
      </c>
      <c r="B413" s="54">
        <v>3</v>
      </c>
      <c r="C413" s="55" t="s">
        <v>810</v>
      </c>
      <c r="D413" s="56">
        <v>0</v>
      </c>
      <c r="E413" s="57"/>
      <c r="F413" s="58"/>
      <c r="G413" s="59"/>
      <c r="H413" s="60">
        <v>3730</v>
      </c>
      <c r="I413" s="58">
        <f t="shared" si="18"/>
        <v>319.3</v>
      </c>
      <c r="J413" s="61">
        <f t="shared" si="19"/>
        <v>0</v>
      </c>
      <c r="K413" s="59">
        <v>1168</v>
      </c>
    </row>
    <row r="414" spans="1:11" ht="13.5" customHeight="1">
      <c r="A414" s="53" t="s">
        <v>403</v>
      </c>
      <c r="B414" s="54">
        <v>3</v>
      </c>
      <c r="C414" s="55" t="s">
        <v>811</v>
      </c>
      <c r="D414" s="56">
        <v>191928</v>
      </c>
      <c r="E414" s="57" t="s">
        <v>820</v>
      </c>
      <c r="F414" s="58">
        <f t="shared" si="20"/>
        <v>81.7</v>
      </c>
      <c r="G414" s="59">
        <v>234836</v>
      </c>
      <c r="H414" s="60">
        <v>978570</v>
      </c>
      <c r="I414" s="58">
        <f t="shared" si="18"/>
        <v>104.2</v>
      </c>
      <c r="J414" s="61">
        <f t="shared" si="19"/>
        <v>0.01</v>
      </c>
      <c r="K414" s="59">
        <v>939199</v>
      </c>
    </row>
    <row r="415" spans="1:11" ht="13.5" customHeight="1">
      <c r="A415" s="8" t="s">
        <v>404</v>
      </c>
      <c r="B415" s="6">
        <v>4</v>
      </c>
      <c r="C415" s="25" t="s">
        <v>812</v>
      </c>
      <c r="D415" s="19">
        <v>63225</v>
      </c>
      <c r="E415" s="7" t="s">
        <v>820</v>
      </c>
      <c r="F415" s="21">
        <f t="shared" si="20"/>
        <v>71.4</v>
      </c>
      <c r="G415" s="9">
        <v>88585</v>
      </c>
      <c r="H415" s="16">
        <v>430136</v>
      </c>
      <c r="I415" s="21">
        <f t="shared" si="18"/>
        <v>116.2</v>
      </c>
      <c r="J415" s="23">
        <f t="shared" si="19"/>
        <v>0</v>
      </c>
      <c r="K415" s="9">
        <v>370015</v>
      </c>
    </row>
    <row r="416" spans="1:11" ht="13.5" customHeight="1">
      <c r="A416" s="8" t="s">
        <v>405</v>
      </c>
      <c r="B416" s="6">
        <v>4</v>
      </c>
      <c r="C416" s="25" t="s">
        <v>813</v>
      </c>
      <c r="D416" s="19">
        <v>128703</v>
      </c>
      <c r="E416" s="7" t="s">
        <v>820</v>
      </c>
      <c r="F416" s="21">
        <f t="shared" si="20"/>
        <v>88</v>
      </c>
      <c r="G416" s="9">
        <v>146251</v>
      </c>
      <c r="H416" s="16">
        <v>548434</v>
      </c>
      <c r="I416" s="21">
        <f t="shared" si="18"/>
        <v>96.4</v>
      </c>
      <c r="J416" s="23">
        <f t="shared" si="19"/>
        <v>0.01</v>
      </c>
      <c r="K416" s="9">
        <v>569184</v>
      </c>
    </row>
    <row r="417" spans="1:11" ht="13.5" customHeight="1">
      <c r="A417" s="53" t="s">
        <v>406</v>
      </c>
      <c r="B417" s="54">
        <v>3</v>
      </c>
      <c r="C417" s="55" t="s">
        <v>814</v>
      </c>
      <c r="D417" s="56">
        <v>1591</v>
      </c>
      <c r="E417" s="57" t="s">
        <v>820</v>
      </c>
      <c r="F417" s="58">
        <f t="shared" si="20"/>
        <v>24.1</v>
      </c>
      <c r="G417" s="59">
        <v>6606</v>
      </c>
      <c r="H417" s="60">
        <v>6549</v>
      </c>
      <c r="I417" s="58">
        <f t="shared" si="18"/>
        <v>36.1</v>
      </c>
      <c r="J417" s="61">
        <f t="shared" si="19"/>
        <v>0</v>
      </c>
      <c r="K417" s="59">
        <v>18151</v>
      </c>
    </row>
    <row r="418" spans="1:11" ht="13.5" customHeight="1">
      <c r="A418" s="44" t="s">
        <v>407</v>
      </c>
      <c r="B418" s="45">
        <v>1</v>
      </c>
      <c r="C418" s="46" t="s">
        <v>815</v>
      </c>
      <c r="D418" s="47">
        <v>0</v>
      </c>
      <c r="E418" s="48"/>
      <c r="F418" s="49"/>
      <c r="G418" s="50"/>
      <c r="H418" s="51">
        <v>87224610</v>
      </c>
      <c r="I418" s="49">
        <f t="shared" si="18"/>
        <v>124.7</v>
      </c>
      <c r="J418" s="52">
        <f t="shared" si="19"/>
        <v>0.82</v>
      </c>
      <c r="K418" s="50">
        <v>69922584</v>
      </c>
    </row>
    <row r="419" spans="1:11" ht="13.5" customHeight="1">
      <c r="A419" s="26" t="s">
        <v>408</v>
      </c>
      <c r="B419" s="27">
        <v>2</v>
      </c>
      <c r="C419" s="28" t="s">
        <v>816</v>
      </c>
      <c r="D419" s="29">
        <v>0</v>
      </c>
      <c r="E419" s="30"/>
      <c r="F419" s="31"/>
      <c r="G419" s="32"/>
      <c r="H419" s="33">
        <v>87153745</v>
      </c>
      <c r="I419" s="31">
        <f t="shared" si="18"/>
        <v>124.8</v>
      </c>
      <c r="J419" s="34">
        <f t="shared" si="19"/>
        <v>0.82</v>
      </c>
      <c r="K419" s="32">
        <v>69853138</v>
      </c>
    </row>
    <row r="420" spans="1:11" ht="13.5" customHeight="1" thickBot="1">
      <c r="A420" s="35" t="s">
        <v>409</v>
      </c>
      <c r="B420" s="36">
        <v>2</v>
      </c>
      <c r="C420" s="37" t="s">
        <v>817</v>
      </c>
      <c r="D420" s="38">
        <v>36</v>
      </c>
      <c r="E420" s="39" t="s">
        <v>820</v>
      </c>
      <c r="F420" s="40">
        <f t="shared" si="20"/>
        <v>163.6</v>
      </c>
      <c r="G420" s="41">
        <v>22</v>
      </c>
      <c r="H420" s="42">
        <v>12085</v>
      </c>
      <c r="I420" s="40">
        <f t="shared" si="18"/>
        <v>87.2</v>
      </c>
      <c r="J420" s="43">
        <f t="shared" si="19"/>
        <v>0</v>
      </c>
      <c r="K420" s="41">
        <v>13863</v>
      </c>
    </row>
    <row r="421" spans="1:11" ht="13.5" customHeight="1" thickBot="1" thickTop="1">
      <c r="A421" s="134" t="s">
        <v>847</v>
      </c>
      <c r="B421" s="135"/>
      <c r="C421" s="136"/>
      <c r="D421" s="20"/>
      <c r="E421" s="13"/>
      <c r="F421" s="22"/>
      <c r="G421" s="14"/>
      <c r="H421" s="17">
        <f>SUMIF(B7:B421,B7,H7:H420)</f>
        <v>10693266661</v>
      </c>
      <c r="I421" s="22">
        <f t="shared" si="18"/>
        <v>108.3</v>
      </c>
      <c r="J421" s="24">
        <f t="shared" si="19"/>
        <v>100</v>
      </c>
      <c r="K421" s="14">
        <f>SUMIF(B7:B421,B7,K7:K420)</f>
        <v>9877216354</v>
      </c>
    </row>
    <row r="422" ht="13.5" customHeight="1"/>
    <row r="509" spans="1:6" ht="12">
      <c r="A509" s="2"/>
      <c r="C509" s="2"/>
      <c r="F509" s="4"/>
    </row>
    <row r="510" spans="1:6" ht="12">
      <c r="A510" s="2"/>
      <c r="C510" s="2"/>
      <c r="F510" s="4"/>
    </row>
    <row r="511" spans="1:6" ht="12">
      <c r="A511" s="2"/>
      <c r="F511" s="4"/>
    </row>
    <row r="512" spans="1:6" ht="12">
      <c r="A512" s="2"/>
      <c r="F512" s="4"/>
    </row>
    <row r="513" spans="1:6" ht="12">
      <c r="A513" s="2"/>
      <c r="F513" s="4"/>
    </row>
    <row r="514" spans="1:6" ht="12">
      <c r="A514" s="2"/>
      <c r="F514" s="4"/>
    </row>
    <row r="515" spans="1:6" ht="12">
      <c r="A515" s="2"/>
      <c r="F515" s="4"/>
    </row>
    <row r="516" spans="1:6" ht="12">
      <c r="A516" s="2"/>
      <c r="F516" s="4"/>
    </row>
    <row r="517" spans="1:6" ht="12">
      <c r="A517" s="2"/>
      <c r="F517" s="4"/>
    </row>
    <row r="518" spans="1:6" ht="12">
      <c r="A518" s="2"/>
      <c r="F518" s="4"/>
    </row>
    <row r="519" spans="1:6" ht="12">
      <c r="A519" s="2"/>
      <c r="F519" s="4"/>
    </row>
    <row r="520" spans="1:6" ht="12">
      <c r="A520" s="2"/>
      <c r="F520" s="4"/>
    </row>
    <row r="521" spans="1:6" ht="12">
      <c r="A521" s="2"/>
      <c r="F521" s="4"/>
    </row>
    <row r="522" spans="1:6" ht="12">
      <c r="A522" s="2"/>
      <c r="F522" s="4"/>
    </row>
    <row r="523" spans="1:6" ht="12">
      <c r="A523" s="2"/>
      <c r="F523" s="4"/>
    </row>
    <row r="524" spans="1:6" ht="12">
      <c r="A524" s="2"/>
      <c r="F524" s="4"/>
    </row>
    <row r="525" spans="1:6" ht="12">
      <c r="A525" s="2"/>
      <c r="F525" s="4"/>
    </row>
    <row r="526" spans="1:6" ht="12">
      <c r="A526" s="2"/>
      <c r="F526" s="4"/>
    </row>
    <row r="527" spans="1:6" ht="12">
      <c r="A527" s="2"/>
      <c r="F527" s="4"/>
    </row>
    <row r="528" spans="1:6" ht="12">
      <c r="A528" s="2"/>
      <c r="F528" s="4"/>
    </row>
    <row r="529" spans="1:6" ht="12">
      <c r="A529" s="2"/>
      <c r="F529" s="4"/>
    </row>
    <row r="530" spans="1:6" ht="12">
      <c r="A530" s="2"/>
      <c r="F530" s="4"/>
    </row>
    <row r="531" spans="1:6" ht="12">
      <c r="A531" s="2"/>
      <c r="F531" s="4"/>
    </row>
    <row r="532" spans="1:6" ht="12">
      <c r="A532" s="2"/>
      <c r="F532" s="4"/>
    </row>
    <row r="533" spans="1:6" ht="12">
      <c r="A533" s="2"/>
      <c r="F533" s="4"/>
    </row>
    <row r="534" spans="1:6" ht="12">
      <c r="A534" s="2"/>
      <c r="F534" s="4"/>
    </row>
    <row r="535" spans="1:6" ht="12">
      <c r="A535" s="2"/>
      <c r="F535" s="4"/>
    </row>
    <row r="536" spans="1:6" ht="12">
      <c r="A536" s="2"/>
      <c r="F536" s="4"/>
    </row>
    <row r="537" spans="1:6" ht="12">
      <c r="A537" s="2"/>
      <c r="F537" s="4"/>
    </row>
    <row r="538" spans="1:6" ht="12">
      <c r="A538" s="2"/>
      <c r="F538" s="4"/>
    </row>
    <row r="539" spans="1:6" ht="12">
      <c r="A539" s="2"/>
      <c r="F539" s="4"/>
    </row>
    <row r="540" spans="1:6" ht="12">
      <c r="A540" s="2"/>
      <c r="F540" s="4"/>
    </row>
    <row r="541" spans="1:6" ht="12">
      <c r="A541" s="2"/>
      <c r="F541" s="4"/>
    </row>
    <row r="542" spans="1:6" ht="12">
      <c r="A542" s="2"/>
      <c r="F542" s="4"/>
    </row>
    <row r="543" spans="1:6" ht="12">
      <c r="A543" s="2"/>
      <c r="F543" s="4"/>
    </row>
    <row r="544" spans="1:6" ht="12">
      <c r="A544" s="2"/>
      <c r="F544" s="4"/>
    </row>
    <row r="545" spans="1:6" ht="12">
      <c r="A545" s="2"/>
      <c r="F545" s="4"/>
    </row>
    <row r="546" spans="1:6" ht="12">
      <c r="A546" s="2"/>
      <c r="F546" s="4"/>
    </row>
    <row r="547" spans="1:6" ht="12">
      <c r="A547" s="2"/>
      <c r="F547" s="4"/>
    </row>
    <row r="548" spans="1:6" ht="12">
      <c r="A548" s="2"/>
      <c r="F548" s="4"/>
    </row>
    <row r="549" spans="1:6" ht="12">
      <c r="A549" s="2"/>
      <c r="F549" s="4"/>
    </row>
    <row r="550" spans="1:6" ht="12">
      <c r="A550" s="2"/>
      <c r="F550" s="4"/>
    </row>
    <row r="551" spans="1:6" ht="12">
      <c r="A551" s="2"/>
      <c r="F551" s="4"/>
    </row>
    <row r="552" spans="1:6" ht="12">
      <c r="A552" s="2"/>
      <c r="F552" s="4"/>
    </row>
    <row r="553" spans="1:6" ht="12">
      <c r="A553" s="2"/>
      <c r="F553" s="4"/>
    </row>
    <row r="554" spans="1:6" ht="12">
      <c r="A554" s="2"/>
      <c r="F554" s="4"/>
    </row>
    <row r="555" spans="1:6" ht="12">
      <c r="A555" s="2"/>
      <c r="F555" s="4"/>
    </row>
    <row r="556" spans="1:6" ht="12">
      <c r="A556" s="2"/>
      <c r="F556" s="4"/>
    </row>
    <row r="557" spans="1:6" ht="12">
      <c r="A557" s="2"/>
      <c r="F557" s="4"/>
    </row>
    <row r="558" spans="1:6" ht="12">
      <c r="A558" s="2"/>
      <c r="F558" s="4"/>
    </row>
    <row r="559" spans="1:6" ht="12">
      <c r="A559" s="2"/>
      <c r="F559" s="4"/>
    </row>
    <row r="560" spans="1:6" ht="12">
      <c r="A560" s="2"/>
      <c r="F560" s="4"/>
    </row>
    <row r="561" spans="1:6" ht="12">
      <c r="A561" s="2"/>
      <c r="F561" s="4"/>
    </row>
    <row r="562" spans="1:6" ht="12">
      <c r="A562" s="2"/>
      <c r="F562" s="4"/>
    </row>
    <row r="563" spans="1:6" ht="12">
      <c r="A563" s="2"/>
      <c r="F563" s="4"/>
    </row>
    <row r="564" spans="1:6" ht="12">
      <c r="A564" s="2"/>
      <c r="F564" s="4"/>
    </row>
    <row r="565" spans="1:6" ht="12">
      <c r="A565" s="2"/>
      <c r="F565" s="4"/>
    </row>
    <row r="566" spans="1:6" ht="12">
      <c r="A566" s="2"/>
      <c r="F566" s="4"/>
    </row>
    <row r="567" spans="1:6" ht="12">
      <c r="A567" s="2"/>
      <c r="F567" s="4"/>
    </row>
    <row r="568" spans="1:6" ht="12">
      <c r="A568" s="2"/>
      <c r="F568" s="4"/>
    </row>
    <row r="569" spans="1:6" ht="12">
      <c r="A569" s="2"/>
      <c r="F569" s="4"/>
    </row>
    <row r="570" spans="1:6" ht="12">
      <c r="A570" s="2"/>
      <c r="F570" s="4"/>
    </row>
    <row r="571" spans="1:6" ht="12">
      <c r="A571" s="2"/>
      <c r="F571" s="4"/>
    </row>
    <row r="572" spans="1:6" ht="12">
      <c r="A572" s="2"/>
      <c r="F572" s="4"/>
    </row>
    <row r="573" spans="1:6" ht="12">
      <c r="A573" s="2"/>
      <c r="F573" s="4"/>
    </row>
    <row r="574" spans="1:6" ht="12">
      <c r="A574" s="2"/>
      <c r="F574" s="4"/>
    </row>
    <row r="575" spans="1:6" ht="12">
      <c r="A575" s="2"/>
      <c r="F575" s="4"/>
    </row>
    <row r="576" spans="1:6" ht="12">
      <c r="A576" s="2"/>
      <c r="F576" s="4"/>
    </row>
    <row r="577" spans="1:6" ht="12">
      <c r="A577" s="2"/>
      <c r="F577" s="4"/>
    </row>
    <row r="578" spans="1:6" ht="12">
      <c r="A578" s="2"/>
      <c r="F578" s="4"/>
    </row>
    <row r="579" spans="1:6" ht="12">
      <c r="A579" s="2"/>
      <c r="F579" s="4"/>
    </row>
    <row r="580" spans="1:6" ht="12">
      <c r="A580" s="2"/>
      <c r="F580" s="4"/>
    </row>
    <row r="581" spans="1:6" ht="12">
      <c r="A581" s="2"/>
      <c r="F581" s="4"/>
    </row>
    <row r="582" spans="1:6" ht="12">
      <c r="A582" s="2"/>
      <c r="F582" s="4"/>
    </row>
    <row r="583" spans="1:6" ht="12">
      <c r="A583" s="2"/>
      <c r="F583" s="4"/>
    </row>
    <row r="584" spans="1:6" ht="12">
      <c r="A584" s="2"/>
      <c r="F584" s="4"/>
    </row>
    <row r="585" spans="1:6" ht="12">
      <c r="A585" s="2"/>
      <c r="F585" s="4"/>
    </row>
    <row r="586" spans="1:6" ht="12">
      <c r="A586" s="2"/>
      <c r="F586" s="4"/>
    </row>
    <row r="587" spans="1:6" ht="12">
      <c r="A587" s="2"/>
      <c r="F587" s="4"/>
    </row>
    <row r="588" spans="1:6" ht="12">
      <c r="A588" s="2"/>
      <c r="F588" s="4"/>
    </row>
    <row r="589" spans="1:6" ht="12">
      <c r="A589" s="2"/>
      <c r="F589" s="4"/>
    </row>
    <row r="590" spans="1:6" ht="12">
      <c r="A590" s="2"/>
      <c r="F590" s="4"/>
    </row>
    <row r="591" spans="1:6" ht="12">
      <c r="A591" s="2"/>
      <c r="F591" s="4"/>
    </row>
    <row r="592" spans="1:6" ht="12">
      <c r="A592" s="2"/>
      <c r="F592" s="4"/>
    </row>
    <row r="593" spans="1:6" ht="12">
      <c r="A593" s="2"/>
      <c r="F593" s="4"/>
    </row>
    <row r="594" spans="1:6" ht="12">
      <c r="A594" s="2"/>
      <c r="F594" s="4"/>
    </row>
    <row r="595" spans="1:6" ht="12">
      <c r="A595" s="2"/>
      <c r="F595" s="4"/>
    </row>
    <row r="596" spans="1:6" ht="12">
      <c r="A596" s="2"/>
      <c r="F596" s="4"/>
    </row>
    <row r="597" spans="1:6" ht="12">
      <c r="A597" s="2"/>
      <c r="F597" s="4"/>
    </row>
    <row r="598" spans="1:6" ht="12">
      <c r="A598" s="2"/>
      <c r="F598" s="4"/>
    </row>
    <row r="599" spans="1:6" ht="12">
      <c r="A599" s="2"/>
      <c r="F599" s="4"/>
    </row>
    <row r="600" spans="1:6" ht="12">
      <c r="A600" s="2"/>
      <c r="F600" s="4"/>
    </row>
    <row r="601" spans="1:6" ht="12">
      <c r="A601" s="2"/>
      <c r="F601" s="4"/>
    </row>
    <row r="602" spans="1:6" ht="12">
      <c r="A602" s="2"/>
      <c r="F602" s="4"/>
    </row>
    <row r="603" spans="1:6" ht="12">
      <c r="A603" s="2"/>
      <c r="F603" s="4"/>
    </row>
    <row r="604" spans="1:6" ht="12">
      <c r="A604" s="2"/>
      <c r="F604" s="4"/>
    </row>
    <row r="605" spans="1:6" ht="12">
      <c r="A605" s="2"/>
      <c r="F605" s="4"/>
    </row>
    <row r="606" spans="1:6" ht="12">
      <c r="A606" s="2"/>
      <c r="F606" s="4"/>
    </row>
    <row r="607" spans="1:6" ht="12">
      <c r="A607" s="2"/>
      <c r="F607" s="4"/>
    </row>
    <row r="608" spans="1:6" ht="12">
      <c r="A608" s="2"/>
      <c r="F608" s="4"/>
    </row>
    <row r="609" spans="1:6" ht="12">
      <c r="A609" s="2"/>
      <c r="F609" s="4"/>
    </row>
    <row r="610" spans="1:6" ht="12">
      <c r="A610" s="2"/>
      <c r="F610" s="4"/>
    </row>
    <row r="611" spans="1:6" ht="12">
      <c r="A611" s="2"/>
      <c r="F611" s="4"/>
    </row>
    <row r="612" spans="1:6" ht="12">
      <c r="A612" s="2"/>
      <c r="F612" s="4"/>
    </row>
    <row r="613" spans="1:6" ht="12">
      <c r="A613" s="2"/>
      <c r="F613" s="4"/>
    </row>
    <row r="614" spans="1:6" ht="12">
      <c r="A614" s="2"/>
      <c r="F614" s="4"/>
    </row>
    <row r="615" spans="1:6" ht="12">
      <c r="A615" s="2"/>
      <c r="F615" s="4"/>
    </row>
    <row r="616" spans="1:6" ht="12">
      <c r="A616" s="2"/>
      <c r="F616" s="4"/>
    </row>
    <row r="617" spans="1:6" ht="12">
      <c r="A617" s="2"/>
      <c r="F617" s="4"/>
    </row>
    <row r="618" spans="1:6" ht="12">
      <c r="A618" s="2"/>
      <c r="F618" s="4"/>
    </row>
    <row r="619" spans="1:6" ht="12">
      <c r="A619" s="2"/>
      <c r="F619" s="4"/>
    </row>
    <row r="620" spans="1:6" ht="12">
      <c r="A620" s="2"/>
      <c r="F620" s="4"/>
    </row>
    <row r="621" spans="1:6" ht="12">
      <c r="A621" s="2"/>
      <c r="F621" s="4"/>
    </row>
    <row r="622" spans="1:6" ht="12">
      <c r="A622" s="2"/>
      <c r="F622" s="4"/>
    </row>
    <row r="623" spans="1:6" ht="12">
      <c r="A623" s="2"/>
      <c r="F623" s="4"/>
    </row>
    <row r="624" spans="1:6" ht="12">
      <c r="A624" s="2"/>
      <c r="F624" s="4"/>
    </row>
    <row r="625" spans="1:6" ht="12">
      <c r="A625" s="2"/>
      <c r="F625" s="4"/>
    </row>
    <row r="626" spans="1:6" ht="12">
      <c r="A626" s="2"/>
      <c r="F626" s="4"/>
    </row>
    <row r="627" spans="1:6" ht="12">
      <c r="A627" s="2"/>
      <c r="F627" s="4"/>
    </row>
    <row r="628" spans="1:6" ht="12">
      <c r="A628" s="2"/>
      <c r="F628" s="4"/>
    </row>
    <row r="629" spans="1:6" ht="12">
      <c r="A629" s="2"/>
      <c r="F629" s="4"/>
    </row>
    <row r="630" spans="1:6" ht="12">
      <c r="A630" s="2"/>
      <c r="F630" s="4"/>
    </row>
    <row r="631" spans="1:6" ht="12">
      <c r="A631" s="2"/>
      <c r="F631" s="4"/>
    </row>
    <row r="632" spans="1:6" ht="12">
      <c r="A632" s="2"/>
      <c r="F632" s="4"/>
    </row>
    <row r="633" spans="1:6" ht="12">
      <c r="A633" s="2"/>
      <c r="F633" s="4"/>
    </row>
    <row r="634" spans="1:6" ht="12">
      <c r="A634" s="2"/>
      <c r="F634" s="4"/>
    </row>
    <row r="635" spans="1:6" ht="12">
      <c r="A635" s="2"/>
      <c r="F635" s="4"/>
    </row>
    <row r="636" spans="1:6" ht="12">
      <c r="A636" s="2"/>
      <c r="F636" s="4"/>
    </row>
    <row r="637" spans="1:6" ht="12">
      <c r="A637" s="2"/>
      <c r="F637" s="4"/>
    </row>
    <row r="638" spans="1:6" ht="12">
      <c r="A638" s="2"/>
      <c r="F638" s="4"/>
    </row>
    <row r="639" spans="1:6" ht="12">
      <c r="A639" s="2"/>
      <c r="F639" s="4"/>
    </row>
    <row r="640" spans="1:6" ht="12">
      <c r="A640" s="2"/>
      <c r="F640" s="4"/>
    </row>
    <row r="641" spans="1:6" ht="12">
      <c r="A641" s="2"/>
      <c r="F641" s="4"/>
    </row>
    <row r="642" spans="1:6" ht="12">
      <c r="A642" s="2"/>
      <c r="F642" s="4"/>
    </row>
    <row r="643" spans="1:6" ht="12">
      <c r="A643" s="2"/>
      <c r="F643" s="4"/>
    </row>
    <row r="644" spans="1:6" ht="12">
      <c r="A644" s="2"/>
      <c r="F644" s="4"/>
    </row>
    <row r="645" spans="1:6" ht="12">
      <c r="A645" s="2"/>
      <c r="F645" s="4"/>
    </row>
    <row r="646" spans="1:6" ht="12">
      <c r="A646" s="2"/>
      <c r="F646" s="4"/>
    </row>
    <row r="647" spans="1:6" ht="12">
      <c r="A647" s="2"/>
      <c r="F647" s="4"/>
    </row>
    <row r="648" spans="1:6" ht="12">
      <c r="A648" s="2"/>
      <c r="F648" s="4"/>
    </row>
    <row r="649" spans="1:6" ht="12">
      <c r="A649" s="2"/>
      <c r="F649" s="4"/>
    </row>
    <row r="650" spans="1:6" ht="12">
      <c r="A650" s="2"/>
      <c r="F650" s="4"/>
    </row>
    <row r="651" spans="1:6" ht="12">
      <c r="A651" s="2"/>
      <c r="F651" s="4"/>
    </row>
    <row r="652" spans="1:6" ht="12">
      <c r="A652" s="2"/>
      <c r="F652" s="4"/>
    </row>
    <row r="653" spans="1:6" ht="12">
      <c r="A653" s="2"/>
      <c r="F653" s="4"/>
    </row>
    <row r="654" spans="1:6" ht="12">
      <c r="A654" s="2"/>
      <c r="F654" s="4"/>
    </row>
    <row r="655" spans="1:6" ht="12">
      <c r="A655" s="2"/>
      <c r="F655" s="4"/>
    </row>
    <row r="656" spans="1:6" ht="12">
      <c r="A656" s="2"/>
      <c r="F656" s="4"/>
    </row>
    <row r="657" spans="1:6" ht="12">
      <c r="A657" s="2"/>
      <c r="F657" s="4"/>
    </row>
    <row r="658" spans="1:6" ht="12">
      <c r="A658" s="2"/>
      <c r="F658" s="4"/>
    </row>
    <row r="659" spans="1:6" ht="12">
      <c r="A659" s="2"/>
      <c r="F659" s="4"/>
    </row>
    <row r="660" spans="1:6" ht="12">
      <c r="A660" s="2"/>
      <c r="F660" s="4"/>
    </row>
    <row r="661" spans="1:6" ht="12">
      <c r="A661" s="2"/>
      <c r="F661" s="4"/>
    </row>
    <row r="662" spans="1:6" ht="12">
      <c r="A662" s="2"/>
      <c r="F662" s="4"/>
    </row>
    <row r="663" spans="1:6" ht="12">
      <c r="A663" s="2"/>
      <c r="F663" s="4"/>
    </row>
    <row r="664" spans="1:6" ht="12">
      <c r="A664" s="2"/>
      <c r="F664" s="4"/>
    </row>
    <row r="665" spans="1:6" ht="12">
      <c r="A665" s="2"/>
      <c r="F665" s="4"/>
    </row>
    <row r="666" spans="1:6" ht="12">
      <c r="A666" s="2"/>
      <c r="F666" s="4"/>
    </row>
    <row r="667" spans="1:6" ht="12">
      <c r="A667" s="2"/>
      <c r="F667" s="4"/>
    </row>
    <row r="668" spans="1:6" ht="12">
      <c r="A668" s="2"/>
      <c r="F668" s="4"/>
    </row>
    <row r="669" spans="1:6" ht="12">
      <c r="A669" s="2"/>
      <c r="F669" s="4"/>
    </row>
    <row r="670" spans="1:6" ht="12">
      <c r="A670" s="2"/>
      <c r="F670" s="4"/>
    </row>
    <row r="671" spans="1:6" ht="12">
      <c r="A671" s="2"/>
      <c r="F671" s="4"/>
    </row>
    <row r="672" spans="1:6" ht="12">
      <c r="A672" s="2"/>
      <c r="F672" s="4"/>
    </row>
    <row r="673" spans="1:6" ht="12">
      <c r="A673" s="2"/>
      <c r="F673" s="4"/>
    </row>
    <row r="674" spans="1:6" ht="12">
      <c r="A674" s="2"/>
      <c r="F674" s="4"/>
    </row>
    <row r="675" spans="1:6" ht="12">
      <c r="A675" s="2"/>
      <c r="F675" s="4"/>
    </row>
    <row r="676" spans="1:6" ht="12">
      <c r="A676" s="2"/>
      <c r="F676" s="4"/>
    </row>
    <row r="677" spans="1:6" ht="12">
      <c r="A677" s="2"/>
      <c r="F677" s="4"/>
    </row>
    <row r="678" spans="1:6" ht="12">
      <c r="A678" s="2"/>
      <c r="F678" s="5"/>
    </row>
    <row r="679" spans="1:6" ht="12">
      <c r="A679" s="2"/>
      <c r="F679" s="5"/>
    </row>
    <row r="680" spans="1:6" ht="12">
      <c r="A680" s="2"/>
      <c r="F680" s="5"/>
    </row>
    <row r="681" spans="1:6" ht="12">
      <c r="A681" s="2"/>
      <c r="F681" s="5"/>
    </row>
    <row r="682" spans="1:6" ht="12">
      <c r="A682" s="2"/>
      <c r="F682" s="5"/>
    </row>
    <row r="683" spans="1:6" ht="12">
      <c r="A683" s="2"/>
      <c r="F683" s="5"/>
    </row>
    <row r="684" spans="1:6" ht="12">
      <c r="A684" s="2"/>
      <c r="F684" s="5"/>
    </row>
    <row r="685" spans="1:6" ht="12">
      <c r="A685" s="2"/>
      <c r="F685" s="5"/>
    </row>
    <row r="686" spans="1:6" ht="12">
      <c r="A686" s="2"/>
      <c r="F686" s="5"/>
    </row>
    <row r="687" spans="1:6" ht="12">
      <c r="A687" s="2"/>
      <c r="F687" s="5"/>
    </row>
    <row r="688" spans="1:6" ht="12">
      <c r="A688" s="2"/>
      <c r="F688" s="5"/>
    </row>
    <row r="689" spans="1:6" ht="12">
      <c r="A689" s="2"/>
      <c r="F689" s="5"/>
    </row>
    <row r="690" spans="1:6" ht="12">
      <c r="A690" s="2"/>
      <c r="F690" s="5"/>
    </row>
    <row r="691" spans="1:6" ht="12">
      <c r="A691" s="2"/>
      <c r="F691" s="5"/>
    </row>
    <row r="692" spans="1:6" ht="12">
      <c r="A692" s="2"/>
      <c r="F692" s="5"/>
    </row>
    <row r="693" spans="1:6" ht="12">
      <c r="A693" s="2"/>
      <c r="F693" s="5"/>
    </row>
    <row r="694" spans="1:6" ht="12">
      <c r="A694" s="2"/>
      <c r="F694" s="5"/>
    </row>
    <row r="695" spans="1:6" ht="12">
      <c r="A695" s="2"/>
      <c r="F695" s="5"/>
    </row>
    <row r="696" spans="1:6" ht="12">
      <c r="A696" s="2"/>
      <c r="F696" s="5"/>
    </row>
    <row r="697" spans="1:6" ht="12">
      <c r="A697" s="2"/>
      <c r="F697" s="5"/>
    </row>
    <row r="698" spans="1:6" ht="12">
      <c r="A698" s="2"/>
      <c r="F698" s="5"/>
    </row>
    <row r="699" spans="1:6" ht="12">
      <c r="A699" s="2"/>
      <c r="F699" s="5"/>
    </row>
    <row r="700" spans="1:6" ht="12">
      <c r="A700" s="2"/>
      <c r="F700" s="5"/>
    </row>
    <row r="701" spans="1:6" ht="12">
      <c r="A701" s="2"/>
      <c r="F701" s="5"/>
    </row>
    <row r="702" spans="1:6" ht="12">
      <c r="A702" s="2"/>
      <c r="F702" s="5"/>
    </row>
    <row r="703" spans="1:6" ht="12">
      <c r="A703" s="2"/>
      <c r="F703" s="5"/>
    </row>
    <row r="704" spans="1:6" ht="12">
      <c r="A704" s="2"/>
      <c r="F704" s="5"/>
    </row>
    <row r="705" spans="1:6" ht="12">
      <c r="A705" s="2"/>
      <c r="F705" s="5"/>
    </row>
    <row r="706" spans="1:6" ht="12">
      <c r="A706" s="2"/>
      <c r="F706" s="5"/>
    </row>
    <row r="707" spans="1:6" ht="12">
      <c r="A707" s="2"/>
      <c r="F707" s="5"/>
    </row>
    <row r="708" spans="1:6" ht="12">
      <c r="A708" s="2"/>
      <c r="F708" s="5"/>
    </row>
    <row r="709" spans="1:6" ht="12">
      <c r="A709" s="2"/>
      <c r="F709" s="5"/>
    </row>
    <row r="710" spans="1:6" ht="12">
      <c r="A710" s="2"/>
      <c r="F710" s="5"/>
    </row>
    <row r="711" spans="1:6" ht="12">
      <c r="A711" s="2"/>
      <c r="F711" s="5"/>
    </row>
    <row r="712" spans="1:6" ht="12">
      <c r="A712" s="2"/>
      <c r="F712" s="5"/>
    </row>
    <row r="713" spans="1:6" ht="12">
      <c r="A713" s="2"/>
      <c r="F713" s="5"/>
    </row>
    <row r="714" spans="1:6" ht="12">
      <c r="A714" s="2"/>
      <c r="F714" s="5"/>
    </row>
    <row r="715" spans="1:6" ht="12">
      <c r="A715" s="2"/>
      <c r="F715" s="5"/>
    </row>
    <row r="716" spans="1:6" ht="12">
      <c r="A716" s="2"/>
      <c r="F716" s="5"/>
    </row>
    <row r="717" spans="1:6" ht="12">
      <c r="A717" s="2"/>
      <c r="F717" s="5"/>
    </row>
    <row r="718" spans="1:6" ht="12">
      <c r="A718" s="2"/>
      <c r="F718" s="5"/>
    </row>
    <row r="719" spans="1:6" ht="12">
      <c r="A719" s="2"/>
      <c r="F719" s="5"/>
    </row>
    <row r="720" spans="1:6" ht="12">
      <c r="A720" s="2"/>
      <c r="F720" s="5"/>
    </row>
    <row r="721" spans="1:6" ht="12">
      <c r="A721" s="2"/>
      <c r="F721" s="5"/>
    </row>
    <row r="722" spans="1:6" ht="12">
      <c r="A722" s="2"/>
      <c r="F722" s="5"/>
    </row>
    <row r="723" spans="1:6" ht="12">
      <c r="A723" s="2"/>
      <c r="F723" s="5"/>
    </row>
    <row r="724" spans="1:6" ht="12">
      <c r="A724" s="2"/>
      <c r="F724" s="5"/>
    </row>
    <row r="725" spans="1:6" ht="12">
      <c r="A725" s="2"/>
      <c r="F725" s="5"/>
    </row>
    <row r="726" spans="1:6" ht="12">
      <c r="A726" s="2"/>
      <c r="F726" s="5"/>
    </row>
    <row r="727" spans="1:6" ht="12">
      <c r="A727" s="2"/>
      <c r="F727" s="5"/>
    </row>
    <row r="728" spans="1:6" ht="12">
      <c r="A728" s="2"/>
      <c r="F728" s="5"/>
    </row>
    <row r="729" spans="1:6" ht="12">
      <c r="A729" s="2"/>
      <c r="F729" s="5"/>
    </row>
    <row r="730" spans="1:6" ht="12">
      <c r="A730" s="2"/>
      <c r="F730" s="5"/>
    </row>
    <row r="731" spans="1:6" ht="12">
      <c r="A731" s="2"/>
      <c r="F731" s="5"/>
    </row>
    <row r="732" spans="1:6" ht="12">
      <c r="A732" s="2"/>
      <c r="F732" s="5"/>
    </row>
    <row r="733" spans="1:6" ht="12">
      <c r="A733" s="2"/>
      <c r="F733" s="5"/>
    </row>
    <row r="734" spans="1:6" ht="12">
      <c r="A734" s="2"/>
      <c r="F734" s="5"/>
    </row>
    <row r="735" spans="1:6" ht="12">
      <c r="A735" s="2"/>
      <c r="F735" s="5"/>
    </row>
    <row r="736" spans="1:6" ht="12">
      <c r="A736" s="2"/>
      <c r="F736" s="5"/>
    </row>
    <row r="737" spans="1:6" ht="12">
      <c r="A737" s="2"/>
      <c r="F737" s="5"/>
    </row>
    <row r="738" spans="1:6" ht="12">
      <c r="A738" s="2"/>
      <c r="F738" s="5"/>
    </row>
    <row r="739" spans="1:6" ht="12">
      <c r="A739" s="2"/>
      <c r="F739" s="5"/>
    </row>
    <row r="740" spans="1:6" ht="12">
      <c r="A740" s="2"/>
      <c r="F740" s="5"/>
    </row>
    <row r="741" spans="1:6" ht="12">
      <c r="A741" s="2"/>
      <c r="F741" s="5"/>
    </row>
    <row r="742" spans="1:6" ht="12">
      <c r="A742" s="2"/>
      <c r="F742" s="5"/>
    </row>
    <row r="743" spans="1:6" ht="12">
      <c r="A743" s="2"/>
      <c r="F743" s="5"/>
    </row>
    <row r="744" spans="1:6" ht="12">
      <c r="A744" s="2"/>
      <c r="F744" s="5"/>
    </row>
    <row r="745" spans="1:6" ht="12">
      <c r="A745" s="2"/>
      <c r="F745" s="5"/>
    </row>
    <row r="746" spans="1:6" ht="12">
      <c r="A746" s="2"/>
      <c r="F746" s="5"/>
    </row>
    <row r="747" spans="1:6" ht="12">
      <c r="A747" s="2"/>
      <c r="F747" s="5"/>
    </row>
    <row r="748" spans="1:6" ht="12">
      <c r="A748" s="2"/>
      <c r="F748" s="5"/>
    </row>
    <row r="749" spans="1:6" ht="12">
      <c r="A749" s="2"/>
      <c r="F749" s="5"/>
    </row>
    <row r="750" spans="1:6" ht="12">
      <c r="A750" s="2"/>
      <c r="F750" s="5"/>
    </row>
    <row r="751" spans="1:6" ht="12">
      <c r="A751" s="2"/>
      <c r="F751" s="5"/>
    </row>
    <row r="752" spans="1:6" ht="12">
      <c r="A752" s="2"/>
      <c r="F752" s="5"/>
    </row>
    <row r="753" spans="1:6" ht="12">
      <c r="A753" s="2"/>
      <c r="F753" s="5"/>
    </row>
    <row r="754" spans="1:6" ht="12">
      <c r="A754" s="2"/>
      <c r="F754" s="5"/>
    </row>
    <row r="755" spans="1:6" ht="12">
      <c r="A755" s="2"/>
      <c r="F755" s="5"/>
    </row>
    <row r="756" spans="1:6" ht="12">
      <c r="A756" s="2"/>
      <c r="F756" s="5"/>
    </row>
    <row r="757" spans="1:6" ht="12">
      <c r="A757" s="2"/>
      <c r="F757" s="5"/>
    </row>
    <row r="758" spans="1:6" ht="12">
      <c r="A758" s="2"/>
      <c r="F758" s="5"/>
    </row>
    <row r="759" spans="1:6" ht="12">
      <c r="A759" s="2"/>
      <c r="F759" s="5"/>
    </row>
    <row r="760" spans="1:6" ht="12">
      <c r="A760" s="2"/>
      <c r="F760" s="5"/>
    </row>
    <row r="761" spans="1:6" ht="12">
      <c r="A761" s="2"/>
      <c r="F761" s="5"/>
    </row>
    <row r="762" spans="1:6" ht="12">
      <c r="A762" s="2"/>
      <c r="F762" s="5"/>
    </row>
    <row r="763" spans="1:6" ht="12">
      <c r="A763" s="2"/>
      <c r="F763" s="5"/>
    </row>
    <row r="764" spans="1:6" ht="12">
      <c r="A764" s="2"/>
      <c r="F764" s="5"/>
    </row>
    <row r="765" spans="1:6" ht="12">
      <c r="A765" s="2"/>
      <c r="F765" s="5"/>
    </row>
    <row r="766" spans="1:6" ht="12">
      <c r="A766" s="2"/>
      <c r="F766" s="5"/>
    </row>
    <row r="767" spans="1:6" ht="12">
      <c r="A767" s="2"/>
      <c r="F767" s="5"/>
    </row>
    <row r="768" spans="1:6" ht="12">
      <c r="A768" s="2"/>
      <c r="F768" s="5"/>
    </row>
    <row r="769" spans="1:6" ht="12">
      <c r="A769" s="2"/>
      <c r="F769" s="5"/>
    </row>
    <row r="770" spans="1:6" ht="12">
      <c r="A770" s="2"/>
      <c r="F770" s="5"/>
    </row>
    <row r="771" spans="1:6" ht="12">
      <c r="A771" s="2"/>
      <c r="F771" s="5"/>
    </row>
    <row r="772" spans="1:6" ht="12">
      <c r="A772" s="2"/>
      <c r="F772" s="5"/>
    </row>
    <row r="773" spans="1:6" ht="12">
      <c r="A773" s="2"/>
      <c r="F773" s="5"/>
    </row>
    <row r="774" spans="1:6" ht="12">
      <c r="A774" s="2"/>
      <c r="F774" s="5"/>
    </row>
    <row r="775" spans="1:6" ht="12">
      <c r="A775" s="2"/>
      <c r="F775" s="5"/>
    </row>
    <row r="776" spans="1:6" ht="12">
      <c r="A776" s="2"/>
      <c r="F776" s="5"/>
    </row>
    <row r="777" spans="1:6" ht="12">
      <c r="A777" s="2"/>
      <c r="F777" s="5"/>
    </row>
    <row r="778" spans="1:6" ht="12">
      <c r="A778" s="2"/>
      <c r="F778" s="5"/>
    </row>
    <row r="779" spans="1:6" ht="12">
      <c r="A779" s="2"/>
      <c r="F779" s="5"/>
    </row>
    <row r="780" spans="1:6" ht="12">
      <c r="A780" s="2"/>
      <c r="F780" s="5"/>
    </row>
    <row r="781" spans="1:6" ht="12">
      <c r="A781" s="2"/>
      <c r="F781" s="3"/>
    </row>
    <row r="782" spans="1:6" ht="12">
      <c r="A782" s="2"/>
      <c r="F782" s="3"/>
    </row>
    <row r="783" spans="1:6" ht="12">
      <c r="A783" s="2"/>
      <c r="F783" s="3"/>
    </row>
    <row r="784" spans="1:6" ht="12">
      <c r="A784" s="2"/>
      <c r="F784" s="3"/>
    </row>
    <row r="785" spans="1:6" ht="12">
      <c r="A785" s="2"/>
      <c r="F785" s="3"/>
    </row>
    <row r="786" spans="1:6" ht="12">
      <c r="A786" s="2"/>
      <c r="F786" s="3"/>
    </row>
    <row r="787" spans="1:6" ht="12">
      <c r="A787" s="2"/>
      <c r="F787" s="3"/>
    </row>
    <row r="788" spans="1:6" ht="12">
      <c r="A788" s="2"/>
      <c r="F788" s="3"/>
    </row>
    <row r="789" spans="1:6" ht="12">
      <c r="A789" s="2"/>
      <c r="F789" s="3"/>
    </row>
    <row r="790" spans="1:6" ht="12">
      <c r="A790" s="2"/>
      <c r="F790" s="3"/>
    </row>
    <row r="791" spans="1:6" ht="12">
      <c r="A791" s="2"/>
      <c r="F791" s="3"/>
    </row>
    <row r="792" spans="1:6" ht="12">
      <c r="A792" s="2"/>
      <c r="F792" s="3"/>
    </row>
    <row r="793" spans="1:6" ht="12">
      <c r="A793" s="2"/>
      <c r="F793" s="3"/>
    </row>
    <row r="794" spans="1:6" ht="12">
      <c r="A794" s="2"/>
      <c r="F794" s="3"/>
    </row>
    <row r="795" spans="1:6" ht="12">
      <c r="A795" s="2"/>
      <c r="F795" s="3"/>
    </row>
    <row r="796" spans="1:6" ht="12">
      <c r="A796" s="2"/>
      <c r="F796" s="3"/>
    </row>
    <row r="797" spans="1:6" ht="12">
      <c r="A797" s="2"/>
      <c r="F797" s="3"/>
    </row>
    <row r="798" spans="1:6" ht="12">
      <c r="A798" s="2"/>
      <c r="F798" s="3"/>
    </row>
    <row r="799" spans="1:6" ht="12">
      <c r="A799" s="2"/>
      <c r="F799" s="3"/>
    </row>
    <row r="800" spans="1:6" ht="12">
      <c r="A800" s="2"/>
      <c r="F800" s="3"/>
    </row>
    <row r="801" spans="1:6" ht="12">
      <c r="A801" s="2"/>
      <c r="F801" s="3"/>
    </row>
    <row r="802" spans="1:6" ht="12">
      <c r="A802" s="2"/>
      <c r="F802" s="3"/>
    </row>
    <row r="803" spans="1:6" ht="12">
      <c r="A803" s="2"/>
      <c r="F803" s="3"/>
    </row>
    <row r="804" spans="1:6" ht="12">
      <c r="A804" s="2"/>
      <c r="F804" s="3"/>
    </row>
    <row r="805" spans="1:6" ht="12">
      <c r="A805" s="2"/>
      <c r="F805" s="3"/>
    </row>
    <row r="806" spans="1:6" ht="12">
      <c r="A806" s="2"/>
      <c r="F806" s="3"/>
    </row>
    <row r="807" spans="1:6" ht="12">
      <c r="A807" s="2"/>
      <c r="F807" s="3"/>
    </row>
    <row r="808" spans="1:6" ht="12">
      <c r="A808" s="2"/>
      <c r="F808" s="3"/>
    </row>
    <row r="809" spans="1:6" ht="12">
      <c r="A809" s="2"/>
      <c r="F809" s="3"/>
    </row>
    <row r="810" spans="1:6" ht="12">
      <c r="A810" s="2"/>
      <c r="F810" s="3"/>
    </row>
    <row r="811" spans="1:6" ht="12">
      <c r="A811" s="2"/>
      <c r="F811" s="3"/>
    </row>
    <row r="812" spans="1:6" ht="12">
      <c r="A812" s="2"/>
      <c r="F812" s="3"/>
    </row>
    <row r="813" spans="1:6" ht="12">
      <c r="A813" s="2"/>
      <c r="F813" s="3"/>
    </row>
    <row r="814" spans="1:6" ht="12">
      <c r="A814" s="2"/>
      <c r="F814" s="3"/>
    </row>
    <row r="815" spans="1:6" ht="12">
      <c r="A815" s="2"/>
      <c r="F815" s="3"/>
    </row>
    <row r="816" spans="1:6" ht="12">
      <c r="A816" s="2"/>
      <c r="F816" s="3"/>
    </row>
    <row r="817" spans="1:6" ht="12">
      <c r="A817" s="2"/>
      <c r="F817" s="3"/>
    </row>
    <row r="818" spans="1:6" ht="12">
      <c r="A818" s="2"/>
      <c r="F818" s="3"/>
    </row>
    <row r="819" spans="1:6" ht="12">
      <c r="A819" s="2"/>
      <c r="F819" s="3"/>
    </row>
    <row r="820" spans="1:6" ht="12">
      <c r="A820" s="2"/>
      <c r="F820" s="3"/>
    </row>
    <row r="821" spans="1:6" ht="12">
      <c r="A821" s="2"/>
      <c r="F821" s="3"/>
    </row>
    <row r="822" spans="1:6" ht="12">
      <c r="A822" s="2"/>
      <c r="F822" s="3"/>
    </row>
    <row r="823" spans="1:6" ht="12">
      <c r="A823" s="2"/>
      <c r="F823" s="3"/>
    </row>
    <row r="824" spans="1:6" ht="12">
      <c r="A824" s="2"/>
      <c r="F824" s="3"/>
    </row>
    <row r="825" spans="1:6" ht="12">
      <c r="A825" s="2"/>
      <c r="F825" s="3"/>
    </row>
    <row r="826" spans="1:6" ht="12">
      <c r="A826" s="2"/>
      <c r="F826" s="3"/>
    </row>
    <row r="827" spans="1:6" ht="12">
      <c r="A827" s="2"/>
      <c r="F827" s="3"/>
    </row>
    <row r="828" spans="1:6" ht="12">
      <c r="A828" s="2"/>
      <c r="F828" s="3"/>
    </row>
    <row r="829" spans="1:6" ht="12">
      <c r="A829" s="2"/>
      <c r="F829" s="3"/>
    </row>
    <row r="830" spans="1:6" ht="12">
      <c r="A830" s="2"/>
      <c r="F830" s="3"/>
    </row>
    <row r="831" spans="1:6" ht="12">
      <c r="A831" s="2"/>
      <c r="F831" s="3"/>
    </row>
    <row r="832" spans="1:6" ht="12">
      <c r="A832" s="2"/>
      <c r="F832" s="3"/>
    </row>
    <row r="833" spans="1:6" ht="12">
      <c r="A833" s="2"/>
      <c r="F833" s="3"/>
    </row>
    <row r="834" spans="1:6" ht="12">
      <c r="A834" s="2"/>
      <c r="F834" s="3"/>
    </row>
    <row r="835" spans="1:6" ht="12">
      <c r="A835" s="2"/>
      <c r="F835" s="3"/>
    </row>
    <row r="836" spans="1:6" ht="12">
      <c r="A836" s="2"/>
      <c r="F836" s="3"/>
    </row>
    <row r="837" spans="1:6" ht="12">
      <c r="A837" s="2"/>
      <c r="F837" s="3"/>
    </row>
    <row r="838" spans="1:6" ht="12">
      <c r="A838" s="2"/>
      <c r="F838" s="3"/>
    </row>
    <row r="839" spans="1:6" ht="12">
      <c r="A839" s="2"/>
      <c r="F839" s="3"/>
    </row>
    <row r="840" spans="1:6" ht="12">
      <c r="A840" s="2"/>
      <c r="F840" s="3"/>
    </row>
    <row r="841" spans="1:6" ht="12">
      <c r="A841" s="2"/>
      <c r="F841" s="3"/>
    </row>
    <row r="842" spans="1:6" ht="12">
      <c r="A842" s="2"/>
      <c r="F842" s="3"/>
    </row>
    <row r="843" spans="1:6" ht="12">
      <c r="A843" s="2"/>
      <c r="F843" s="3"/>
    </row>
    <row r="844" spans="1:6" ht="12">
      <c r="A844" s="2"/>
      <c r="F844" s="3"/>
    </row>
    <row r="845" spans="1:6" ht="12">
      <c r="A845" s="2"/>
      <c r="F845" s="3"/>
    </row>
    <row r="846" spans="1:6" ht="12">
      <c r="A846" s="2"/>
      <c r="F846" s="3"/>
    </row>
    <row r="847" spans="1:6" ht="12">
      <c r="A847" s="2"/>
      <c r="F847" s="3"/>
    </row>
    <row r="848" spans="1:6" ht="12">
      <c r="A848" s="2"/>
      <c r="F848" s="3"/>
    </row>
    <row r="849" spans="1:6" ht="12">
      <c r="A849" s="2"/>
      <c r="F849" s="3"/>
    </row>
    <row r="850" spans="1:6" ht="12">
      <c r="A850" s="2"/>
      <c r="F850" s="3"/>
    </row>
    <row r="851" spans="1:6" ht="12">
      <c r="A851" s="2"/>
      <c r="F851" s="3"/>
    </row>
    <row r="852" spans="1:6" ht="12">
      <c r="A852" s="2"/>
      <c r="F852" s="3"/>
    </row>
    <row r="853" spans="1:6" ht="12">
      <c r="A853" s="2"/>
      <c r="F853" s="3"/>
    </row>
    <row r="854" ht="12">
      <c r="F854" s="3"/>
    </row>
    <row r="855" ht="12">
      <c r="F855" s="3"/>
    </row>
    <row r="856" ht="12">
      <c r="F856" s="3"/>
    </row>
    <row r="857" ht="12">
      <c r="F857" s="3"/>
    </row>
    <row r="858" ht="12">
      <c r="F858" s="3"/>
    </row>
    <row r="859" ht="12">
      <c r="F859" s="3"/>
    </row>
    <row r="860" ht="12">
      <c r="F860" s="3"/>
    </row>
    <row r="861" ht="12">
      <c r="F861" s="3"/>
    </row>
    <row r="862" ht="12">
      <c r="F862" s="3"/>
    </row>
    <row r="863" ht="12">
      <c r="F863" s="3"/>
    </row>
    <row r="864" ht="12">
      <c r="F864" s="3"/>
    </row>
    <row r="865" ht="12">
      <c r="F865" s="3"/>
    </row>
    <row r="866" ht="12">
      <c r="F866" s="3"/>
    </row>
    <row r="867" ht="12">
      <c r="F867" s="3"/>
    </row>
    <row r="868" ht="12">
      <c r="F868" s="3"/>
    </row>
    <row r="869" ht="12">
      <c r="F869" s="3"/>
    </row>
    <row r="870" ht="12">
      <c r="F870" s="3"/>
    </row>
    <row r="871" ht="12">
      <c r="F871" s="3"/>
    </row>
    <row r="872" ht="12">
      <c r="F872" s="3"/>
    </row>
    <row r="873" ht="12">
      <c r="F873" s="3"/>
    </row>
    <row r="874" ht="12">
      <c r="F874" s="3"/>
    </row>
    <row r="875" ht="12">
      <c r="F875" s="3"/>
    </row>
    <row r="876" ht="12">
      <c r="F876" s="3"/>
    </row>
    <row r="877" ht="12">
      <c r="F877" s="3"/>
    </row>
    <row r="878" ht="12">
      <c r="F878" s="3"/>
    </row>
    <row r="879" ht="12">
      <c r="F879" s="3"/>
    </row>
    <row r="880" ht="12">
      <c r="F880" s="3"/>
    </row>
    <row r="881" ht="12">
      <c r="F881" s="3"/>
    </row>
    <row r="882" ht="12">
      <c r="F882" s="3"/>
    </row>
    <row r="883" ht="12">
      <c r="F883" s="3"/>
    </row>
    <row r="884" ht="12">
      <c r="F884" s="3"/>
    </row>
    <row r="885" ht="12">
      <c r="F885" s="3"/>
    </row>
    <row r="886" ht="12">
      <c r="F886" s="3"/>
    </row>
    <row r="887" ht="12">
      <c r="F887" s="3"/>
    </row>
    <row r="888" ht="12">
      <c r="F888" s="3"/>
    </row>
    <row r="889" ht="12">
      <c r="F889" s="3"/>
    </row>
    <row r="890" ht="12">
      <c r="F890" s="3"/>
    </row>
    <row r="891" ht="12">
      <c r="F891" s="3"/>
    </row>
    <row r="892" ht="12">
      <c r="F892" s="3"/>
    </row>
    <row r="893" ht="12">
      <c r="F893" s="3"/>
    </row>
    <row r="894" ht="12">
      <c r="F894" s="3"/>
    </row>
    <row r="895" ht="12">
      <c r="F895" s="3"/>
    </row>
    <row r="896" ht="12">
      <c r="F896" s="3"/>
    </row>
    <row r="897" ht="12">
      <c r="F897" s="3"/>
    </row>
    <row r="898" ht="12">
      <c r="F898" s="3"/>
    </row>
    <row r="899" ht="12">
      <c r="F899" s="3"/>
    </row>
    <row r="900" ht="12">
      <c r="F900" s="3"/>
    </row>
    <row r="901" ht="12">
      <c r="F901" s="3"/>
    </row>
    <row r="902" ht="12">
      <c r="F902" s="3"/>
    </row>
    <row r="903" ht="12">
      <c r="F903" s="3"/>
    </row>
    <row r="904" ht="12">
      <c r="F904" s="3"/>
    </row>
    <row r="905" ht="12">
      <c r="F905" s="3"/>
    </row>
    <row r="906" ht="12">
      <c r="F906" s="3"/>
    </row>
    <row r="907" ht="12">
      <c r="F907" s="3"/>
    </row>
    <row r="908" ht="12">
      <c r="F908" s="3"/>
    </row>
    <row r="909" ht="12">
      <c r="F909" s="3"/>
    </row>
    <row r="910" ht="12">
      <c r="F910" s="3"/>
    </row>
    <row r="911" ht="12">
      <c r="F911" s="3"/>
    </row>
    <row r="912" ht="12">
      <c r="F912" s="3"/>
    </row>
    <row r="913" ht="12">
      <c r="F913" s="3"/>
    </row>
    <row r="914" ht="12">
      <c r="F914" s="3"/>
    </row>
    <row r="915" ht="12">
      <c r="F915" s="3"/>
    </row>
    <row r="916" ht="12">
      <c r="F916" s="3"/>
    </row>
    <row r="917" ht="12">
      <c r="F917" s="3"/>
    </row>
    <row r="918" ht="12">
      <c r="F918" s="3"/>
    </row>
    <row r="919" ht="12">
      <c r="F919" s="3"/>
    </row>
    <row r="920" ht="12">
      <c r="F920" s="3"/>
    </row>
    <row r="921" ht="12">
      <c r="F921" s="3"/>
    </row>
    <row r="922" ht="12">
      <c r="F922" s="3"/>
    </row>
    <row r="923" ht="12">
      <c r="F923" s="3"/>
    </row>
    <row r="924" ht="12">
      <c r="F924" s="3"/>
    </row>
    <row r="925" ht="12">
      <c r="F925" s="3"/>
    </row>
    <row r="926" ht="12">
      <c r="F926" s="3"/>
    </row>
    <row r="927" ht="12">
      <c r="F927" s="3"/>
    </row>
    <row r="928" ht="12">
      <c r="F928" s="3"/>
    </row>
    <row r="929" ht="12">
      <c r="F929" s="3"/>
    </row>
    <row r="930" ht="12">
      <c r="F930" s="3"/>
    </row>
    <row r="931" ht="12">
      <c r="F931" s="3"/>
    </row>
    <row r="932" ht="12">
      <c r="F932" s="3"/>
    </row>
    <row r="933" ht="12">
      <c r="F933" s="3"/>
    </row>
    <row r="934" ht="12">
      <c r="F934" s="3"/>
    </row>
    <row r="935" ht="12">
      <c r="F935" s="3"/>
    </row>
    <row r="936" ht="12">
      <c r="F936" s="3"/>
    </row>
    <row r="937" ht="12">
      <c r="F937" s="3"/>
    </row>
    <row r="938" ht="12">
      <c r="F938" s="3"/>
    </row>
    <row r="939" ht="12">
      <c r="F939" s="3"/>
    </row>
    <row r="940" ht="12">
      <c r="F940" s="3"/>
    </row>
    <row r="941" ht="12">
      <c r="F941" s="3"/>
    </row>
    <row r="942" ht="12">
      <c r="F942" s="3"/>
    </row>
    <row r="943" ht="12">
      <c r="F943" s="3"/>
    </row>
    <row r="944" ht="12">
      <c r="F944" s="3"/>
    </row>
    <row r="945" ht="12">
      <c r="F945" s="3"/>
    </row>
    <row r="946" ht="12">
      <c r="F946" s="3"/>
    </row>
    <row r="947" ht="12">
      <c r="F947" s="3"/>
    </row>
    <row r="948" ht="12">
      <c r="F948" s="3"/>
    </row>
    <row r="949" ht="12">
      <c r="F949" s="3"/>
    </row>
    <row r="950" ht="12">
      <c r="F950" s="3"/>
    </row>
    <row r="951" ht="12">
      <c r="F951" s="3"/>
    </row>
    <row r="952" ht="12">
      <c r="F952" s="3"/>
    </row>
    <row r="953" ht="12">
      <c r="F953" s="3"/>
    </row>
    <row r="954" ht="12">
      <c r="F954" s="3"/>
    </row>
    <row r="955" ht="12">
      <c r="F955" s="3"/>
    </row>
    <row r="956" ht="12">
      <c r="F956" s="3"/>
    </row>
    <row r="957" ht="12">
      <c r="F957" s="3"/>
    </row>
    <row r="958" ht="12">
      <c r="F958" s="3"/>
    </row>
    <row r="959" ht="12">
      <c r="F959" s="3"/>
    </row>
    <row r="960" ht="12">
      <c r="F960" s="3"/>
    </row>
    <row r="961" ht="12">
      <c r="F961" s="3"/>
    </row>
    <row r="962" ht="12">
      <c r="F962" s="3"/>
    </row>
    <row r="963" ht="12">
      <c r="F963" s="3"/>
    </row>
    <row r="964" ht="12">
      <c r="F964" s="3"/>
    </row>
    <row r="965" ht="12">
      <c r="F965" s="3"/>
    </row>
    <row r="966" ht="12">
      <c r="F966" s="3"/>
    </row>
    <row r="967" ht="12">
      <c r="F967" s="3"/>
    </row>
    <row r="968" ht="12">
      <c r="F968" s="3"/>
    </row>
    <row r="969" ht="12">
      <c r="F969" s="3"/>
    </row>
    <row r="970" ht="12">
      <c r="F970" s="3"/>
    </row>
    <row r="971" ht="12">
      <c r="F971" s="3"/>
    </row>
    <row r="972" ht="12">
      <c r="F972" s="3"/>
    </row>
    <row r="973" ht="12">
      <c r="F973" s="3"/>
    </row>
    <row r="974" ht="12">
      <c r="F974" s="3"/>
    </row>
    <row r="975" ht="12">
      <c r="F975" s="3"/>
    </row>
    <row r="976" ht="12">
      <c r="F976" s="3"/>
    </row>
    <row r="977" ht="12">
      <c r="F977" s="3"/>
    </row>
    <row r="978" ht="12">
      <c r="F978" s="3"/>
    </row>
    <row r="979" ht="12">
      <c r="F979" s="3"/>
    </row>
    <row r="980" ht="12">
      <c r="F980" s="3"/>
    </row>
    <row r="981" ht="12">
      <c r="F981" s="3"/>
    </row>
    <row r="982" ht="12">
      <c r="F982" s="3"/>
    </row>
    <row r="983" ht="12">
      <c r="F983" s="3"/>
    </row>
    <row r="984" ht="12">
      <c r="F984" s="3"/>
    </row>
    <row r="985" ht="12">
      <c r="F985" s="3"/>
    </row>
    <row r="986" ht="12">
      <c r="F986" s="3"/>
    </row>
    <row r="987" ht="12">
      <c r="F987" s="3"/>
    </row>
    <row r="988" ht="12">
      <c r="F988" s="3"/>
    </row>
    <row r="989" ht="12">
      <c r="F989" s="3"/>
    </row>
    <row r="990" ht="12">
      <c r="F990" s="3"/>
    </row>
    <row r="991" ht="12">
      <c r="F991" s="3"/>
    </row>
    <row r="992" ht="12">
      <c r="F992" s="3"/>
    </row>
    <row r="993" ht="12">
      <c r="F993" s="3"/>
    </row>
    <row r="994" ht="12">
      <c r="F994" s="3"/>
    </row>
    <row r="995" ht="12">
      <c r="F995" s="3"/>
    </row>
    <row r="996" ht="12">
      <c r="F996" s="3"/>
    </row>
    <row r="997" ht="12">
      <c r="F997" s="3"/>
    </row>
    <row r="998" ht="12">
      <c r="F998" s="3"/>
    </row>
    <row r="999" ht="12">
      <c r="F999" s="3"/>
    </row>
    <row r="1000" ht="12">
      <c r="F1000" s="3"/>
    </row>
    <row r="1001" ht="12">
      <c r="F1001" s="3"/>
    </row>
    <row r="1002" ht="12">
      <c r="F1002" s="3"/>
    </row>
    <row r="1003" ht="12">
      <c r="F1003" s="3"/>
    </row>
    <row r="1004" ht="12">
      <c r="F1004" s="3"/>
    </row>
    <row r="1005" ht="12">
      <c r="F1005" s="3"/>
    </row>
    <row r="1006" ht="12">
      <c r="F1006" s="3"/>
    </row>
    <row r="1007" ht="12">
      <c r="F1007" s="3"/>
    </row>
    <row r="1008" ht="12">
      <c r="F1008" s="3"/>
    </row>
    <row r="1009" ht="12">
      <c r="F1009" s="3"/>
    </row>
    <row r="1010" ht="12">
      <c r="F1010" s="3"/>
    </row>
    <row r="1011" ht="12">
      <c r="F1011" s="3"/>
    </row>
    <row r="1012" ht="12">
      <c r="F1012" s="3"/>
    </row>
    <row r="1013" ht="12">
      <c r="F1013" s="3"/>
    </row>
    <row r="1014" ht="12">
      <c r="F1014" s="3"/>
    </row>
    <row r="1015" ht="12">
      <c r="F1015" s="3"/>
    </row>
    <row r="1016" ht="12">
      <c r="F1016" s="3"/>
    </row>
    <row r="1017" ht="12">
      <c r="F1017" s="3"/>
    </row>
    <row r="1018" ht="12">
      <c r="F1018" s="3"/>
    </row>
    <row r="1019" ht="12">
      <c r="F1019" s="3"/>
    </row>
    <row r="1020" ht="12">
      <c r="F1020" s="3"/>
    </row>
    <row r="1021" ht="12">
      <c r="F1021" s="3"/>
    </row>
    <row r="1022" ht="12">
      <c r="F1022" s="3"/>
    </row>
    <row r="1023" ht="12">
      <c r="F1023" s="3"/>
    </row>
    <row r="1024" ht="12">
      <c r="F1024" s="3"/>
    </row>
    <row r="1025" ht="12">
      <c r="F1025" s="3"/>
    </row>
    <row r="1026" ht="12">
      <c r="F1026" s="3"/>
    </row>
    <row r="1027" ht="12">
      <c r="F1027" s="3"/>
    </row>
    <row r="1028" ht="12">
      <c r="F1028" s="3"/>
    </row>
    <row r="1029" ht="12">
      <c r="F1029" s="3"/>
    </row>
    <row r="1030" ht="12">
      <c r="F1030" s="3"/>
    </row>
    <row r="1031" ht="12">
      <c r="F1031" s="3"/>
    </row>
    <row r="1032" ht="12">
      <c r="F1032" s="3"/>
    </row>
    <row r="1033" ht="12">
      <c r="F1033" s="3"/>
    </row>
    <row r="1034" ht="12">
      <c r="F1034" s="3"/>
    </row>
    <row r="1035" ht="12">
      <c r="F1035" s="3"/>
    </row>
    <row r="1036" ht="12">
      <c r="F1036" s="3"/>
    </row>
    <row r="1037" ht="12">
      <c r="F1037" s="3"/>
    </row>
    <row r="1038" ht="12">
      <c r="F1038" s="3"/>
    </row>
    <row r="1039" ht="12">
      <c r="F1039" s="3"/>
    </row>
    <row r="1040" ht="12">
      <c r="F1040" s="3"/>
    </row>
    <row r="1041" ht="12">
      <c r="F1041" s="3"/>
    </row>
    <row r="1042" ht="12">
      <c r="F1042" s="3"/>
    </row>
    <row r="1043" ht="12">
      <c r="F1043" s="3"/>
    </row>
    <row r="1044" ht="12">
      <c r="F1044" s="3"/>
    </row>
    <row r="1045" ht="12">
      <c r="F1045" s="3"/>
    </row>
    <row r="1046" ht="12">
      <c r="F1046" s="3"/>
    </row>
    <row r="1047" ht="12">
      <c r="F1047" s="3"/>
    </row>
    <row r="1048" ht="12">
      <c r="F1048" s="3"/>
    </row>
    <row r="1049" ht="12">
      <c r="F1049" s="3"/>
    </row>
    <row r="1050" ht="12">
      <c r="F1050" s="3"/>
    </row>
    <row r="1051" ht="12">
      <c r="F1051" s="3"/>
    </row>
  </sheetData>
  <autoFilter ref="A6:Q421"/>
  <mergeCells count="7">
    <mergeCell ref="D1:D2"/>
    <mergeCell ref="H5:K5"/>
    <mergeCell ref="A421:C421"/>
    <mergeCell ref="A5:A6"/>
    <mergeCell ref="B5:B6"/>
    <mergeCell ref="C5:C6"/>
    <mergeCell ref="D5:G5"/>
  </mergeCells>
  <printOptions/>
  <pageMargins left="0.97" right="0.39" top="0.52" bottom="0.63" header="0.28" footer="0.48"/>
  <pageSetup horizontalDpi="600" verticalDpi="600" orientation="portrait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425"/>
  <sheetViews>
    <sheetView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26" sqref="L26"/>
    </sheetView>
  </sheetViews>
  <sheetFormatPr defaultColWidth="9.140625" defaultRowHeight="12"/>
  <cols>
    <col min="1" max="1" width="9.7109375" style="66" customWidth="1"/>
    <col min="2" max="2" width="2.28125" style="66" customWidth="1"/>
    <col min="3" max="3" width="31.7109375" style="66" customWidth="1"/>
    <col min="4" max="4" width="9.7109375" style="66" customWidth="1"/>
    <col min="5" max="5" width="3.7109375" style="66" customWidth="1"/>
    <col min="6" max="6" width="5.7109375" style="66" customWidth="1"/>
    <col min="7" max="8" width="9.7109375" style="66" customWidth="1"/>
    <col min="9" max="10" width="5.7109375" style="66" customWidth="1"/>
    <col min="11" max="11" width="9.7109375" style="66" customWidth="1"/>
    <col min="12" max="16384" width="9.140625" style="66" customWidth="1"/>
  </cols>
  <sheetData>
    <row r="2" spans="1:11" ht="14.25" thickBot="1">
      <c r="A2" s="65" t="s">
        <v>1299</v>
      </c>
      <c r="K2" s="67" t="s">
        <v>1300</v>
      </c>
    </row>
    <row r="3" spans="1:11" ht="12">
      <c r="A3" s="151" t="s">
        <v>828</v>
      </c>
      <c r="B3" s="153" t="s">
        <v>410</v>
      </c>
      <c r="C3" s="155" t="s">
        <v>411</v>
      </c>
      <c r="D3" s="147" t="s">
        <v>834</v>
      </c>
      <c r="E3" s="148"/>
      <c r="F3" s="148"/>
      <c r="G3" s="149"/>
      <c r="H3" s="150" t="s">
        <v>836</v>
      </c>
      <c r="I3" s="148"/>
      <c r="J3" s="148"/>
      <c r="K3" s="149"/>
    </row>
    <row r="4" spans="1:11" ht="12">
      <c r="A4" s="152"/>
      <c r="B4" s="154"/>
      <c r="C4" s="156"/>
      <c r="D4" s="68" t="s">
        <v>829</v>
      </c>
      <c r="E4" s="69" t="s">
        <v>831</v>
      </c>
      <c r="F4" s="69" t="s">
        <v>832</v>
      </c>
      <c r="G4" s="70" t="s">
        <v>833</v>
      </c>
      <c r="H4" s="71" t="s">
        <v>829</v>
      </c>
      <c r="I4" s="69" t="s">
        <v>1301</v>
      </c>
      <c r="J4" s="69" t="s">
        <v>1302</v>
      </c>
      <c r="K4" s="70" t="s">
        <v>833</v>
      </c>
    </row>
    <row r="5" spans="1:11" ht="13.5" customHeight="1">
      <c r="A5" s="72" t="s">
        <v>0</v>
      </c>
      <c r="B5" s="73">
        <v>1</v>
      </c>
      <c r="C5" s="74" t="s">
        <v>851</v>
      </c>
      <c r="D5" s="75">
        <v>0</v>
      </c>
      <c r="E5" s="76"/>
      <c r="F5" s="77"/>
      <c r="G5" s="78"/>
      <c r="H5" s="79">
        <v>253209560</v>
      </c>
      <c r="I5" s="77">
        <f>ROUND(H5/K5*100,1)</f>
        <v>112.3</v>
      </c>
      <c r="J5" s="80">
        <f aca="true" t="shared" si="0" ref="J5:J68">ROUND(H5/4364363176*100,2)</f>
        <v>5.8</v>
      </c>
      <c r="K5" s="78">
        <v>225393739</v>
      </c>
    </row>
    <row r="6" spans="1:11" ht="13.5" customHeight="1">
      <c r="A6" s="81" t="s">
        <v>1</v>
      </c>
      <c r="B6" s="82">
        <v>2</v>
      </c>
      <c r="C6" s="83" t="s">
        <v>412</v>
      </c>
      <c r="D6" s="84">
        <v>649098</v>
      </c>
      <c r="E6" s="85" t="s">
        <v>818</v>
      </c>
      <c r="F6" s="86">
        <f>ROUND(D6/G6*100,1)</f>
        <v>96.5</v>
      </c>
      <c r="G6" s="87">
        <v>672831</v>
      </c>
      <c r="H6" s="88">
        <v>371354</v>
      </c>
      <c r="I6" s="86">
        <f>ROUND(H6/K6*100,1)</f>
        <v>125.4</v>
      </c>
      <c r="J6" s="89">
        <f t="shared" si="0"/>
        <v>0.01</v>
      </c>
      <c r="K6" s="87">
        <v>296022</v>
      </c>
    </row>
    <row r="7" spans="1:11" ht="13.5" customHeight="1">
      <c r="A7" s="81" t="s">
        <v>852</v>
      </c>
      <c r="B7" s="82">
        <v>2</v>
      </c>
      <c r="C7" s="83" t="s">
        <v>853</v>
      </c>
      <c r="D7" s="84">
        <v>9234</v>
      </c>
      <c r="E7" s="85" t="s">
        <v>818</v>
      </c>
      <c r="F7" s="86" t="s">
        <v>846</v>
      </c>
      <c r="G7" s="90"/>
      <c r="H7" s="88">
        <v>6749</v>
      </c>
      <c r="I7" s="86" t="s">
        <v>846</v>
      </c>
      <c r="J7" s="89">
        <f t="shared" si="0"/>
        <v>0</v>
      </c>
      <c r="K7" s="90"/>
    </row>
    <row r="8" spans="1:11" ht="13.5" customHeight="1">
      <c r="A8" s="91" t="s">
        <v>854</v>
      </c>
      <c r="B8" s="92">
        <v>3</v>
      </c>
      <c r="C8" s="93" t="s">
        <v>855</v>
      </c>
      <c r="D8" s="94">
        <v>238</v>
      </c>
      <c r="E8" s="95" t="s">
        <v>818</v>
      </c>
      <c r="F8" s="96" t="s">
        <v>846</v>
      </c>
      <c r="G8" s="97"/>
      <c r="H8" s="98">
        <v>129877</v>
      </c>
      <c r="I8" s="96" t="s">
        <v>846</v>
      </c>
      <c r="J8" s="99">
        <f t="shared" si="0"/>
        <v>0</v>
      </c>
      <c r="K8" s="97"/>
    </row>
    <row r="9" spans="1:11" ht="13.5" customHeight="1">
      <c r="A9" s="81" t="s">
        <v>2</v>
      </c>
      <c r="B9" s="82">
        <v>2</v>
      </c>
      <c r="C9" s="83" t="s">
        <v>413</v>
      </c>
      <c r="D9" s="84">
        <v>40535</v>
      </c>
      <c r="E9" s="85" t="s">
        <v>819</v>
      </c>
      <c r="F9" s="86">
        <f aca="true" t="shared" si="1" ref="F9:F40">ROUND(D9/G9*100,1)</f>
        <v>83.9</v>
      </c>
      <c r="G9" s="87">
        <v>48334</v>
      </c>
      <c r="H9" s="88">
        <v>14106940</v>
      </c>
      <c r="I9" s="86">
        <f aca="true" t="shared" si="2" ref="I9:I40">ROUND(H9/K9*100,1)</f>
        <v>88.9</v>
      </c>
      <c r="J9" s="89">
        <f t="shared" si="0"/>
        <v>0.32</v>
      </c>
      <c r="K9" s="87">
        <v>15861955</v>
      </c>
    </row>
    <row r="10" spans="1:11" ht="13.5" customHeight="1">
      <c r="A10" s="91" t="s">
        <v>856</v>
      </c>
      <c r="B10" s="92">
        <v>3</v>
      </c>
      <c r="C10" s="93" t="s">
        <v>857</v>
      </c>
      <c r="D10" s="94">
        <v>6714</v>
      </c>
      <c r="E10" s="95" t="s">
        <v>819</v>
      </c>
      <c r="F10" s="96">
        <f t="shared" si="1"/>
        <v>79.9</v>
      </c>
      <c r="G10" s="100">
        <v>8398</v>
      </c>
      <c r="H10" s="98">
        <v>2758892</v>
      </c>
      <c r="I10" s="96">
        <f t="shared" si="2"/>
        <v>90.6</v>
      </c>
      <c r="J10" s="99">
        <f t="shared" si="0"/>
        <v>0.06</v>
      </c>
      <c r="K10" s="100">
        <v>3044307</v>
      </c>
    </row>
    <row r="11" spans="1:11" ht="13.5" customHeight="1">
      <c r="A11" s="91" t="s">
        <v>858</v>
      </c>
      <c r="B11" s="92">
        <v>3</v>
      </c>
      <c r="C11" s="93" t="s">
        <v>859</v>
      </c>
      <c r="D11" s="94">
        <v>54</v>
      </c>
      <c r="E11" s="95" t="s">
        <v>819</v>
      </c>
      <c r="F11" s="96">
        <f t="shared" si="1"/>
        <v>30.2</v>
      </c>
      <c r="G11" s="100">
        <v>179</v>
      </c>
      <c r="H11" s="98">
        <v>19336</v>
      </c>
      <c r="I11" s="96">
        <f t="shared" si="2"/>
        <v>34.6</v>
      </c>
      <c r="J11" s="99">
        <f t="shared" si="0"/>
        <v>0</v>
      </c>
      <c r="K11" s="100">
        <v>55853</v>
      </c>
    </row>
    <row r="12" spans="1:11" ht="13.5" customHeight="1">
      <c r="A12" s="91" t="s">
        <v>860</v>
      </c>
      <c r="B12" s="92">
        <v>3</v>
      </c>
      <c r="C12" s="93" t="s">
        <v>861</v>
      </c>
      <c r="D12" s="94">
        <v>3763</v>
      </c>
      <c r="E12" s="95" t="s">
        <v>819</v>
      </c>
      <c r="F12" s="96">
        <f t="shared" si="1"/>
        <v>75.4</v>
      </c>
      <c r="G12" s="100">
        <v>4988</v>
      </c>
      <c r="H12" s="98">
        <v>2207181</v>
      </c>
      <c r="I12" s="96">
        <f t="shared" si="2"/>
        <v>75.5</v>
      </c>
      <c r="J12" s="99">
        <f t="shared" si="0"/>
        <v>0.05</v>
      </c>
      <c r="K12" s="100">
        <v>2922052</v>
      </c>
    </row>
    <row r="13" spans="1:11" ht="13.5" customHeight="1">
      <c r="A13" s="101" t="s">
        <v>862</v>
      </c>
      <c r="B13" s="102">
        <v>4</v>
      </c>
      <c r="C13" s="103" t="s">
        <v>863</v>
      </c>
      <c r="D13" s="104">
        <v>3763</v>
      </c>
      <c r="E13" s="105" t="s">
        <v>819</v>
      </c>
      <c r="F13" s="106">
        <f t="shared" si="1"/>
        <v>75.4</v>
      </c>
      <c r="G13" s="107">
        <v>4988</v>
      </c>
      <c r="H13" s="108">
        <v>2207181</v>
      </c>
      <c r="I13" s="106">
        <f t="shared" si="2"/>
        <v>75.5</v>
      </c>
      <c r="J13" s="109">
        <f t="shared" si="0"/>
        <v>0.05</v>
      </c>
      <c r="K13" s="107">
        <v>2922052</v>
      </c>
    </row>
    <row r="14" spans="1:11" ht="13.5" customHeight="1">
      <c r="A14" s="91" t="s">
        <v>864</v>
      </c>
      <c r="B14" s="92">
        <v>3</v>
      </c>
      <c r="C14" s="93" t="s">
        <v>865</v>
      </c>
      <c r="D14" s="94">
        <v>9689</v>
      </c>
      <c r="E14" s="95" t="s">
        <v>819</v>
      </c>
      <c r="F14" s="96">
        <f t="shared" si="1"/>
        <v>60.1</v>
      </c>
      <c r="G14" s="100">
        <v>16115</v>
      </c>
      <c r="H14" s="98">
        <v>2001471</v>
      </c>
      <c r="I14" s="96">
        <f t="shared" si="2"/>
        <v>65.5</v>
      </c>
      <c r="J14" s="99">
        <f t="shared" si="0"/>
        <v>0.05</v>
      </c>
      <c r="K14" s="100">
        <v>3055390</v>
      </c>
    </row>
    <row r="15" spans="1:11" ht="13.5" customHeight="1">
      <c r="A15" s="81" t="s">
        <v>3</v>
      </c>
      <c r="B15" s="82">
        <v>2</v>
      </c>
      <c r="C15" s="83" t="s">
        <v>414</v>
      </c>
      <c r="D15" s="84">
        <v>15292</v>
      </c>
      <c r="E15" s="85" t="s">
        <v>819</v>
      </c>
      <c r="F15" s="86">
        <f t="shared" si="1"/>
        <v>92.1</v>
      </c>
      <c r="G15" s="87">
        <v>16608</v>
      </c>
      <c r="H15" s="88">
        <v>3875913</v>
      </c>
      <c r="I15" s="86">
        <f t="shared" si="2"/>
        <v>106.6</v>
      </c>
      <c r="J15" s="89">
        <f t="shared" si="0"/>
        <v>0.09</v>
      </c>
      <c r="K15" s="87">
        <v>3637273</v>
      </c>
    </row>
    <row r="16" spans="1:11" ht="13.5" customHeight="1">
      <c r="A16" s="91" t="s">
        <v>4</v>
      </c>
      <c r="B16" s="92">
        <v>3</v>
      </c>
      <c r="C16" s="93" t="s">
        <v>415</v>
      </c>
      <c r="D16" s="94">
        <v>6184</v>
      </c>
      <c r="E16" s="95" t="s">
        <v>819</v>
      </c>
      <c r="F16" s="96">
        <f t="shared" si="1"/>
        <v>81</v>
      </c>
      <c r="G16" s="100">
        <v>7632</v>
      </c>
      <c r="H16" s="98">
        <v>933381</v>
      </c>
      <c r="I16" s="96">
        <f t="shared" si="2"/>
        <v>88.5</v>
      </c>
      <c r="J16" s="99">
        <f t="shared" si="0"/>
        <v>0.02</v>
      </c>
      <c r="K16" s="100">
        <v>1054704</v>
      </c>
    </row>
    <row r="17" spans="1:11" ht="13.5" customHeight="1">
      <c r="A17" s="101" t="s">
        <v>866</v>
      </c>
      <c r="B17" s="102">
        <v>4</v>
      </c>
      <c r="C17" s="103" t="s">
        <v>867</v>
      </c>
      <c r="D17" s="104">
        <v>3318</v>
      </c>
      <c r="E17" s="105" t="s">
        <v>819</v>
      </c>
      <c r="F17" s="106">
        <f t="shared" si="1"/>
        <v>72.1</v>
      </c>
      <c r="G17" s="107">
        <v>4603</v>
      </c>
      <c r="H17" s="108">
        <v>612878</v>
      </c>
      <c r="I17" s="106">
        <f t="shared" si="2"/>
        <v>81.4</v>
      </c>
      <c r="J17" s="109">
        <f t="shared" si="0"/>
        <v>0.01</v>
      </c>
      <c r="K17" s="107">
        <v>752474</v>
      </c>
    </row>
    <row r="18" spans="1:11" ht="13.5" customHeight="1">
      <c r="A18" s="91" t="s">
        <v>868</v>
      </c>
      <c r="B18" s="92">
        <v>3</v>
      </c>
      <c r="C18" s="93" t="s">
        <v>869</v>
      </c>
      <c r="D18" s="94">
        <v>3857</v>
      </c>
      <c r="E18" s="95" t="s">
        <v>819</v>
      </c>
      <c r="F18" s="96">
        <f t="shared" si="1"/>
        <v>79.6</v>
      </c>
      <c r="G18" s="100">
        <v>4847</v>
      </c>
      <c r="H18" s="98">
        <v>1107680</v>
      </c>
      <c r="I18" s="96">
        <f t="shared" si="2"/>
        <v>89.7</v>
      </c>
      <c r="J18" s="99">
        <f t="shared" si="0"/>
        <v>0.03</v>
      </c>
      <c r="K18" s="100">
        <v>1234199</v>
      </c>
    </row>
    <row r="19" spans="1:11" ht="13.5" customHeight="1">
      <c r="A19" s="81" t="s">
        <v>5</v>
      </c>
      <c r="B19" s="82">
        <v>2</v>
      </c>
      <c r="C19" s="83" t="s">
        <v>416</v>
      </c>
      <c r="D19" s="84">
        <v>72917</v>
      </c>
      <c r="E19" s="85" t="s">
        <v>819</v>
      </c>
      <c r="F19" s="86">
        <f t="shared" si="1"/>
        <v>124.9</v>
      </c>
      <c r="G19" s="87">
        <v>58376</v>
      </c>
      <c r="H19" s="88">
        <v>37587716</v>
      </c>
      <c r="I19" s="86">
        <f t="shared" si="2"/>
        <v>127.5</v>
      </c>
      <c r="J19" s="89">
        <f t="shared" si="0"/>
        <v>0.86</v>
      </c>
      <c r="K19" s="87">
        <v>29489025</v>
      </c>
    </row>
    <row r="20" spans="1:11" ht="13.5" customHeight="1">
      <c r="A20" s="91" t="s">
        <v>6</v>
      </c>
      <c r="B20" s="92">
        <v>3</v>
      </c>
      <c r="C20" s="93" t="s">
        <v>870</v>
      </c>
      <c r="D20" s="94">
        <v>59139578</v>
      </c>
      <c r="E20" s="95" t="s">
        <v>820</v>
      </c>
      <c r="F20" s="96">
        <f t="shared" si="1"/>
        <v>121.3</v>
      </c>
      <c r="G20" s="100">
        <v>48757681</v>
      </c>
      <c r="H20" s="98">
        <v>31369200</v>
      </c>
      <c r="I20" s="96">
        <f t="shared" si="2"/>
        <v>127.2</v>
      </c>
      <c r="J20" s="99">
        <f t="shared" si="0"/>
        <v>0.72</v>
      </c>
      <c r="K20" s="100">
        <v>24667146</v>
      </c>
    </row>
    <row r="21" spans="1:11" ht="13.5" customHeight="1">
      <c r="A21" s="101" t="s">
        <v>7</v>
      </c>
      <c r="B21" s="102">
        <v>4</v>
      </c>
      <c r="C21" s="103" t="s">
        <v>871</v>
      </c>
      <c r="D21" s="104">
        <v>2326809</v>
      </c>
      <c r="E21" s="105" t="s">
        <v>820</v>
      </c>
      <c r="F21" s="106">
        <f t="shared" si="1"/>
        <v>121.6</v>
      </c>
      <c r="G21" s="107">
        <v>1913104</v>
      </c>
      <c r="H21" s="108">
        <v>1800620</v>
      </c>
      <c r="I21" s="106">
        <f t="shared" si="2"/>
        <v>120.2</v>
      </c>
      <c r="J21" s="109">
        <f t="shared" si="0"/>
        <v>0.04</v>
      </c>
      <c r="K21" s="107">
        <v>1498322</v>
      </c>
    </row>
    <row r="22" spans="1:11" ht="13.5" customHeight="1">
      <c r="A22" s="101" t="s">
        <v>10</v>
      </c>
      <c r="B22" s="102">
        <v>4</v>
      </c>
      <c r="C22" s="103" t="s">
        <v>872</v>
      </c>
      <c r="D22" s="104">
        <v>2595023</v>
      </c>
      <c r="E22" s="105" t="s">
        <v>820</v>
      </c>
      <c r="F22" s="106">
        <f t="shared" si="1"/>
        <v>142.7</v>
      </c>
      <c r="G22" s="107">
        <v>1818279</v>
      </c>
      <c r="H22" s="108">
        <v>1156361</v>
      </c>
      <c r="I22" s="106">
        <f t="shared" si="2"/>
        <v>138.1</v>
      </c>
      <c r="J22" s="109">
        <f t="shared" si="0"/>
        <v>0.03</v>
      </c>
      <c r="K22" s="107">
        <v>837539</v>
      </c>
    </row>
    <row r="23" spans="1:11" ht="13.5" customHeight="1">
      <c r="A23" s="110" t="s">
        <v>1303</v>
      </c>
      <c r="B23" s="102">
        <v>4</v>
      </c>
      <c r="C23" s="103" t="s">
        <v>1304</v>
      </c>
      <c r="D23" s="104"/>
      <c r="E23" s="105"/>
      <c r="F23" s="106">
        <f t="shared" si="1"/>
        <v>0</v>
      </c>
      <c r="G23" s="107">
        <v>17486</v>
      </c>
      <c r="H23" s="108"/>
      <c r="I23" s="106">
        <f t="shared" si="2"/>
        <v>0</v>
      </c>
      <c r="J23" s="109">
        <f t="shared" si="0"/>
        <v>0</v>
      </c>
      <c r="K23" s="107">
        <v>5091</v>
      </c>
    </row>
    <row r="24" spans="1:11" ht="13.5" customHeight="1">
      <c r="A24" s="101" t="s">
        <v>873</v>
      </c>
      <c r="B24" s="102">
        <v>4</v>
      </c>
      <c r="C24" s="103" t="s">
        <v>874</v>
      </c>
      <c r="D24" s="104">
        <v>92179</v>
      </c>
      <c r="E24" s="105" t="s">
        <v>820</v>
      </c>
      <c r="F24" s="106">
        <f t="shared" si="1"/>
        <v>87.2</v>
      </c>
      <c r="G24" s="107">
        <v>105677</v>
      </c>
      <c r="H24" s="108">
        <v>141694</v>
      </c>
      <c r="I24" s="106">
        <f t="shared" si="2"/>
        <v>72.2</v>
      </c>
      <c r="J24" s="109">
        <f t="shared" si="0"/>
        <v>0</v>
      </c>
      <c r="K24" s="107">
        <v>196209</v>
      </c>
    </row>
    <row r="25" spans="1:11" ht="13.5" customHeight="1">
      <c r="A25" s="101" t="s">
        <v>875</v>
      </c>
      <c r="B25" s="102">
        <v>4</v>
      </c>
      <c r="C25" s="103" t="s">
        <v>876</v>
      </c>
      <c r="D25" s="104">
        <v>92179</v>
      </c>
      <c r="E25" s="105" t="s">
        <v>820</v>
      </c>
      <c r="F25" s="106">
        <f t="shared" si="1"/>
        <v>97.4</v>
      </c>
      <c r="G25" s="107">
        <v>94677</v>
      </c>
      <c r="H25" s="108">
        <v>141694</v>
      </c>
      <c r="I25" s="106">
        <f t="shared" si="2"/>
        <v>73.5</v>
      </c>
      <c r="J25" s="109">
        <f t="shared" si="0"/>
        <v>0</v>
      </c>
      <c r="K25" s="107">
        <v>192656</v>
      </c>
    </row>
    <row r="26" spans="1:11" ht="13.5" customHeight="1">
      <c r="A26" s="101" t="s">
        <v>877</v>
      </c>
      <c r="B26" s="102">
        <v>4</v>
      </c>
      <c r="C26" s="103" t="s">
        <v>878</v>
      </c>
      <c r="D26" s="104">
        <v>2274</v>
      </c>
      <c r="E26" s="105" t="s">
        <v>820</v>
      </c>
      <c r="F26" s="106">
        <f t="shared" si="1"/>
        <v>653.4</v>
      </c>
      <c r="G26" s="107">
        <v>348</v>
      </c>
      <c r="H26" s="108">
        <v>1074014</v>
      </c>
      <c r="I26" s="106">
        <f t="shared" si="2"/>
        <v>1021.8</v>
      </c>
      <c r="J26" s="109">
        <f t="shared" si="0"/>
        <v>0.02</v>
      </c>
      <c r="K26" s="107">
        <v>105110</v>
      </c>
    </row>
    <row r="27" spans="1:11" ht="13.5" customHeight="1">
      <c r="A27" s="101" t="s">
        <v>879</v>
      </c>
      <c r="B27" s="102">
        <v>4</v>
      </c>
      <c r="C27" s="103" t="s">
        <v>880</v>
      </c>
      <c r="D27" s="104">
        <v>5972374</v>
      </c>
      <c r="E27" s="105" t="s">
        <v>820</v>
      </c>
      <c r="F27" s="106">
        <f t="shared" si="1"/>
        <v>431.8</v>
      </c>
      <c r="G27" s="107">
        <v>1383160</v>
      </c>
      <c r="H27" s="108">
        <v>6762716</v>
      </c>
      <c r="I27" s="106">
        <f t="shared" si="2"/>
        <v>503.2</v>
      </c>
      <c r="J27" s="109">
        <f t="shared" si="0"/>
        <v>0.15</v>
      </c>
      <c r="K27" s="107">
        <v>1343832</v>
      </c>
    </row>
    <row r="28" spans="1:11" ht="13.5" customHeight="1">
      <c r="A28" s="101" t="s">
        <v>881</v>
      </c>
      <c r="B28" s="102">
        <v>4</v>
      </c>
      <c r="C28" s="103" t="s">
        <v>882</v>
      </c>
      <c r="D28" s="104">
        <v>15627767</v>
      </c>
      <c r="E28" s="105" t="s">
        <v>820</v>
      </c>
      <c r="F28" s="106">
        <f t="shared" si="1"/>
        <v>97.2</v>
      </c>
      <c r="G28" s="107">
        <v>16079446</v>
      </c>
      <c r="H28" s="108">
        <v>13240395</v>
      </c>
      <c r="I28" s="106">
        <f t="shared" si="2"/>
        <v>91.1</v>
      </c>
      <c r="J28" s="109">
        <f t="shared" si="0"/>
        <v>0.3</v>
      </c>
      <c r="K28" s="107">
        <v>14534670</v>
      </c>
    </row>
    <row r="29" spans="1:11" ht="13.5" customHeight="1">
      <c r="A29" s="101" t="s">
        <v>883</v>
      </c>
      <c r="B29" s="102">
        <v>4</v>
      </c>
      <c r="C29" s="103" t="s">
        <v>884</v>
      </c>
      <c r="D29" s="104">
        <v>8749302</v>
      </c>
      <c r="E29" s="105" t="s">
        <v>820</v>
      </c>
      <c r="F29" s="106">
        <f t="shared" si="1"/>
        <v>95.7</v>
      </c>
      <c r="G29" s="107">
        <v>9144583</v>
      </c>
      <c r="H29" s="108">
        <v>8240398</v>
      </c>
      <c r="I29" s="106">
        <f t="shared" si="2"/>
        <v>89</v>
      </c>
      <c r="J29" s="109">
        <f t="shared" si="0"/>
        <v>0.19</v>
      </c>
      <c r="K29" s="107">
        <v>9258011</v>
      </c>
    </row>
    <row r="30" spans="1:11" ht="13.5" customHeight="1">
      <c r="A30" s="101" t="s">
        <v>885</v>
      </c>
      <c r="B30" s="102">
        <v>4</v>
      </c>
      <c r="C30" s="103" t="s">
        <v>886</v>
      </c>
      <c r="D30" s="104">
        <v>65700</v>
      </c>
      <c r="E30" s="105" t="s">
        <v>820</v>
      </c>
      <c r="F30" s="106">
        <f t="shared" si="1"/>
        <v>105.1</v>
      </c>
      <c r="G30" s="107">
        <v>62500</v>
      </c>
      <c r="H30" s="108">
        <v>39880</v>
      </c>
      <c r="I30" s="106">
        <f t="shared" si="2"/>
        <v>114.7</v>
      </c>
      <c r="J30" s="109">
        <f t="shared" si="0"/>
        <v>0</v>
      </c>
      <c r="K30" s="107">
        <v>34759</v>
      </c>
    </row>
    <row r="31" spans="1:11" ht="13.5" customHeight="1">
      <c r="A31" s="101" t="s">
        <v>887</v>
      </c>
      <c r="B31" s="102">
        <v>4</v>
      </c>
      <c r="C31" s="103" t="s">
        <v>888</v>
      </c>
      <c r="D31" s="104">
        <v>1531621</v>
      </c>
      <c r="E31" s="105" t="s">
        <v>820</v>
      </c>
      <c r="F31" s="106">
        <f t="shared" si="1"/>
        <v>108.1</v>
      </c>
      <c r="G31" s="107">
        <v>1417058</v>
      </c>
      <c r="H31" s="108">
        <v>1920403</v>
      </c>
      <c r="I31" s="106">
        <f t="shared" si="2"/>
        <v>97.8</v>
      </c>
      <c r="J31" s="109">
        <f t="shared" si="0"/>
        <v>0.04</v>
      </c>
      <c r="K31" s="107">
        <v>1963948</v>
      </c>
    </row>
    <row r="32" spans="1:11" ht="13.5" customHeight="1">
      <c r="A32" s="101" t="s">
        <v>889</v>
      </c>
      <c r="B32" s="102">
        <v>4</v>
      </c>
      <c r="C32" s="103" t="s">
        <v>890</v>
      </c>
      <c r="D32" s="104">
        <v>2659851</v>
      </c>
      <c r="E32" s="105" t="s">
        <v>820</v>
      </c>
      <c r="F32" s="106">
        <f t="shared" si="1"/>
        <v>109.4</v>
      </c>
      <c r="G32" s="107">
        <v>2430750</v>
      </c>
      <c r="H32" s="108">
        <v>1394262</v>
      </c>
      <c r="I32" s="106">
        <f t="shared" si="2"/>
        <v>98.8</v>
      </c>
      <c r="J32" s="109">
        <f t="shared" si="0"/>
        <v>0.03</v>
      </c>
      <c r="K32" s="107">
        <v>1410930</v>
      </c>
    </row>
    <row r="33" spans="1:11" ht="13.5" customHeight="1">
      <c r="A33" s="101" t="s">
        <v>891</v>
      </c>
      <c r="B33" s="102">
        <v>4</v>
      </c>
      <c r="C33" s="103" t="s">
        <v>892</v>
      </c>
      <c r="D33" s="104">
        <v>2279894</v>
      </c>
      <c r="E33" s="105" t="s">
        <v>820</v>
      </c>
      <c r="F33" s="106">
        <f t="shared" si="1"/>
        <v>86.1</v>
      </c>
      <c r="G33" s="107">
        <v>2648590</v>
      </c>
      <c r="H33" s="108">
        <v>1355653</v>
      </c>
      <c r="I33" s="106">
        <f t="shared" si="2"/>
        <v>88.2</v>
      </c>
      <c r="J33" s="109">
        <f t="shared" si="0"/>
        <v>0.03</v>
      </c>
      <c r="K33" s="107">
        <v>1536993</v>
      </c>
    </row>
    <row r="34" spans="1:11" ht="13.5" customHeight="1">
      <c r="A34" s="110" t="s">
        <v>1305</v>
      </c>
      <c r="B34" s="102">
        <v>4</v>
      </c>
      <c r="C34" s="103" t="s">
        <v>1306</v>
      </c>
      <c r="D34" s="104"/>
      <c r="E34" s="105"/>
      <c r="F34" s="106">
        <f t="shared" si="1"/>
        <v>0</v>
      </c>
      <c r="G34" s="107">
        <v>690</v>
      </c>
      <c r="H34" s="108"/>
      <c r="I34" s="106">
        <f t="shared" si="2"/>
        <v>0</v>
      </c>
      <c r="J34" s="109">
        <f t="shared" si="0"/>
        <v>0</v>
      </c>
      <c r="K34" s="107">
        <v>211</v>
      </c>
    </row>
    <row r="35" spans="1:11" ht="13.5" customHeight="1">
      <c r="A35" s="91" t="s">
        <v>893</v>
      </c>
      <c r="B35" s="92">
        <v>3</v>
      </c>
      <c r="C35" s="93" t="s">
        <v>422</v>
      </c>
      <c r="D35" s="94">
        <v>13791</v>
      </c>
      <c r="E35" s="95" t="s">
        <v>819</v>
      </c>
      <c r="F35" s="96">
        <f t="shared" si="1"/>
        <v>143.3</v>
      </c>
      <c r="G35" s="100">
        <v>9626</v>
      </c>
      <c r="H35" s="98">
        <v>6218516</v>
      </c>
      <c r="I35" s="96">
        <f t="shared" si="2"/>
        <v>129</v>
      </c>
      <c r="J35" s="99">
        <f t="shared" si="0"/>
        <v>0.14</v>
      </c>
      <c r="K35" s="100">
        <v>4821879</v>
      </c>
    </row>
    <row r="36" spans="1:11" ht="13.5" customHeight="1">
      <c r="A36" s="81" t="s">
        <v>14</v>
      </c>
      <c r="B36" s="82">
        <v>2</v>
      </c>
      <c r="C36" s="83" t="s">
        <v>425</v>
      </c>
      <c r="D36" s="84">
        <v>3998168</v>
      </c>
      <c r="E36" s="85" t="s">
        <v>819</v>
      </c>
      <c r="F36" s="86">
        <f t="shared" si="1"/>
        <v>101.7</v>
      </c>
      <c r="G36" s="87">
        <v>3932915</v>
      </c>
      <c r="H36" s="88">
        <v>88833626</v>
      </c>
      <c r="I36" s="86">
        <f t="shared" si="2"/>
        <v>115.8</v>
      </c>
      <c r="J36" s="89">
        <f t="shared" si="0"/>
        <v>2.04</v>
      </c>
      <c r="K36" s="87">
        <v>76727602</v>
      </c>
    </row>
    <row r="37" spans="1:11" ht="13.5" customHeight="1">
      <c r="A37" s="91" t="s">
        <v>15</v>
      </c>
      <c r="B37" s="92">
        <v>3</v>
      </c>
      <c r="C37" s="93" t="s">
        <v>894</v>
      </c>
      <c r="D37" s="94">
        <v>583752</v>
      </c>
      <c r="E37" s="95" t="s">
        <v>819</v>
      </c>
      <c r="F37" s="96">
        <f t="shared" si="1"/>
        <v>107.5</v>
      </c>
      <c r="G37" s="100">
        <v>542954</v>
      </c>
      <c r="H37" s="98">
        <v>14568443</v>
      </c>
      <c r="I37" s="96">
        <f t="shared" si="2"/>
        <v>113.6</v>
      </c>
      <c r="J37" s="99">
        <f t="shared" si="0"/>
        <v>0.33</v>
      </c>
      <c r="K37" s="100">
        <v>12826353</v>
      </c>
    </row>
    <row r="38" spans="1:11" ht="13.5" customHeight="1">
      <c r="A38" s="91" t="s">
        <v>16</v>
      </c>
      <c r="B38" s="92">
        <v>3</v>
      </c>
      <c r="C38" s="93" t="s">
        <v>427</v>
      </c>
      <c r="D38" s="94">
        <v>85797</v>
      </c>
      <c r="E38" s="95" t="s">
        <v>819</v>
      </c>
      <c r="F38" s="96">
        <f t="shared" si="1"/>
        <v>78</v>
      </c>
      <c r="G38" s="100">
        <v>109977</v>
      </c>
      <c r="H38" s="98">
        <v>4983883</v>
      </c>
      <c r="I38" s="96">
        <f t="shared" si="2"/>
        <v>101.6</v>
      </c>
      <c r="J38" s="99">
        <f t="shared" si="0"/>
        <v>0.11</v>
      </c>
      <c r="K38" s="100">
        <v>4904987</v>
      </c>
    </row>
    <row r="39" spans="1:11" ht="13.5" customHeight="1">
      <c r="A39" s="91" t="s">
        <v>895</v>
      </c>
      <c r="B39" s="92">
        <v>3</v>
      </c>
      <c r="C39" s="93" t="s">
        <v>896</v>
      </c>
      <c r="D39" s="94">
        <v>97735</v>
      </c>
      <c r="E39" s="95" t="s">
        <v>819</v>
      </c>
      <c r="F39" s="96">
        <f t="shared" si="1"/>
        <v>102.7</v>
      </c>
      <c r="G39" s="100">
        <v>95156</v>
      </c>
      <c r="H39" s="98">
        <v>1808427</v>
      </c>
      <c r="I39" s="96">
        <f t="shared" si="2"/>
        <v>99.3</v>
      </c>
      <c r="J39" s="99">
        <f t="shared" si="0"/>
        <v>0.04</v>
      </c>
      <c r="K39" s="100">
        <v>1821209</v>
      </c>
    </row>
    <row r="40" spans="1:11" ht="13.5" customHeight="1">
      <c r="A40" s="91" t="s">
        <v>897</v>
      </c>
      <c r="B40" s="92">
        <v>3</v>
      </c>
      <c r="C40" s="93" t="s">
        <v>898</v>
      </c>
      <c r="D40" s="94">
        <v>3025597</v>
      </c>
      <c r="E40" s="95" t="s">
        <v>819</v>
      </c>
      <c r="F40" s="96">
        <f t="shared" si="1"/>
        <v>101.8</v>
      </c>
      <c r="G40" s="100">
        <v>2971161</v>
      </c>
      <c r="H40" s="98">
        <v>58353079</v>
      </c>
      <c r="I40" s="96">
        <f t="shared" si="2"/>
        <v>120</v>
      </c>
      <c r="J40" s="99">
        <f t="shared" si="0"/>
        <v>1.34</v>
      </c>
      <c r="K40" s="100">
        <v>48616151</v>
      </c>
    </row>
    <row r="41" spans="1:11" ht="13.5" customHeight="1">
      <c r="A41" s="101" t="s">
        <v>899</v>
      </c>
      <c r="B41" s="102">
        <v>4</v>
      </c>
      <c r="C41" s="103" t="s">
        <v>900</v>
      </c>
      <c r="D41" s="104">
        <v>1252500</v>
      </c>
      <c r="E41" s="105" t="s">
        <v>819</v>
      </c>
      <c r="F41" s="106">
        <f aca="true" t="shared" si="3" ref="F41:F72">ROUND(D41/G41*100,1)</f>
        <v>97.7</v>
      </c>
      <c r="G41" s="107">
        <v>1282578</v>
      </c>
      <c r="H41" s="108">
        <v>24037898</v>
      </c>
      <c r="I41" s="106">
        <f aca="true" t="shared" si="4" ref="I41:I72">ROUND(H41/K41*100,1)</f>
        <v>117.2</v>
      </c>
      <c r="J41" s="109">
        <f t="shared" si="0"/>
        <v>0.55</v>
      </c>
      <c r="K41" s="107">
        <v>20511884</v>
      </c>
    </row>
    <row r="42" spans="1:11" ht="13.5" customHeight="1">
      <c r="A42" s="91" t="s">
        <v>901</v>
      </c>
      <c r="B42" s="92">
        <v>3</v>
      </c>
      <c r="C42" s="93" t="s">
        <v>902</v>
      </c>
      <c r="D42" s="94">
        <v>4197</v>
      </c>
      <c r="E42" s="95" t="s">
        <v>819</v>
      </c>
      <c r="F42" s="96">
        <f t="shared" si="3"/>
        <v>77.8</v>
      </c>
      <c r="G42" s="100">
        <v>5396</v>
      </c>
      <c r="H42" s="98">
        <v>109244</v>
      </c>
      <c r="I42" s="96">
        <f t="shared" si="4"/>
        <v>87.2</v>
      </c>
      <c r="J42" s="99">
        <f t="shared" si="0"/>
        <v>0</v>
      </c>
      <c r="K42" s="100">
        <v>125238</v>
      </c>
    </row>
    <row r="43" spans="1:11" ht="13.5" customHeight="1">
      <c r="A43" s="91" t="s">
        <v>903</v>
      </c>
      <c r="B43" s="92">
        <v>3</v>
      </c>
      <c r="C43" s="93" t="s">
        <v>904</v>
      </c>
      <c r="D43" s="94">
        <v>79312</v>
      </c>
      <c r="E43" s="95" t="s">
        <v>819</v>
      </c>
      <c r="F43" s="96">
        <f t="shared" si="3"/>
        <v>106.7</v>
      </c>
      <c r="G43" s="100">
        <v>74297</v>
      </c>
      <c r="H43" s="98">
        <v>1521112</v>
      </c>
      <c r="I43" s="96">
        <f t="shared" si="4"/>
        <v>128.8</v>
      </c>
      <c r="J43" s="99">
        <f t="shared" si="0"/>
        <v>0.03</v>
      </c>
      <c r="K43" s="100">
        <v>1180945</v>
      </c>
    </row>
    <row r="44" spans="1:11" ht="13.5" customHeight="1">
      <c r="A44" s="91" t="s">
        <v>905</v>
      </c>
      <c r="B44" s="92">
        <v>3</v>
      </c>
      <c r="C44" s="93" t="s">
        <v>906</v>
      </c>
      <c r="D44" s="94">
        <v>57708</v>
      </c>
      <c r="E44" s="95" t="s">
        <v>819</v>
      </c>
      <c r="F44" s="96">
        <f t="shared" si="3"/>
        <v>91.7</v>
      </c>
      <c r="G44" s="100">
        <v>62950</v>
      </c>
      <c r="H44" s="98">
        <v>2484911</v>
      </c>
      <c r="I44" s="96">
        <f t="shared" si="4"/>
        <v>87.9</v>
      </c>
      <c r="J44" s="99">
        <f t="shared" si="0"/>
        <v>0.06</v>
      </c>
      <c r="K44" s="100">
        <v>2827823</v>
      </c>
    </row>
    <row r="45" spans="1:11" ht="13.5" customHeight="1">
      <c r="A45" s="81" t="s">
        <v>17</v>
      </c>
      <c r="B45" s="82">
        <v>2</v>
      </c>
      <c r="C45" s="83" t="s">
        <v>428</v>
      </c>
      <c r="D45" s="84">
        <v>418654301</v>
      </c>
      <c r="E45" s="85" t="s">
        <v>820</v>
      </c>
      <c r="F45" s="86">
        <f t="shared" si="3"/>
        <v>111</v>
      </c>
      <c r="G45" s="87">
        <v>377264996</v>
      </c>
      <c r="H45" s="88">
        <v>47478075</v>
      </c>
      <c r="I45" s="86">
        <f t="shared" si="4"/>
        <v>110.3</v>
      </c>
      <c r="J45" s="89">
        <f t="shared" si="0"/>
        <v>1.09</v>
      </c>
      <c r="K45" s="87">
        <v>43034861</v>
      </c>
    </row>
    <row r="46" spans="1:11" ht="13.5" customHeight="1">
      <c r="A46" s="91" t="s">
        <v>18</v>
      </c>
      <c r="B46" s="92">
        <v>3</v>
      </c>
      <c r="C46" s="93" t="s">
        <v>429</v>
      </c>
      <c r="D46" s="94">
        <v>165698906</v>
      </c>
      <c r="E46" s="95" t="s">
        <v>820</v>
      </c>
      <c r="F46" s="96">
        <f t="shared" si="3"/>
        <v>118.4</v>
      </c>
      <c r="G46" s="100">
        <v>140003661</v>
      </c>
      <c r="H46" s="98">
        <v>21063779</v>
      </c>
      <c r="I46" s="96">
        <f t="shared" si="4"/>
        <v>118.5</v>
      </c>
      <c r="J46" s="99">
        <f t="shared" si="0"/>
        <v>0.48</v>
      </c>
      <c r="K46" s="100">
        <v>17772735</v>
      </c>
    </row>
    <row r="47" spans="1:11" ht="13.5" customHeight="1">
      <c r="A47" s="101" t="s">
        <v>907</v>
      </c>
      <c r="B47" s="102">
        <v>4</v>
      </c>
      <c r="C47" s="103" t="s">
        <v>908</v>
      </c>
      <c r="D47" s="104">
        <v>11218</v>
      </c>
      <c r="E47" s="105" t="s">
        <v>819</v>
      </c>
      <c r="F47" s="106">
        <f t="shared" si="3"/>
        <v>103.3</v>
      </c>
      <c r="G47" s="107">
        <v>10863</v>
      </c>
      <c r="H47" s="108">
        <v>1283735</v>
      </c>
      <c r="I47" s="106">
        <f t="shared" si="4"/>
        <v>94.9</v>
      </c>
      <c r="J47" s="109">
        <f t="shared" si="0"/>
        <v>0.03</v>
      </c>
      <c r="K47" s="107">
        <v>1352748</v>
      </c>
    </row>
    <row r="48" spans="1:11" ht="13.5" customHeight="1">
      <c r="A48" s="101" t="s">
        <v>909</v>
      </c>
      <c r="B48" s="102">
        <v>4</v>
      </c>
      <c r="C48" s="103" t="s">
        <v>910</v>
      </c>
      <c r="D48" s="104">
        <v>1272155</v>
      </c>
      <c r="E48" s="105" t="s">
        <v>820</v>
      </c>
      <c r="F48" s="106">
        <f t="shared" si="3"/>
        <v>73.3</v>
      </c>
      <c r="G48" s="107">
        <v>1734854</v>
      </c>
      <c r="H48" s="108">
        <v>190327</v>
      </c>
      <c r="I48" s="106">
        <f t="shared" si="4"/>
        <v>75</v>
      </c>
      <c r="J48" s="109">
        <f t="shared" si="0"/>
        <v>0</v>
      </c>
      <c r="K48" s="107">
        <v>253689</v>
      </c>
    </row>
    <row r="49" spans="1:11" ht="13.5" customHeight="1">
      <c r="A49" s="101" t="s">
        <v>911</v>
      </c>
      <c r="B49" s="102">
        <v>4</v>
      </c>
      <c r="C49" s="103" t="s">
        <v>912</v>
      </c>
      <c r="D49" s="104">
        <v>4918885</v>
      </c>
      <c r="E49" s="105" t="s">
        <v>820</v>
      </c>
      <c r="F49" s="106">
        <f t="shared" si="3"/>
        <v>107.3</v>
      </c>
      <c r="G49" s="107">
        <v>4582646</v>
      </c>
      <c r="H49" s="108">
        <v>562794</v>
      </c>
      <c r="I49" s="106">
        <f t="shared" si="4"/>
        <v>93.7</v>
      </c>
      <c r="J49" s="109">
        <f t="shared" si="0"/>
        <v>0.01</v>
      </c>
      <c r="K49" s="107">
        <v>600699</v>
      </c>
    </row>
    <row r="50" spans="1:11" ht="13.5" customHeight="1">
      <c r="A50" s="101" t="s">
        <v>913</v>
      </c>
      <c r="B50" s="102">
        <v>4</v>
      </c>
      <c r="C50" s="103" t="s">
        <v>914</v>
      </c>
      <c r="D50" s="104">
        <v>4808037</v>
      </c>
      <c r="E50" s="105" t="s">
        <v>820</v>
      </c>
      <c r="F50" s="106">
        <f t="shared" si="3"/>
        <v>107</v>
      </c>
      <c r="G50" s="107">
        <v>4494542</v>
      </c>
      <c r="H50" s="108">
        <v>495404</v>
      </c>
      <c r="I50" s="106">
        <f t="shared" si="4"/>
        <v>101.8</v>
      </c>
      <c r="J50" s="109">
        <f t="shared" si="0"/>
        <v>0.01</v>
      </c>
      <c r="K50" s="107">
        <v>486655</v>
      </c>
    </row>
    <row r="51" spans="1:11" ht="13.5" customHeight="1">
      <c r="A51" s="101" t="s">
        <v>19</v>
      </c>
      <c r="B51" s="102">
        <v>4</v>
      </c>
      <c r="C51" s="103" t="s">
        <v>915</v>
      </c>
      <c r="D51" s="104">
        <v>50212</v>
      </c>
      <c r="E51" s="105" t="s">
        <v>819</v>
      </c>
      <c r="F51" s="106">
        <f t="shared" si="3"/>
        <v>113.1</v>
      </c>
      <c r="G51" s="107">
        <v>44410</v>
      </c>
      <c r="H51" s="108">
        <v>3146885</v>
      </c>
      <c r="I51" s="106">
        <f t="shared" si="4"/>
        <v>111.9</v>
      </c>
      <c r="J51" s="109">
        <f t="shared" si="0"/>
        <v>0.07</v>
      </c>
      <c r="K51" s="107">
        <v>2811103</v>
      </c>
    </row>
    <row r="52" spans="1:11" ht="13.5" customHeight="1">
      <c r="A52" s="101" t="s">
        <v>20</v>
      </c>
      <c r="B52" s="102">
        <v>4</v>
      </c>
      <c r="C52" s="103" t="s">
        <v>916</v>
      </c>
      <c r="D52" s="104">
        <v>1628</v>
      </c>
      <c r="E52" s="105" t="s">
        <v>819</v>
      </c>
      <c r="F52" s="106">
        <f t="shared" si="3"/>
        <v>98.2</v>
      </c>
      <c r="G52" s="107">
        <v>1657</v>
      </c>
      <c r="H52" s="108">
        <v>339269</v>
      </c>
      <c r="I52" s="106">
        <f t="shared" si="4"/>
        <v>102.5</v>
      </c>
      <c r="J52" s="109">
        <f t="shared" si="0"/>
        <v>0.01</v>
      </c>
      <c r="K52" s="107">
        <v>330998</v>
      </c>
    </row>
    <row r="53" spans="1:11" ht="13.5" customHeight="1">
      <c r="A53" s="101" t="s">
        <v>917</v>
      </c>
      <c r="B53" s="102">
        <v>4</v>
      </c>
      <c r="C53" s="103" t="s">
        <v>918</v>
      </c>
      <c r="D53" s="104">
        <v>5629</v>
      </c>
      <c r="E53" s="105" t="s">
        <v>819</v>
      </c>
      <c r="F53" s="106">
        <f t="shared" si="3"/>
        <v>137.6</v>
      </c>
      <c r="G53" s="107">
        <v>4092</v>
      </c>
      <c r="H53" s="108">
        <v>952208</v>
      </c>
      <c r="I53" s="106">
        <f t="shared" si="4"/>
        <v>156.2</v>
      </c>
      <c r="J53" s="109">
        <f t="shared" si="0"/>
        <v>0.02</v>
      </c>
      <c r="K53" s="107">
        <v>609504</v>
      </c>
    </row>
    <row r="54" spans="1:11" ht="13.5" customHeight="1">
      <c r="A54" s="101" t="s">
        <v>919</v>
      </c>
      <c r="B54" s="102">
        <v>4</v>
      </c>
      <c r="C54" s="103" t="s">
        <v>920</v>
      </c>
      <c r="D54" s="104">
        <v>4268</v>
      </c>
      <c r="E54" s="105" t="s">
        <v>819</v>
      </c>
      <c r="F54" s="106">
        <f t="shared" si="3"/>
        <v>112.1</v>
      </c>
      <c r="G54" s="107">
        <v>3807</v>
      </c>
      <c r="H54" s="108">
        <v>360816</v>
      </c>
      <c r="I54" s="106">
        <f t="shared" si="4"/>
        <v>108.9</v>
      </c>
      <c r="J54" s="109">
        <f t="shared" si="0"/>
        <v>0.01</v>
      </c>
      <c r="K54" s="107">
        <v>331242</v>
      </c>
    </row>
    <row r="55" spans="1:11" ht="13.5" customHeight="1">
      <c r="A55" s="91" t="s">
        <v>21</v>
      </c>
      <c r="B55" s="92">
        <v>3</v>
      </c>
      <c r="C55" s="93" t="s">
        <v>432</v>
      </c>
      <c r="D55" s="94">
        <v>252955395</v>
      </c>
      <c r="E55" s="95" t="s">
        <v>820</v>
      </c>
      <c r="F55" s="96">
        <f t="shared" si="3"/>
        <v>106.6</v>
      </c>
      <c r="G55" s="100">
        <v>237261335</v>
      </c>
      <c r="H55" s="98">
        <v>26414296</v>
      </c>
      <c r="I55" s="96">
        <f t="shared" si="4"/>
        <v>104.6</v>
      </c>
      <c r="J55" s="99">
        <f t="shared" si="0"/>
        <v>0.61</v>
      </c>
      <c r="K55" s="100">
        <v>25262126</v>
      </c>
    </row>
    <row r="56" spans="1:11" ht="13.5" customHeight="1">
      <c r="A56" s="101" t="s">
        <v>22</v>
      </c>
      <c r="B56" s="102">
        <v>4</v>
      </c>
      <c r="C56" s="103" t="s">
        <v>921</v>
      </c>
      <c r="D56" s="104">
        <v>55628</v>
      </c>
      <c r="E56" s="105" t="s">
        <v>819</v>
      </c>
      <c r="F56" s="106">
        <f t="shared" si="3"/>
        <v>111.7</v>
      </c>
      <c r="G56" s="107">
        <v>49787</v>
      </c>
      <c r="H56" s="108">
        <v>3817540</v>
      </c>
      <c r="I56" s="106">
        <f t="shared" si="4"/>
        <v>98.3</v>
      </c>
      <c r="J56" s="109">
        <f t="shared" si="0"/>
        <v>0.09</v>
      </c>
      <c r="K56" s="107">
        <v>3883484</v>
      </c>
    </row>
    <row r="57" spans="1:11" ht="13.5" customHeight="1">
      <c r="A57" s="101" t="s">
        <v>922</v>
      </c>
      <c r="B57" s="102">
        <v>4</v>
      </c>
      <c r="C57" s="103" t="s">
        <v>923</v>
      </c>
      <c r="D57" s="104">
        <v>42884314</v>
      </c>
      <c r="E57" s="105" t="s">
        <v>820</v>
      </c>
      <c r="F57" s="106">
        <f t="shared" si="3"/>
        <v>106.7</v>
      </c>
      <c r="G57" s="107">
        <v>40196094</v>
      </c>
      <c r="H57" s="108">
        <v>4635989</v>
      </c>
      <c r="I57" s="106">
        <f t="shared" si="4"/>
        <v>101.4</v>
      </c>
      <c r="J57" s="109">
        <f t="shared" si="0"/>
        <v>0.11</v>
      </c>
      <c r="K57" s="107">
        <v>4571478</v>
      </c>
    </row>
    <row r="58" spans="1:11" ht="13.5" customHeight="1">
      <c r="A58" s="101" t="s">
        <v>924</v>
      </c>
      <c r="B58" s="102">
        <v>4</v>
      </c>
      <c r="C58" s="103" t="s">
        <v>925</v>
      </c>
      <c r="D58" s="104">
        <v>11981</v>
      </c>
      <c r="E58" s="105" t="s">
        <v>819</v>
      </c>
      <c r="F58" s="106">
        <f t="shared" si="3"/>
        <v>95.8</v>
      </c>
      <c r="G58" s="107">
        <v>12509</v>
      </c>
      <c r="H58" s="108">
        <v>864771</v>
      </c>
      <c r="I58" s="106">
        <f t="shared" si="4"/>
        <v>120.2</v>
      </c>
      <c r="J58" s="109">
        <f t="shared" si="0"/>
        <v>0.02</v>
      </c>
      <c r="K58" s="107">
        <v>719425</v>
      </c>
    </row>
    <row r="59" spans="1:11" ht="13.5" customHeight="1">
      <c r="A59" s="81" t="s">
        <v>23</v>
      </c>
      <c r="B59" s="82">
        <v>2</v>
      </c>
      <c r="C59" s="83" t="s">
        <v>434</v>
      </c>
      <c r="D59" s="84">
        <v>220097</v>
      </c>
      <c r="E59" s="85" t="s">
        <v>819</v>
      </c>
      <c r="F59" s="86">
        <f t="shared" si="3"/>
        <v>94</v>
      </c>
      <c r="G59" s="87">
        <v>234203</v>
      </c>
      <c r="H59" s="88">
        <v>9823401</v>
      </c>
      <c r="I59" s="86">
        <f t="shared" si="4"/>
        <v>112.5</v>
      </c>
      <c r="J59" s="89">
        <f t="shared" si="0"/>
        <v>0.23</v>
      </c>
      <c r="K59" s="87">
        <v>8733554</v>
      </c>
    </row>
    <row r="60" spans="1:11" ht="13.5" customHeight="1">
      <c r="A60" s="91" t="s">
        <v>926</v>
      </c>
      <c r="B60" s="92">
        <v>3</v>
      </c>
      <c r="C60" s="93" t="s">
        <v>927</v>
      </c>
      <c r="D60" s="94">
        <v>157154</v>
      </c>
      <c r="E60" s="95" t="s">
        <v>819</v>
      </c>
      <c r="F60" s="96">
        <f t="shared" si="3"/>
        <v>84</v>
      </c>
      <c r="G60" s="100">
        <v>187111</v>
      </c>
      <c r="H60" s="98">
        <v>3582689</v>
      </c>
      <c r="I60" s="96">
        <f t="shared" si="4"/>
        <v>84.6</v>
      </c>
      <c r="J60" s="99">
        <f t="shared" si="0"/>
        <v>0.08</v>
      </c>
      <c r="K60" s="100">
        <v>4235896</v>
      </c>
    </row>
    <row r="61" spans="1:11" ht="13.5" customHeight="1">
      <c r="A61" s="101" t="s">
        <v>928</v>
      </c>
      <c r="B61" s="102">
        <v>4</v>
      </c>
      <c r="C61" s="103" t="s">
        <v>929</v>
      </c>
      <c r="D61" s="104">
        <v>2219</v>
      </c>
      <c r="E61" s="105" t="s">
        <v>819</v>
      </c>
      <c r="F61" s="106">
        <f t="shared" si="3"/>
        <v>109.7</v>
      </c>
      <c r="G61" s="107">
        <v>2022</v>
      </c>
      <c r="H61" s="108">
        <v>128350</v>
      </c>
      <c r="I61" s="106">
        <f t="shared" si="4"/>
        <v>97.2</v>
      </c>
      <c r="J61" s="109">
        <f t="shared" si="0"/>
        <v>0</v>
      </c>
      <c r="K61" s="107">
        <v>132049</v>
      </c>
    </row>
    <row r="62" spans="1:11" ht="13.5" customHeight="1">
      <c r="A62" s="101" t="s">
        <v>930</v>
      </c>
      <c r="B62" s="102">
        <v>4</v>
      </c>
      <c r="C62" s="103" t="s">
        <v>931</v>
      </c>
      <c r="D62" s="104">
        <v>154908</v>
      </c>
      <c r="E62" s="105" t="s">
        <v>819</v>
      </c>
      <c r="F62" s="106">
        <f t="shared" si="3"/>
        <v>83.7</v>
      </c>
      <c r="G62" s="107">
        <v>185089</v>
      </c>
      <c r="H62" s="108">
        <v>3450935</v>
      </c>
      <c r="I62" s="106">
        <f t="shared" si="4"/>
        <v>84.1</v>
      </c>
      <c r="J62" s="109">
        <f t="shared" si="0"/>
        <v>0.08</v>
      </c>
      <c r="K62" s="107">
        <v>4103638</v>
      </c>
    </row>
    <row r="63" spans="1:11" ht="13.5" customHeight="1">
      <c r="A63" s="91" t="s">
        <v>932</v>
      </c>
      <c r="B63" s="92">
        <v>3</v>
      </c>
      <c r="C63" s="93" t="s">
        <v>933</v>
      </c>
      <c r="D63" s="94">
        <v>23990</v>
      </c>
      <c r="E63" s="95" t="s">
        <v>819</v>
      </c>
      <c r="F63" s="96">
        <f t="shared" si="3"/>
        <v>161.2</v>
      </c>
      <c r="G63" s="100">
        <v>14878</v>
      </c>
      <c r="H63" s="98">
        <v>239641</v>
      </c>
      <c r="I63" s="96">
        <f t="shared" si="4"/>
        <v>149.2</v>
      </c>
      <c r="J63" s="99">
        <f t="shared" si="0"/>
        <v>0.01</v>
      </c>
      <c r="K63" s="100">
        <v>160656</v>
      </c>
    </row>
    <row r="64" spans="1:11" ht="13.5" customHeight="1">
      <c r="A64" s="91" t="s">
        <v>934</v>
      </c>
      <c r="B64" s="92">
        <v>3</v>
      </c>
      <c r="C64" s="93" t="s">
        <v>935</v>
      </c>
      <c r="D64" s="94">
        <v>9163</v>
      </c>
      <c r="E64" s="95" t="s">
        <v>819</v>
      </c>
      <c r="F64" s="96">
        <f t="shared" si="3"/>
        <v>105.8</v>
      </c>
      <c r="G64" s="100">
        <v>8663</v>
      </c>
      <c r="H64" s="98">
        <v>639763</v>
      </c>
      <c r="I64" s="96">
        <f t="shared" si="4"/>
        <v>113.9</v>
      </c>
      <c r="J64" s="99">
        <f t="shared" si="0"/>
        <v>0.01</v>
      </c>
      <c r="K64" s="100">
        <v>561814</v>
      </c>
    </row>
    <row r="65" spans="1:11" ht="13.5" customHeight="1">
      <c r="A65" s="81" t="s">
        <v>24</v>
      </c>
      <c r="B65" s="82">
        <v>2</v>
      </c>
      <c r="C65" s="83" t="s">
        <v>435</v>
      </c>
      <c r="D65" s="84">
        <v>106873</v>
      </c>
      <c r="E65" s="85" t="s">
        <v>819</v>
      </c>
      <c r="F65" s="86">
        <f t="shared" si="3"/>
        <v>112.4</v>
      </c>
      <c r="G65" s="87">
        <v>95120</v>
      </c>
      <c r="H65" s="88">
        <v>19536782</v>
      </c>
      <c r="I65" s="86">
        <f t="shared" si="4"/>
        <v>119.7</v>
      </c>
      <c r="J65" s="89">
        <f t="shared" si="0"/>
        <v>0.45</v>
      </c>
      <c r="K65" s="87">
        <v>16326071</v>
      </c>
    </row>
    <row r="66" spans="1:11" ht="13.5" customHeight="1">
      <c r="A66" s="91" t="s">
        <v>25</v>
      </c>
      <c r="B66" s="92">
        <v>3</v>
      </c>
      <c r="C66" s="93" t="s">
        <v>936</v>
      </c>
      <c r="D66" s="94">
        <v>82492223</v>
      </c>
      <c r="E66" s="95" t="s">
        <v>820</v>
      </c>
      <c r="F66" s="96">
        <f t="shared" si="3"/>
        <v>109.4</v>
      </c>
      <c r="G66" s="100">
        <v>75400789</v>
      </c>
      <c r="H66" s="98">
        <v>13354628</v>
      </c>
      <c r="I66" s="96">
        <f t="shared" si="4"/>
        <v>113</v>
      </c>
      <c r="J66" s="99">
        <f t="shared" si="0"/>
        <v>0.31</v>
      </c>
      <c r="K66" s="100">
        <v>11817121</v>
      </c>
    </row>
    <row r="67" spans="1:11" ht="13.5" customHeight="1">
      <c r="A67" s="101" t="s">
        <v>937</v>
      </c>
      <c r="B67" s="102">
        <v>4</v>
      </c>
      <c r="C67" s="103" t="s">
        <v>938</v>
      </c>
      <c r="D67" s="104">
        <v>81364154</v>
      </c>
      <c r="E67" s="105" t="s">
        <v>820</v>
      </c>
      <c r="F67" s="106">
        <f t="shared" si="3"/>
        <v>109.6</v>
      </c>
      <c r="G67" s="107">
        <v>74268485</v>
      </c>
      <c r="H67" s="108">
        <v>12830152</v>
      </c>
      <c r="I67" s="106">
        <f t="shared" si="4"/>
        <v>114.1</v>
      </c>
      <c r="J67" s="109">
        <f t="shared" si="0"/>
        <v>0.29</v>
      </c>
      <c r="K67" s="107">
        <v>11247428</v>
      </c>
    </row>
    <row r="68" spans="1:11" ht="13.5" customHeight="1">
      <c r="A68" s="91" t="s">
        <v>939</v>
      </c>
      <c r="B68" s="92">
        <v>3</v>
      </c>
      <c r="C68" s="93" t="s">
        <v>940</v>
      </c>
      <c r="D68" s="94">
        <v>2807571</v>
      </c>
      <c r="E68" s="95" t="s">
        <v>820</v>
      </c>
      <c r="F68" s="96">
        <f t="shared" si="3"/>
        <v>144.4</v>
      </c>
      <c r="G68" s="100">
        <v>1944745</v>
      </c>
      <c r="H68" s="98">
        <v>777155</v>
      </c>
      <c r="I68" s="96">
        <f t="shared" si="4"/>
        <v>126.8</v>
      </c>
      <c r="J68" s="99">
        <f t="shared" si="0"/>
        <v>0.02</v>
      </c>
      <c r="K68" s="100">
        <v>613094</v>
      </c>
    </row>
    <row r="69" spans="1:11" ht="13.5" customHeight="1">
      <c r="A69" s="101" t="s">
        <v>941</v>
      </c>
      <c r="B69" s="102">
        <v>4</v>
      </c>
      <c r="C69" s="103" t="s">
        <v>942</v>
      </c>
      <c r="D69" s="104">
        <v>1325576</v>
      </c>
      <c r="E69" s="105" t="s">
        <v>820</v>
      </c>
      <c r="F69" s="106">
        <f t="shared" si="3"/>
        <v>121.2</v>
      </c>
      <c r="G69" s="107">
        <v>1094045</v>
      </c>
      <c r="H69" s="108">
        <v>255803</v>
      </c>
      <c r="I69" s="106">
        <f t="shared" si="4"/>
        <v>89</v>
      </c>
      <c r="J69" s="109">
        <f aca="true" t="shared" si="5" ref="J69:J132">ROUND(H69/4364363176*100,2)</f>
        <v>0.01</v>
      </c>
      <c r="K69" s="107">
        <v>287408</v>
      </c>
    </row>
    <row r="70" spans="1:11" ht="13.5" customHeight="1">
      <c r="A70" s="101" t="s">
        <v>943</v>
      </c>
      <c r="B70" s="102">
        <v>4</v>
      </c>
      <c r="C70" s="103" t="s">
        <v>944</v>
      </c>
      <c r="D70" s="104">
        <v>1014975</v>
      </c>
      <c r="E70" s="105" t="s">
        <v>820</v>
      </c>
      <c r="F70" s="106">
        <f t="shared" si="3"/>
        <v>161.9</v>
      </c>
      <c r="G70" s="107">
        <v>627100</v>
      </c>
      <c r="H70" s="108">
        <v>394879</v>
      </c>
      <c r="I70" s="106">
        <f t="shared" si="4"/>
        <v>156.8</v>
      </c>
      <c r="J70" s="109">
        <f t="shared" si="5"/>
        <v>0.01</v>
      </c>
      <c r="K70" s="107">
        <v>251786</v>
      </c>
    </row>
    <row r="71" spans="1:11" ht="13.5" customHeight="1">
      <c r="A71" s="91" t="s">
        <v>945</v>
      </c>
      <c r="B71" s="92">
        <v>3</v>
      </c>
      <c r="C71" s="93" t="s">
        <v>946</v>
      </c>
      <c r="D71" s="94">
        <v>5952</v>
      </c>
      <c r="E71" s="95" t="s">
        <v>819</v>
      </c>
      <c r="F71" s="96">
        <f t="shared" si="3"/>
        <v>160.7</v>
      </c>
      <c r="G71" s="100">
        <v>3703</v>
      </c>
      <c r="H71" s="98">
        <v>1710586</v>
      </c>
      <c r="I71" s="96">
        <f t="shared" si="4"/>
        <v>179.9</v>
      </c>
      <c r="J71" s="99">
        <f t="shared" si="5"/>
        <v>0.04</v>
      </c>
      <c r="K71" s="100">
        <v>950793</v>
      </c>
    </row>
    <row r="72" spans="1:11" ht="13.5" customHeight="1">
      <c r="A72" s="101" t="s">
        <v>947</v>
      </c>
      <c r="B72" s="102">
        <v>4</v>
      </c>
      <c r="C72" s="103" t="s">
        <v>948</v>
      </c>
      <c r="D72" s="104">
        <v>352770</v>
      </c>
      <c r="E72" s="105" t="s">
        <v>820</v>
      </c>
      <c r="F72" s="106">
        <f t="shared" si="3"/>
        <v>107.5</v>
      </c>
      <c r="G72" s="107">
        <v>328050</v>
      </c>
      <c r="H72" s="108">
        <v>165909</v>
      </c>
      <c r="I72" s="106">
        <f t="shared" si="4"/>
        <v>105.7</v>
      </c>
      <c r="J72" s="109">
        <f t="shared" si="5"/>
        <v>0</v>
      </c>
      <c r="K72" s="107">
        <v>156957</v>
      </c>
    </row>
    <row r="73" spans="1:11" ht="13.5" customHeight="1">
      <c r="A73" s="101" t="s">
        <v>949</v>
      </c>
      <c r="B73" s="102">
        <v>4</v>
      </c>
      <c r="C73" s="103" t="s">
        <v>950</v>
      </c>
      <c r="D73" s="104">
        <v>3170450</v>
      </c>
      <c r="E73" s="105" t="s">
        <v>820</v>
      </c>
      <c r="F73" s="106">
        <f>ROUND(D73/G73*100,1)</f>
        <v>175.4</v>
      </c>
      <c r="G73" s="107">
        <v>1807315</v>
      </c>
      <c r="H73" s="108">
        <v>825621</v>
      </c>
      <c r="I73" s="106">
        <f aca="true" t="shared" si="6" ref="I73:I104">ROUND(H73/K73*100,1)</f>
        <v>228.7</v>
      </c>
      <c r="J73" s="109">
        <f t="shared" si="5"/>
        <v>0.02</v>
      </c>
      <c r="K73" s="107">
        <v>360973</v>
      </c>
    </row>
    <row r="74" spans="1:11" ht="13.5" customHeight="1">
      <c r="A74" s="101" t="s">
        <v>951</v>
      </c>
      <c r="B74" s="102">
        <v>4</v>
      </c>
      <c r="C74" s="103" t="s">
        <v>952</v>
      </c>
      <c r="D74" s="104">
        <v>2431836</v>
      </c>
      <c r="E74" s="105" t="s">
        <v>820</v>
      </c>
      <c r="F74" s="106">
        <f>ROUND(D74/G74*100,1)</f>
        <v>159.2</v>
      </c>
      <c r="G74" s="107">
        <v>1527124</v>
      </c>
      <c r="H74" s="108">
        <v>719056</v>
      </c>
      <c r="I74" s="106">
        <f t="shared" si="6"/>
        <v>167</v>
      </c>
      <c r="J74" s="109">
        <f t="shared" si="5"/>
        <v>0.02</v>
      </c>
      <c r="K74" s="107">
        <v>430596</v>
      </c>
    </row>
    <row r="75" spans="1:11" ht="13.5" customHeight="1">
      <c r="A75" s="81" t="s">
        <v>26</v>
      </c>
      <c r="B75" s="82">
        <v>2</v>
      </c>
      <c r="C75" s="83" t="s">
        <v>437</v>
      </c>
      <c r="D75" s="84">
        <v>599684</v>
      </c>
      <c r="E75" s="85" t="s">
        <v>819</v>
      </c>
      <c r="F75" s="86">
        <f>ROUND(D75/G75*100,1)</f>
        <v>101.8</v>
      </c>
      <c r="G75" s="87">
        <v>588997</v>
      </c>
      <c r="H75" s="88">
        <v>24192439</v>
      </c>
      <c r="I75" s="86">
        <f t="shared" si="6"/>
        <v>99.9</v>
      </c>
      <c r="J75" s="89">
        <f t="shared" si="5"/>
        <v>0.55</v>
      </c>
      <c r="K75" s="87">
        <v>24218400</v>
      </c>
    </row>
    <row r="76" spans="1:11" ht="13.5" customHeight="1">
      <c r="A76" s="91" t="s">
        <v>27</v>
      </c>
      <c r="B76" s="92">
        <v>3</v>
      </c>
      <c r="C76" s="93" t="s">
        <v>953</v>
      </c>
      <c r="D76" s="94">
        <v>43590</v>
      </c>
      <c r="E76" s="95" t="s">
        <v>819</v>
      </c>
      <c r="F76" s="96">
        <f>ROUND(D76/G76*100,1)</f>
        <v>182.7</v>
      </c>
      <c r="G76" s="100">
        <v>23865</v>
      </c>
      <c r="H76" s="98">
        <v>1791176</v>
      </c>
      <c r="I76" s="96">
        <f t="shared" si="6"/>
        <v>198.5</v>
      </c>
      <c r="J76" s="99">
        <f t="shared" si="5"/>
        <v>0.04</v>
      </c>
      <c r="K76" s="100">
        <v>902254</v>
      </c>
    </row>
    <row r="77" spans="1:11" ht="13.5" customHeight="1">
      <c r="A77" s="91" t="s">
        <v>954</v>
      </c>
      <c r="B77" s="92">
        <v>3</v>
      </c>
      <c r="C77" s="93" t="s">
        <v>955</v>
      </c>
      <c r="D77" s="94">
        <v>62021</v>
      </c>
      <c r="E77" s="95" t="s">
        <v>819</v>
      </c>
      <c r="F77" s="96">
        <f>ROUND(D77/G77*100,1)</f>
        <v>104.6</v>
      </c>
      <c r="G77" s="100">
        <v>59269</v>
      </c>
      <c r="H77" s="98">
        <v>4972520</v>
      </c>
      <c r="I77" s="96">
        <f t="shared" si="6"/>
        <v>109.4</v>
      </c>
      <c r="J77" s="99">
        <f t="shared" si="5"/>
        <v>0.11</v>
      </c>
      <c r="K77" s="100">
        <v>4547305</v>
      </c>
    </row>
    <row r="78" spans="1:11" ht="13.5" customHeight="1">
      <c r="A78" s="81" t="s">
        <v>28</v>
      </c>
      <c r="B78" s="82">
        <v>2</v>
      </c>
      <c r="C78" s="83" t="s">
        <v>439</v>
      </c>
      <c r="D78" s="84">
        <v>0</v>
      </c>
      <c r="E78" s="85"/>
      <c r="F78" s="86"/>
      <c r="G78" s="87"/>
      <c r="H78" s="88">
        <v>7403314</v>
      </c>
      <c r="I78" s="86">
        <f t="shared" si="6"/>
        <v>104.7</v>
      </c>
      <c r="J78" s="89">
        <f t="shared" si="5"/>
        <v>0.17</v>
      </c>
      <c r="K78" s="87">
        <v>7068976</v>
      </c>
    </row>
    <row r="79" spans="1:11" ht="13.5" customHeight="1">
      <c r="A79" s="72" t="s">
        <v>29</v>
      </c>
      <c r="B79" s="73">
        <v>1</v>
      </c>
      <c r="C79" s="74" t="s">
        <v>440</v>
      </c>
      <c r="D79" s="75">
        <v>0</v>
      </c>
      <c r="E79" s="76"/>
      <c r="F79" s="77"/>
      <c r="G79" s="78"/>
      <c r="H79" s="79">
        <v>19292945</v>
      </c>
      <c r="I79" s="77">
        <f t="shared" si="6"/>
        <v>108.9</v>
      </c>
      <c r="J79" s="80">
        <f t="shared" si="5"/>
        <v>0.44</v>
      </c>
      <c r="K79" s="78">
        <v>17718178</v>
      </c>
    </row>
    <row r="80" spans="1:11" ht="13.5" customHeight="1">
      <c r="A80" s="81" t="s">
        <v>30</v>
      </c>
      <c r="B80" s="82">
        <v>2</v>
      </c>
      <c r="C80" s="83" t="s">
        <v>441</v>
      </c>
      <c r="D80" s="84">
        <v>73728</v>
      </c>
      <c r="E80" s="85" t="s">
        <v>821</v>
      </c>
      <c r="F80" s="86">
        <f aca="true" t="shared" si="7" ref="F80:F86">ROUND(D80/G80*100,1)</f>
        <v>207.7</v>
      </c>
      <c r="G80" s="87">
        <v>35499</v>
      </c>
      <c r="H80" s="88">
        <v>8818213</v>
      </c>
      <c r="I80" s="86">
        <f t="shared" si="6"/>
        <v>131.7</v>
      </c>
      <c r="J80" s="89">
        <f t="shared" si="5"/>
        <v>0.2</v>
      </c>
      <c r="K80" s="87">
        <v>6694148</v>
      </c>
    </row>
    <row r="81" spans="1:11" ht="13.5" customHeight="1">
      <c r="A81" s="91" t="s">
        <v>956</v>
      </c>
      <c r="B81" s="92">
        <v>3</v>
      </c>
      <c r="C81" s="93" t="s">
        <v>957</v>
      </c>
      <c r="D81" s="94">
        <v>16319538</v>
      </c>
      <c r="E81" s="95" t="s">
        <v>958</v>
      </c>
      <c r="F81" s="96">
        <f t="shared" si="7"/>
        <v>108.5</v>
      </c>
      <c r="G81" s="100">
        <v>15035618</v>
      </c>
      <c r="H81" s="98">
        <v>5288708</v>
      </c>
      <c r="I81" s="96">
        <f t="shared" si="6"/>
        <v>98.4</v>
      </c>
      <c r="J81" s="99">
        <f t="shared" si="5"/>
        <v>0.12</v>
      </c>
      <c r="K81" s="100">
        <v>5375206</v>
      </c>
    </row>
    <row r="82" spans="1:11" ht="13.5" customHeight="1">
      <c r="A82" s="101" t="s">
        <v>959</v>
      </c>
      <c r="B82" s="102">
        <v>4</v>
      </c>
      <c r="C82" s="103" t="s">
        <v>960</v>
      </c>
      <c r="D82" s="104">
        <v>11485551</v>
      </c>
      <c r="E82" s="105" t="s">
        <v>958</v>
      </c>
      <c r="F82" s="106">
        <f t="shared" si="7"/>
        <v>117.2</v>
      </c>
      <c r="G82" s="107">
        <v>9800415</v>
      </c>
      <c r="H82" s="108">
        <v>2466409</v>
      </c>
      <c r="I82" s="106">
        <f t="shared" si="6"/>
        <v>86.2</v>
      </c>
      <c r="J82" s="109">
        <f t="shared" si="5"/>
        <v>0.06</v>
      </c>
      <c r="K82" s="107">
        <v>2861827</v>
      </c>
    </row>
    <row r="83" spans="1:11" ht="13.5" customHeight="1">
      <c r="A83" s="101" t="s">
        <v>961</v>
      </c>
      <c r="B83" s="102">
        <v>4</v>
      </c>
      <c r="C83" s="103" t="s">
        <v>962</v>
      </c>
      <c r="D83" s="104">
        <v>513613</v>
      </c>
      <c r="E83" s="105" t="s">
        <v>958</v>
      </c>
      <c r="F83" s="106">
        <f t="shared" si="7"/>
        <v>76.4</v>
      </c>
      <c r="G83" s="107">
        <v>671979</v>
      </c>
      <c r="H83" s="108">
        <v>793748</v>
      </c>
      <c r="I83" s="106">
        <f t="shared" si="6"/>
        <v>70.4</v>
      </c>
      <c r="J83" s="109">
        <f t="shared" si="5"/>
        <v>0.02</v>
      </c>
      <c r="K83" s="107">
        <v>1128249</v>
      </c>
    </row>
    <row r="84" spans="1:11" ht="13.5" customHeight="1">
      <c r="A84" s="101" t="s">
        <v>963</v>
      </c>
      <c r="B84" s="102">
        <v>4</v>
      </c>
      <c r="C84" s="103" t="s">
        <v>964</v>
      </c>
      <c r="D84" s="104">
        <v>35819</v>
      </c>
      <c r="E84" s="105" t="s">
        <v>958</v>
      </c>
      <c r="F84" s="106">
        <f t="shared" si="7"/>
        <v>69.3</v>
      </c>
      <c r="G84" s="107">
        <v>51661</v>
      </c>
      <c r="H84" s="108">
        <v>125502</v>
      </c>
      <c r="I84" s="106">
        <f t="shared" si="6"/>
        <v>45.5</v>
      </c>
      <c r="J84" s="109">
        <f t="shared" si="5"/>
        <v>0</v>
      </c>
      <c r="K84" s="107">
        <v>275572</v>
      </c>
    </row>
    <row r="85" spans="1:11" ht="13.5" customHeight="1">
      <c r="A85" s="101" t="s">
        <v>965</v>
      </c>
      <c r="B85" s="102">
        <v>4</v>
      </c>
      <c r="C85" s="103" t="s">
        <v>966</v>
      </c>
      <c r="D85" s="104">
        <v>3114891</v>
      </c>
      <c r="E85" s="105" t="s">
        <v>958</v>
      </c>
      <c r="F85" s="106">
        <f t="shared" si="7"/>
        <v>117.4</v>
      </c>
      <c r="G85" s="107">
        <v>2653609</v>
      </c>
      <c r="H85" s="108">
        <v>2676860</v>
      </c>
      <c r="I85" s="106">
        <f t="shared" si="6"/>
        <v>117.5</v>
      </c>
      <c r="J85" s="109">
        <f t="shared" si="5"/>
        <v>0.06</v>
      </c>
      <c r="K85" s="107">
        <v>2279074</v>
      </c>
    </row>
    <row r="86" spans="1:11" ht="13.5" customHeight="1">
      <c r="A86" s="101" t="s">
        <v>967</v>
      </c>
      <c r="B86" s="102">
        <v>4</v>
      </c>
      <c r="C86" s="103" t="s">
        <v>968</v>
      </c>
      <c r="D86" s="104">
        <v>133043</v>
      </c>
      <c r="E86" s="105" t="s">
        <v>958</v>
      </c>
      <c r="F86" s="106">
        <f t="shared" si="7"/>
        <v>34.4</v>
      </c>
      <c r="G86" s="107">
        <v>387254</v>
      </c>
      <c r="H86" s="108">
        <v>18436</v>
      </c>
      <c r="I86" s="106">
        <f t="shared" si="6"/>
        <v>40.6</v>
      </c>
      <c r="J86" s="109">
        <f t="shared" si="5"/>
        <v>0</v>
      </c>
      <c r="K86" s="107">
        <v>45404</v>
      </c>
    </row>
    <row r="87" spans="1:11" ht="13.5" customHeight="1">
      <c r="A87" s="81" t="s">
        <v>31</v>
      </c>
      <c r="B87" s="82">
        <v>2</v>
      </c>
      <c r="C87" s="83" t="s">
        <v>442</v>
      </c>
      <c r="D87" s="84">
        <v>0</v>
      </c>
      <c r="E87" s="85"/>
      <c r="F87" s="86"/>
      <c r="G87" s="87"/>
      <c r="H87" s="88">
        <v>10474732</v>
      </c>
      <c r="I87" s="86">
        <f t="shared" si="6"/>
        <v>95</v>
      </c>
      <c r="J87" s="89">
        <f t="shared" si="5"/>
        <v>0.24</v>
      </c>
      <c r="K87" s="87">
        <v>11024030</v>
      </c>
    </row>
    <row r="88" spans="1:11" ht="13.5" customHeight="1">
      <c r="A88" s="91" t="s">
        <v>32</v>
      </c>
      <c r="B88" s="92">
        <v>3</v>
      </c>
      <c r="C88" s="93" t="s">
        <v>443</v>
      </c>
      <c r="D88" s="94">
        <v>16545466</v>
      </c>
      <c r="E88" s="95" t="s">
        <v>820</v>
      </c>
      <c r="F88" s="96">
        <f>ROUND(D88/G88*100,1)</f>
        <v>101.8</v>
      </c>
      <c r="G88" s="100">
        <v>16253404</v>
      </c>
      <c r="H88" s="98">
        <v>9566718</v>
      </c>
      <c r="I88" s="96">
        <f t="shared" si="6"/>
        <v>95.8</v>
      </c>
      <c r="J88" s="99">
        <f t="shared" si="5"/>
        <v>0.22</v>
      </c>
      <c r="K88" s="100">
        <v>9981618</v>
      </c>
    </row>
    <row r="89" spans="1:11" ht="13.5" customHeight="1">
      <c r="A89" s="91" t="s">
        <v>969</v>
      </c>
      <c r="B89" s="92">
        <v>3</v>
      </c>
      <c r="C89" s="93" t="s">
        <v>970</v>
      </c>
      <c r="D89" s="94">
        <v>0</v>
      </c>
      <c r="E89" s="95"/>
      <c r="F89" s="96"/>
      <c r="G89" s="100"/>
      <c r="H89" s="98">
        <v>908014</v>
      </c>
      <c r="I89" s="96">
        <f t="shared" si="6"/>
        <v>87.1</v>
      </c>
      <c r="J89" s="99">
        <f t="shared" si="5"/>
        <v>0.02</v>
      </c>
      <c r="K89" s="100">
        <v>1042412</v>
      </c>
    </row>
    <row r="90" spans="1:11" ht="13.5" customHeight="1">
      <c r="A90" s="101" t="s">
        <v>971</v>
      </c>
      <c r="B90" s="102">
        <v>4</v>
      </c>
      <c r="C90" s="103" t="s">
        <v>972</v>
      </c>
      <c r="D90" s="104">
        <v>8820</v>
      </c>
      <c r="E90" s="105" t="s">
        <v>824</v>
      </c>
      <c r="F90" s="106">
        <f>ROUND(D90/G90*100,1)</f>
        <v>441</v>
      </c>
      <c r="G90" s="107">
        <v>2000</v>
      </c>
      <c r="H90" s="108">
        <v>11230</v>
      </c>
      <c r="I90" s="106">
        <f t="shared" si="6"/>
        <v>374.3</v>
      </c>
      <c r="J90" s="109">
        <f t="shared" si="5"/>
        <v>0</v>
      </c>
      <c r="K90" s="107">
        <v>3000</v>
      </c>
    </row>
    <row r="91" spans="1:11" ht="13.5" customHeight="1">
      <c r="A91" s="72" t="s">
        <v>33</v>
      </c>
      <c r="B91" s="73">
        <v>1</v>
      </c>
      <c r="C91" s="74" t="s">
        <v>444</v>
      </c>
      <c r="D91" s="75">
        <v>0</v>
      </c>
      <c r="E91" s="76"/>
      <c r="F91" s="77"/>
      <c r="G91" s="78"/>
      <c r="H91" s="79">
        <v>240272855</v>
      </c>
      <c r="I91" s="77">
        <f t="shared" si="6"/>
        <v>113.6</v>
      </c>
      <c r="J91" s="80">
        <f t="shared" si="5"/>
        <v>5.51</v>
      </c>
      <c r="K91" s="78">
        <v>211557931</v>
      </c>
    </row>
    <row r="92" spans="1:11" ht="13.5" customHeight="1">
      <c r="A92" s="81" t="s">
        <v>34</v>
      </c>
      <c r="B92" s="82">
        <v>2</v>
      </c>
      <c r="C92" s="83" t="s">
        <v>445</v>
      </c>
      <c r="D92" s="84">
        <v>8</v>
      </c>
      <c r="E92" s="85" t="s">
        <v>819</v>
      </c>
      <c r="F92" s="86">
        <f aca="true" t="shared" si="8" ref="F92:F97">ROUND(D92/G92*100,1)</f>
        <v>53.3</v>
      </c>
      <c r="G92" s="87">
        <v>15</v>
      </c>
      <c r="H92" s="88">
        <v>124781</v>
      </c>
      <c r="I92" s="86">
        <f t="shared" si="6"/>
        <v>77.2</v>
      </c>
      <c r="J92" s="89">
        <f t="shared" si="5"/>
        <v>0</v>
      </c>
      <c r="K92" s="87">
        <v>161613</v>
      </c>
    </row>
    <row r="93" spans="1:11" ht="13.5" customHeight="1">
      <c r="A93" s="91" t="s">
        <v>973</v>
      </c>
      <c r="B93" s="92">
        <v>3</v>
      </c>
      <c r="C93" s="93" t="s">
        <v>974</v>
      </c>
      <c r="D93" s="94">
        <v>8344</v>
      </c>
      <c r="E93" s="95" t="s">
        <v>820</v>
      </c>
      <c r="F93" s="96">
        <f t="shared" si="8"/>
        <v>55.6</v>
      </c>
      <c r="G93" s="100">
        <v>15010</v>
      </c>
      <c r="H93" s="98">
        <v>124781</v>
      </c>
      <c r="I93" s="96">
        <f t="shared" si="6"/>
        <v>77.2</v>
      </c>
      <c r="J93" s="99">
        <f t="shared" si="5"/>
        <v>0</v>
      </c>
      <c r="K93" s="100">
        <v>161613</v>
      </c>
    </row>
    <row r="94" spans="1:11" ht="13.5" customHeight="1">
      <c r="A94" s="81" t="s">
        <v>35</v>
      </c>
      <c r="B94" s="82">
        <v>2</v>
      </c>
      <c r="C94" s="83" t="s">
        <v>446</v>
      </c>
      <c r="D94" s="84">
        <v>968295</v>
      </c>
      <c r="E94" s="85" t="s">
        <v>819</v>
      </c>
      <c r="F94" s="86">
        <f t="shared" si="8"/>
        <v>111.2</v>
      </c>
      <c r="G94" s="87">
        <v>870431</v>
      </c>
      <c r="H94" s="88">
        <v>44667708</v>
      </c>
      <c r="I94" s="86">
        <f t="shared" si="6"/>
        <v>131.2</v>
      </c>
      <c r="J94" s="89">
        <f t="shared" si="5"/>
        <v>1.02</v>
      </c>
      <c r="K94" s="87">
        <v>34038049</v>
      </c>
    </row>
    <row r="95" spans="1:11" ht="13.5" customHeight="1">
      <c r="A95" s="91" t="s">
        <v>975</v>
      </c>
      <c r="B95" s="92">
        <v>3</v>
      </c>
      <c r="C95" s="93" t="s">
        <v>976</v>
      </c>
      <c r="D95" s="94">
        <v>7261</v>
      </c>
      <c r="E95" s="95" t="s">
        <v>819</v>
      </c>
      <c r="F95" s="96">
        <f t="shared" si="8"/>
        <v>111.3</v>
      </c>
      <c r="G95" s="100">
        <v>6526</v>
      </c>
      <c r="H95" s="98">
        <v>815207</v>
      </c>
      <c r="I95" s="96">
        <f t="shared" si="6"/>
        <v>116.2</v>
      </c>
      <c r="J95" s="99">
        <f t="shared" si="5"/>
        <v>0.02</v>
      </c>
      <c r="K95" s="100">
        <v>701270</v>
      </c>
    </row>
    <row r="96" spans="1:11" ht="13.5" customHeight="1">
      <c r="A96" s="91" t="s">
        <v>977</v>
      </c>
      <c r="B96" s="92">
        <v>3</v>
      </c>
      <c r="C96" s="93" t="s">
        <v>978</v>
      </c>
      <c r="D96" s="94">
        <v>534576</v>
      </c>
      <c r="E96" s="95" t="s">
        <v>819</v>
      </c>
      <c r="F96" s="96">
        <f t="shared" si="8"/>
        <v>93.2</v>
      </c>
      <c r="G96" s="100">
        <v>573364</v>
      </c>
      <c r="H96" s="98">
        <v>23828172</v>
      </c>
      <c r="I96" s="96">
        <f t="shared" si="6"/>
        <v>118.8</v>
      </c>
      <c r="J96" s="99">
        <f t="shared" si="5"/>
        <v>0.55</v>
      </c>
      <c r="K96" s="100">
        <v>20061116</v>
      </c>
    </row>
    <row r="97" spans="1:11" ht="13.5" customHeight="1">
      <c r="A97" s="91" t="s">
        <v>979</v>
      </c>
      <c r="B97" s="92">
        <v>3</v>
      </c>
      <c r="C97" s="93" t="s">
        <v>980</v>
      </c>
      <c r="D97" s="94">
        <v>426458</v>
      </c>
      <c r="E97" s="95" t="s">
        <v>819</v>
      </c>
      <c r="F97" s="96">
        <f t="shared" si="8"/>
        <v>146.8</v>
      </c>
      <c r="G97" s="100">
        <v>290541</v>
      </c>
      <c r="H97" s="98">
        <v>20024329</v>
      </c>
      <c r="I97" s="96">
        <f t="shared" si="6"/>
        <v>150.8</v>
      </c>
      <c r="J97" s="99">
        <f t="shared" si="5"/>
        <v>0.46</v>
      </c>
      <c r="K97" s="100">
        <v>13275663</v>
      </c>
    </row>
    <row r="98" spans="1:11" ht="13.5" customHeight="1">
      <c r="A98" s="101" t="s">
        <v>981</v>
      </c>
      <c r="B98" s="102">
        <v>4</v>
      </c>
      <c r="C98" s="103" t="s">
        <v>982</v>
      </c>
      <c r="D98" s="104">
        <v>40</v>
      </c>
      <c r="E98" s="105" t="s">
        <v>819</v>
      </c>
      <c r="F98" s="106" t="s">
        <v>846</v>
      </c>
      <c r="G98" s="107">
        <v>0</v>
      </c>
      <c r="H98" s="108">
        <v>2418</v>
      </c>
      <c r="I98" s="106">
        <f t="shared" si="6"/>
        <v>677.3</v>
      </c>
      <c r="J98" s="109">
        <f t="shared" si="5"/>
        <v>0</v>
      </c>
      <c r="K98" s="107">
        <v>357</v>
      </c>
    </row>
    <row r="99" spans="1:11" ht="13.5" customHeight="1">
      <c r="A99" s="101" t="s">
        <v>983</v>
      </c>
      <c r="B99" s="102">
        <v>4</v>
      </c>
      <c r="C99" s="103" t="s">
        <v>984</v>
      </c>
      <c r="D99" s="104">
        <v>16689</v>
      </c>
      <c r="E99" s="105" t="s">
        <v>819</v>
      </c>
      <c r="F99" s="106">
        <f aca="true" t="shared" si="9" ref="F99:F112">ROUND(D99/G99*100,1)</f>
        <v>96.9</v>
      </c>
      <c r="G99" s="107">
        <v>17221</v>
      </c>
      <c r="H99" s="108">
        <v>457835</v>
      </c>
      <c r="I99" s="106">
        <f t="shared" si="6"/>
        <v>92</v>
      </c>
      <c r="J99" s="109">
        <f t="shared" si="5"/>
        <v>0.01</v>
      </c>
      <c r="K99" s="107">
        <v>497823</v>
      </c>
    </row>
    <row r="100" spans="1:11" ht="13.5" customHeight="1">
      <c r="A100" s="101" t="s">
        <v>985</v>
      </c>
      <c r="B100" s="102">
        <v>4</v>
      </c>
      <c r="C100" s="103" t="s">
        <v>986</v>
      </c>
      <c r="D100" s="104">
        <v>350120</v>
      </c>
      <c r="E100" s="105" t="s">
        <v>819</v>
      </c>
      <c r="F100" s="106">
        <f t="shared" si="9"/>
        <v>165.4</v>
      </c>
      <c r="G100" s="107">
        <v>211619</v>
      </c>
      <c r="H100" s="108">
        <v>13627615</v>
      </c>
      <c r="I100" s="106">
        <f t="shared" si="6"/>
        <v>172.7</v>
      </c>
      <c r="J100" s="109">
        <f t="shared" si="5"/>
        <v>0.31</v>
      </c>
      <c r="K100" s="107">
        <v>7891618</v>
      </c>
    </row>
    <row r="101" spans="1:11" ht="13.5" customHeight="1">
      <c r="A101" s="101" t="s">
        <v>987</v>
      </c>
      <c r="B101" s="102">
        <v>4</v>
      </c>
      <c r="C101" s="103" t="s">
        <v>988</v>
      </c>
      <c r="D101" s="104">
        <v>54903</v>
      </c>
      <c r="E101" s="105" t="s">
        <v>819</v>
      </c>
      <c r="F101" s="106">
        <f t="shared" si="9"/>
        <v>112.1</v>
      </c>
      <c r="G101" s="107">
        <v>48996</v>
      </c>
      <c r="H101" s="108">
        <v>5630333</v>
      </c>
      <c r="I101" s="106">
        <f t="shared" si="6"/>
        <v>134</v>
      </c>
      <c r="J101" s="109">
        <f t="shared" si="5"/>
        <v>0.13</v>
      </c>
      <c r="K101" s="107">
        <v>4201049</v>
      </c>
    </row>
    <row r="102" spans="1:11" ht="13.5" customHeight="1">
      <c r="A102" s="101" t="s">
        <v>989</v>
      </c>
      <c r="B102" s="102">
        <v>4</v>
      </c>
      <c r="C102" s="103" t="s">
        <v>990</v>
      </c>
      <c r="D102" s="104">
        <v>84</v>
      </c>
      <c r="E102" s="105" t="s">
        <v>819</v>
      </c>
      <c r="F102" s="106">
        <f t="shared" si="9"/>
        <v>1</v>
      </c>
      <c r="G102" s="107">
        <v>8284</v>
      </c>
      <c r="H102" s="108">
        <v>4890</v>
      </c>
      <c r="I102" s="106">
        <f t="shared" si="6"/>
        <v>1.2</v>
      </c>
      <c r="J102" s="109">
        <f t="shared" si="5"/>
        <v>0</v>
      </c>
      <c r="K102" s="107">
        <v>416051</v>
      </c>
    </row>
    <row r="103" spans="1:11" ht="13.5" customHeight="1">
      <c r="A103" s="81" t="s">
        <v>36</v>
      </c>
      <c r="B103" s="82">
        <v>2</v>
      </c>
      <c r="C103" s="83" t="s">
        <v>447</v>
      </c>
      <c r="D103" s="84">
        <v>125749</v>
      </c>
      <c r="E103" s="85" t="s">
        <v>819</v>
      </c>
      <c r="F103" s="86">
        <f t="shared" si="9"/>
        <v>109.9</v>
      </c>
      <c r="G103" s="87">
        <v>114390</v>
      </c>
      <c r="H103" s="88">
        <v>19267228</v>
      </c>
      <c r="I103" s="86">
        <f t="shared" si="6"/>
        <v>122.6</v>
      </c>
      <c r="J103" s="89">
        <f t="shared" si="5"/>
        <v>0.44</v>
      </c>
      <c r="K103" s="87">
        <v>15718789</v>
      </c>
    </row>
    <row r="104" spans="1:11" ht="13.5" customHeight="1">
      <c r="A104" s="91" t="s">
        <v>37</v>
      </c>
      <c r="B104" s="92">
        <v>3</v>
      </c>
      <c r="C104" s="93" t="s">
        <v>991</v>
      </c>
      <c r="D104" s="94">
        <v>86392</v>
      </c>
      <c r="E104" s="95" t="s">
        <v>819</v>
      </c>
      <c r="F104" s="96">
        <f t="shared" si="9"/>
        <v>115.7</v>
      </c>
      <c r="G104" s="100">
        <v>74648</v>
      </c>
      <c r="H104" s="98">
        <v>12234754</v>
      </c>
      <c r="I104" s="96">
        <f t="shared" si="6"/>
        <v>142.2</v>
      </c>
      <c r="J104" s="99">
        <f t="shared" si="5"/>
        <v>0.28</v>
      </c>
      <c r="K104" s="100">
        <v>8603481</v>
      </c>
    </row>
    <row r="105" spans="1:11" ht="13.5" customHeight="1">
      <c r="A105" s="91" t="s">
        <v>992</v>
      </c>
      <c r="B105" s="92">
        <v>3</v>
      </c>
      <c r="C105" s="93" t="s">
        <v>993</v>
      </c>
      <c r="D105" s="94">
        <v>189</v>
      </c>
      <c r="E105" s="95" t="s">
        <v>819</v>
      </c>
      <c r="F105" s="96">
        <f t="shared" si="9"/>
        <v>106.8</v>
      </c>
      <c r="G105" s="100">
        <v>177</v>
      </c>
      <c r="H105" s="98">
        <v>28753</v>
      </c>
      <c r="I105" s="96">
        <f aca="true" t="shared" si="10" ref="I105:I136">ROUND(H105/K105*100,1)</f>
        <v>163.2</v>
      </c>
      <c r="J105" s="99">
        <f t="shared" si="5"/>
        <v>0</v>
      </c>
      <c r="K105" s="100">
        <v>17613</v>
      </c>
    </row>
    <row r="106" spans="1:11" ht="13.5" customHeight="1">
      <c r="A106" s="91" t="s">
        <v>994</v>
      </c>
      <c r="B106" s="92">
        <v>3</v>
      </c>
      <c r="C106" s="93" t="s">
        <v>448</v>
      </c>
      <c r="D106" s="94">
        <v>38711</v>
      </c>
      <c r="E106" s="95" t="s">
        <v>819</v>
      </c>
      <c r="F106" s="96">
        <f t="shared" si="9"/>
        <v>98.8</v>
      </c>
      <c r="G106" s="100">
        <v>39201</v>
      </c>
      <c r="H106" s="98">
        <v>6969470</v>
      </c>
      <c r="I106" s="96">
        <f t="shared" si="10"/>
        <v>98.6</v>
      </c>
      <c r="J106" s="99">
        <f t="shared" si="5"/>
        <v>0.16</v>
      </c>
      <c r="K106" s="100">
        <v>7065826</v>
      </c>
    </row>
    <row r="107" spans="1:11" ht="13.5" customHeight="1">
      <c r="A107" s="101" t="s">
        <v>995</v>
      </c>
      <c r="B107" s="102">
        <v>4</v>
      </c>
      <c r="C107" s="103" t="s">
        <v>996</v>
      </c>
      <c r="D107" s="104">
        <v>4711</v>
      </c>
      <c r="E107" s="105" t="s">
        <v>819</v>
      </c>
      <c r="F107" s="106">
        <f t="shared" si="9"/>
        <v>70.3</v>
      </c>
      <c r="G107" s="107">
        <v>6702</v>
      </c>
      <c r="H107" s="108">
        <v>292451</v>
      </c>
      <c r="I107" s="106">
        <f t="shared" si="10"/>
        <v>79.5</v>
      </c>
      <c r="J107" s="109">
        <f t="shared" si="5"/>
        <v>0.01</v>
      </c>
      <c r="K107" s="107">
        <v>367898</v>
      </c>
    </row>
    <row r="108" spans="1:11" ht="13.5" customHeight="1">
      <c r="A108" s="101" t="s">
        <v>997</v>
      </c>
      <c r="B108" s="102">
        <v>4</v>
      </c>
      <c r="C108" s="103" t="s">
        <v>998</v>
      </c>
      <c r="D108" s="104">
        <v>11597</v>
      </c>
      <c r="E108" s="105" t="s">
        <v>819</v>
      </c>
      <c r="F108" s="106">
        <f t="shared" si="9"/>
        <v>95</v>
      </c>
      <c r="G108" s="107">
        <v>12207</v>
      </c>
      <c r="H108" s="108">
        <v>1467156</v>
      </c>
      <c r="I108" s="106">
        <f t="shared" si="10"/>
        <v>114.1</v>
      </c>
      <c r="J108" s="109">
        <f t="shared" si="5"/>
        <v>0.03</v>
      </c>
      <c r="K108" s="107">
        <v>1286157</v>
      </c>
    </row>
    <row r="109" spans="1:11" ht="13.5" customHeight="1">
      <c r="A109" s="101" t="s">
        <v>999</v>
      </c>
      <c r="B109" s="102">
        <v>4</v>
      </c>
      <c r="C109" s="103" t="s">
        <v>1000</v>
      </c>
      <c r="D109" s="104">
        <v>15817</v>
      </c>
      <c r="E109" s="105" t="s">
        <v>819</v>
      </c>
      <c r="F109" s="106">
        <f t="shared" si="9"/>
        <v>87.1</v>
      </c>
      <c r="G109" s="107">
        <v>18159</v>
      </c>
      <c r="H109" s="108">
        <v>4336306</v>
      </c>
      <c r="I109" s="106">
        <f t="shared" si="10"/>
        <v>84.2</v>
      </c>
      <c r="J109" s="109">
        <f t="shared" si="5"/>
        <v>0.1</v>
      </c>
      <c r="K109" s="107">
        <v>5150883</v>
      </c>
    </row>
    <row r="110" spans="1:11" ht="13.5" customHeight="1">
      <c r="A110" s="101" t="s">
        <v>1001</v>
      </c>
      <c r="B110" s="102">
        <v>4</v>
      </c>
      <c r="C110" s="103" t="s">
        <v>1002</v>
      </c>
      <c r="D110" s="104">
        <v>533</v>
      </c>
      <c r="E110" s="105" t="s">
        <v>819</v>
      </c>
      <c r="F110" s="106">
        <f t="shared" si="9"/>
        <v>74.8</v>
      </c>
      <c r="G110" s="107">
        <v>713</v>
      </c>
      <c r="H110" s="108">
        <v>153536</v>
      </c>
      <c r="I110" s="106">
        <f t="shared" si="10"/>
        <v>75.4</v>
      </c>
      <c r="J110" s="109">
        <f t="shared" si="5"/>
        <v>0</v>
      </c>
      <c r="K110" s="107">
        <v>203533</v>
      </c>
    </row>
    <row r="111" spans="1:11" ht="13.5" customHeight="1">
      <c r="A111" s="101" t="s">
        <v>1003</v>
      </c>
      <c r="B111" s="102">
        <v>4</v>
      </c>
      <c r="C111" s="103" t="s">
        <v>1004</v>
      </c>
      <c r="D111" s="104">
        <v>2299</v>
      </c>
      <c r="E111" s="105" t="s">
        <v>819</v>
      </c>
      <c r="F111" s="106">
        <f t="shared" si="9"/>
        <v>46</v>
      </c>
      <c r="G111" s="107">
        <v>4999</v>
      </c>
      <c r="H111" s="108">
        <v>629158</v>
      </c>
      <c r="I111" s="106">
        <f t="shared" si="10"/>
        <v>43.9</v>
      </c>
      <c r="J111" s="109">
        <f t="shared" si="5"/>
        <v>0.01</v>
      </c>
      <c r="K111" s="107">
        <v>1432385</v>
      </c>
    </row>
    <row r="112" spans="1:11" ht="13.5" customHeight="1">
      <c r="A112" s="101" t="s">
        <v>1005</v>
      </c>
      <c r="B112" s="102">
        <v>4</v>
      </c>
      <c r="C112" s="103" t="s">
        <v>1006</v>
      </c>
      <c r="D112" s="104">
        <v>1318</v>
      </c>
      <c r="E112" s="105" t="s">
        <v>819</v>
      </c>
      <c r="F112" s="106">
        <f t="shared" si="9"/>
        <v>105.2</v>
      </c>
      <c r="G112" s="107">
        <v>1253</v>
      </c>
      <c r="H112" s="108">
        <v>303129</v>
      </c>
      <c r="I112" s="106">
        <f t="shared" si="10"/>
        <v>103.7</v>
      </c>
      <c r="J112" s="109">
        <f t="shared" si="5"/>
        <v>0.01</v>
      </c>
      <c r="K112" s="107">
        <v>292183</v>
      </c>
    </row>
    <row r="113" spans="1:11" ht="13.5" customHeight="1">
      <c r="A113" s="81" t="s">
        <v>38</v>
      </c>
      <c r="B113" s="82">
        <v>2</v>
      </c>
      <c r="C113" s="83" t="s">
        <v>449</v>
      </c>
      <c r="D113" s="84">
        <v>0</v>
      </c>
      <c r="E113" s="85"/>
      <c r="F113" s="86"/>
      <c r="G113" s="87"/>
      <c r="H113" s="88">
        <v>63090861</v>
      </c>
      <c r="I113" s="86">
        <f t="shared" si="10"/>
        <v>95.7</v>
      </c>
      <c r="J113" s="89">
        <f t="shared" si="5"/>
        <v>1.45</v>
      </c>
      <c r="K113" s="87">
        <v>65934819</v>
      </c>
    </row>
    <row r="114" spans="1:11" ht="13.5" customHeight="1">
      <c r="A114" s="91" t="s">
        <v>39</v>
      </c>
      <c r="B114" s="92">
        <v>3</v>
      </c>
      <c r="C114" s="93" t="s">
        <v>450</v>
      </c>
      <c r="D114" s="94">
        <v>0</v>
      </c>
      <c r="E114" s="95"/>
      <c r="F114" s="96"/>
      <c r="G114" s="100"/>
      <c r="H114" s="98">
        <v>62025790</v>
      </c>
      <c r="I114" s="96">
        <f t="shared" si="10"/>
        <v>95.7</v>
      </c>
      <c r="J114" s="99">
        <f t="shared" si="5"/>
        <v>1.42</v>
      </c>
      <c r="K114" s="100">
        <v>64810884</v>
      </c>
    </row>
    <row r="115" spans="1:11" ht="13.5" customHeight="1">
      <c r="A115" s="101" t="s">
        <v>40</v>
      </c>
      <c r="B115" s="102">
        <v>4</v>
      </c>
      <c r="C115" s="103" t="s">
        <v>1007</v>
      </c>
      <c r="D115" s="104">
        <v>374632</v>
      </c>
      <c r="E115" s="105" t="s">
        <v>1008</v>
      </c>
      <c r="F115" s="106">
        <f aca="true" t="shared" si="11" ref="F115:F121">ROUND(D115/G115*100,1)</f>
        <v>91.5</v>
      </c>
      <c r="G115" s="107">
        <v>409620</v>
      </c>
      <c r="H115" s="108">
        <v>7472450</v>
      </c>
      <c r="I115" s="106">
        <f t="shared" si="10"/>
        <v>94.5</v>
      </c>
      <c r="J115" s="109">
        <f t="shared" si="5"/>
        <v>0.17</v>
      </c>
      <c r="K115" s="107">
        <v>7908265</v>
      </c>
    </row>
    <row r="116" spans="1:11" ht="13.5" customHeight="1">
      <c r="A116" s="101" t="s">
        <v>1009</v>
      </c>
      <c r="B116" s="102">
        <v>4</v>
      </c>
      <c r="C116" s="103" t="s">
        <v>1010</v>
      </c>
      <c r="D116" s="104">
        <v>27267</v>
      </c>
      <c r="E116" s="105" t="s">
        <v>1008</v>
      </c>
      <c r="F116" s="106">
        <f t="shared" si="11"/>
        <v>76.4</v>
      </c>
      <c r="G116" s="107">
        <v>35693</v>
      </c>
      <c r="H116" s="108">
        <v>992067</v>
      </c>
      <c r="I116" s="106">
        <f t="shared" si="10"/>
        <v>86.4</v>
      </c>
      <c r="J116" s="109">
        <f t="shared" si="5"/>
        <v>0.02</v>
      </c>
      <c r="K116" s="107">
        <v>1148427</v>
      </c>
    </row>
    <row r="117" spans="1:11" ht="13.5" customHeight="1">
      <c r="A117" s="101" t="s">
        <v>1011</v>
      </c>
      <c r="B117" s="102">
        <v>4</v>
      </c>
      <c r="C117" s="103" t="s">
        <v>1012</v>
      </c>
      <c r="D117" s="104">
        <v>16038</v>
      </c>
      <c r="E117" s="105" t="s">
        <v>1008</v>
      </c>
      <c r="F117" s="106">
        <f t="shared" si="11"/>
        <v>106.2</v>
      </c>
      <c r="G117" s="107">
        <v>15097</v>
      </c>
      <c r="H117" s="108">
        <v>298942</v>
      </c>
      <c r="I117" s="106">
        <f t="shared" si="10"/>
        <v>146.8</v>
      </c>
      <c r="J117" s="109">
        <f t="shared" si="5"/>
        <v>0.01</v>
      </c>
      <c r="K117" s="107">
        <v>203622</v>
      </c>
    </row>
    <row r="118" spans="1:11" ht="13.5" customHeight="1">
      <c r="A118" s="101" t="s">
        <v>1013</v>
      </c>
      <c r="B118" s="102">
        <v>4</v>
      </c>
      <c r="C118" s="103" t="s">
        <v>1014</v>
      </c>
      <c r="D118" s="104">
        <v>15970</v>
      </c>
      <c r="E118" s="105" t="s">
        <v>1008</v>
      </c>
      <c r="F118" s="106">
        <f t="shared" si="11"/>
        <v>56.9</v>
      </c>
      <c r="G118" s="107">
        <v>28074</v>
      </c>
      <c r="H118" s="108">
        <v>569047</v>
      </c>
      <c r="I118" s="106">
        <f t="shared" si="10"/>
        <v>49</v>
      </c>
      <c r="J118" s="109">
        <f t="shared" si="5"/>
        <v>0.01</v>
      </c>
      <c r="K118" s="107">
        <v>1161963</v>
      </c>
    </row>
    <row r="119" spans="1:11" ht="13.5" customHeight="1">
      <c r="A119" s="101" t="s">
        <v>1015</v>
      </c>
      <c r="B119" s="102">
        <v>4</v>
      </c>
      <c r="C119" s="103" t="s">
        <v>1016</v>
      </c>
      <c r="D119" s="104">
        <v>18792</v>
      </c>
      <c r="E119" s="105" t="s">
        <v>1008</v>
      </c>
      <c r="F119" s="106">
        <f t="shared" si="11"/>
        <v>69.5</v>
      </c>
      <c r="G119" s="107">
        <v>27044</v>
      </c>
      <c r="H119" s="108">
        <v>420574</v>
      </c>
      <c r="I119" s="106">
        <f t="shared" si="10"/>
        <v>81.6</v>
      </c>
      <c r="J119" s="109">
        <f t="shared" si="5"/>
        <v>0.01</v>
      </c>
      <c r="K119" s="107">
        <v>515391</v>
      </c>
    </row>
    <row r="120" spans="1:11" ht="13.5" customHeight="1">
      <c r="A120" s="101" t="s">
        <v>1017</v>
      </c>
      <c r="B120" s="102">
        <v>4</v>
      </c>
      <c r="C120" s="103" t="s">
        <v>1018</v>
      </c>
      <c r="D120" s="104">
        <v>95446</v>
      </c>
      <c r="E120" s="105" t="s">
        <v>1008</v>
      </c>
      <c r="F120" s="106">
        <f t="shared" si="11"/>
        <v>94.8</v>
      </c>
      <c r="G120" s="107">
        <v>100682</v>
      </c>
      <c r="H120" s="108">
        <v>2862817</v>
      </c>
      <c r="I120" s="106">
        <f t="shared" si="10"/>
        <v>104.2</v>
      </c>
      <c r="J120" s="109">
        <f t="shared" si="5"/>
        <v>0.07</v>
      </c>
      <c r="K120" s="107">
        <v>2746466</v>
      </c>
    </row>
    <row r="121" spans="1:11" ht="13.5" customHeight="1">
      <c r="A121" s="101" t="s">
        <v>1019</v>
      </c>
      <c r="B121" s="102">
        <v>4</v>
      </c>
      <c r="C121" s="103" t="s">
        <v>1020</v>
      </c>
      <c r="D121" s="104">
        <v>43205</v>
      </c>
      <c r="E121" s="105" t="s">
        <v>1008</v>
      </c>
      <c r="F121" s="106">
        <f t="shared" si="11"/>
        <v>100.6</v>
      </c>
      <c r="G121" s="107">
        <v>42953</v>
      </c>
      <c r="H121" s="108">
        <v>1220613</v>
      </c>
      <c r="I121" s="106">
        <f t="shared" si="10"/>
        <v>91.7</v>
      </c>
      <c r="J121" s="109">
        <f t="shared" si="5"/>
        <v>0.03</v>
      </c>
      <c r="K121" s="107">
        <v>1330661</v>
      </c>
    </row>
    <row r="122" spans="1:11" ht="13.5" customHeight="1">
      <c r="A122" s="101" t="s">
        <v>1021</v>
      </c>
      <c r="B122" s="102">
        <v>4</v>
      </c>
      <c r="C122" s="103" t="s">
        <v>451</v>
      </c>
      <c r="D122" s="104">
        <v>0</v>
      </c>
      <c r="E122" s="105"/>
      <c r="F122" s="106"/>
      <c r="G122" s="107"/>
      <c r="H122" s="108">
        <v>49364730</v>
      </c>
      <c r="I122" s="106">
        <f t="shared" si="10"/>
        <v>95.9</v>
      </c>
      <c r="J122" s="109">
        <f t="shared" si="5"/>
        <v>1.13</v>
      </c>
      <c r="K122" s="107">
        <v>51451917</v>
      </c>
    </row>
    <row r="123" spans="1:11" ht="13.5" customHeight="1">
      <c r="A123" s="101" t="s">
        <v>1022</v>
      </c>
      <c r="B123" s="102">
        <v>4</v>
      </c>
      <c r="C123" s="103" t="s">
        <v>1010</v>
      </c>
      <c r="D123" s="104">
        <v>3616</v>
      </c>
      <c r="E123" s="105" t="s">
        <v>1008</v>
      </c>
      <c r="F123" s="106">
        <f aca="true" t="shared" si="12" ref="F123:F140">ROUND(D123/G123*100,1)</f>
        <v>85.4</v>
      </c>
      <c r="G123" s="107">
        <v>4234</v>
      </c>
      <c r="H123" s="108">
        <v>283886</v>
      </c>
      <c r="I123" s="106">
        <f t="shared" si="10"/>
        <v>95.1</v>
      </c>
      <c r="J123" s="109">
        <f t="shared" si="5"/>
        <v>0.01</v>
      </c>
      <c r="K123" s="107">
        <v>298623</v>
      </c>
    </row>
    <row r="124" spans="1:11" ht="13.5" customHeight="1">
      <c r="A124" s="101" t="s">
        <v>1023</v>
      </c>
      <c r="B124" s="102">
        <v>4</v>
      </c>
      <c r="C124" s="103" t="s">
        <v>1014</v>
      </c>
      <c r="D124" s="104">
        <v>21395</v>
      </c>
      <c r="E124" s="105" t="s">
        <v>1008</v>
      </c>
      <c r="F124" s="106">
        <f t="shared" si="12"/>
        <v>68.1</v>
      </c>
      <c r="G124" s="107">
        <v>31440</v>
      </c>
      <c r="H124" s="108">
        <v>1493227</v>
      </c>
      <c r="I124" s="106">
        <f t="shared" si="10"/>
        <v>76.1</v>
      </c>
      <c r="J124" s="109">
        <f t="shared" si="5"/>
        <v>0.03</v>
      </c>
      <c r="K124" s="107">
        <v>1961877</v>
      </c>
    </row>
    <row r="125" spans="1:11" ht="13.5" customHeight="1">
      <c r="A125" s="101" t="s">
        <v>1024</v>
      </c>
      <c r="B125" s="102">
        <v>4</v>
      </c>
      <c r="C125" s="103" t="s">
        <v>1016</v>
      </c>
      <c r="D125" s="104">
        <v>33906</v>
      </c>
      <c r="E125" s="105" t="s">
        <v>1008</v>
      </c>
      <c r="F125" s="106">
        <f t="shared" si="12"/>
        <v>133.6</v>
      </c>
      <c r="G125" s="107">
        <v>25378</v>
      </c>
      <c r="H125" s="108">
        <v>1509098</v>
      </c>
      <c r="I125" s="106">
        <f t="shared" si="10"/>
        <v>123.4</v>
      </c>
      <c r="J125" s="109">
        <f t="shared" si="5"/>
        <v>0.03</v>
      </c>
      <c r="K125" s="107">
        <v>1222498</v>
      </c>
    </row>
    <row r="126" spans="1:11" ht="13.5" customHeight="1">
      <c r="A126" s="101" t="s">
        <v>1025</v>
      </c>
      <c r="B126" s="102">
        <v>4</v>
      </c>
      <c r="C126" s="103" t="s">
        <v>1018</v>
      </c>
      <c r="D126" s="104">
        <v>71096</v>
      </c>
      <c r="E126" s="105" t="s">
        <v>1008</v>
      </c>
      <c r="F126" s="106">
        <f t="shared" si="12"/>
        <v>129.1</v>
      </c>
      <c r="G126" s="107">
        <v>55052</v>
      </c>
      <c r="H126" s="108">
        <v>2716694</v>
      </c>
      <c r="I126" s="106">
        <f t="shared" si="10"/>
        <v>126.9</v>
      </c>
      <c r="J126" s="109">
        <f t="shared" si="5"/>
        <v>0.06</v>
      </c>
      <c r="K126" s="107">
        <v>2141550</v>
      </c>
    </row>
    <row r="127" spans="1:11" ht="13.5" customHeight="1">
      <c r="A127" s="101" t="s">
        <v>1026</v>
      </c>
      <c r="B127" s="102">
        <v>4</v>
      </c>
      <c r="C127" s="103" t="s">
        <v>1027</v>
      </c>
      <c r="D127" s="104">
        <v>107917</v>
      </c>
      <c r="E127" s="105" t="s">
        <v>1008</v>
      </c>
      <c r="F127" s="106">
        <f t="shared" si="12"/>
        <v>108</v>
      </c>
      <c r="G127" s="107">
        <v>99955</v>
      </c>
      <c r="H127" s="108">
        <v>2177787</v>
      </c>
      <c r="I127" s="106">
        <f t="shared" si="10"/>
        <v>112.2</v>
      </c>
      <c r="J127" s="109">
        <f t="shared" si="5"/>
        <v>0.05</v>
      </c>
      <c r="K127" s="107">
        <v>1941639</v>
      </c>
    </row>
    <row r="128" spans="1:11" ht="13.5" customHeight="1">
      <c r="A128" s="81" t="s">
        <v>41</v>
      </c>
      <c r="B128" s="82">
        <v>2</v>
      </c>
      <c r="C128" s="83" t="s">
        <v>452</v>
      </c>
      <c r="D128" s="84">
        <v>99575</v>
      </c>
      <c r="E128" s="85" t="s">
        <v>819</v>
      </c>
      <c r="F128" s="86">
        <f t="shared" si="12"/>
        <v>80.8</v>
      </c>
      <c r="G128" s="87">
        <v>123225</v>
      </c>
      <c r="H128" s="88">
        <v>5303598</v>
      </c>
      <c r="I128" s="86">
        <f t="shared" si="10"/>
        <v>85.9</v>
      </c>
      <c r="J128" s="89">
        <f t="shared" si="5"/>
        <v>0.12</v>
      </c>
      <c r="K128" s="87">
        <v>6173712</v>
      </c>
    </row>
    <row r="129" spans="1:11" ht="13.5" customHeight="1">
      <c r="A129" s="91" t="s">
        <v>1028</v>
      </c>
      <c r="B129" s="92">
        <v>3</v>
      </c>
      <c r="C129" s="93" t="s">
        <v>1029</v>
      </c>
      <c r="D129" s="94">
        <v>84535</v>
      </c>
      <c r="E129" s="95" t="s">
        <v>819</v>
      </c>
      <c r="F129" s="96">
        <f t="shared" si="12"/>
        <v>80.3</v>
      </c>
      <c r="G129" s="100">
        <v>105307</v>
      </c>
      <c r="H129" s="98">
        <v>4997783</v>
      </c>
      <c r="I129" s="96">
        <f t="shared" si="10"/>
        <v>85.9</v>
      </c>
      <c r="J129" s="99">
        <f t="shared" si="5"/>
        <v>0.11</v>
      </c>
      <c r="K129" s="100">
        <v>5815378</v>
      </c>
    </row>
    <row r="130" spans="1:11" ht="13.5" customHeight="1">
      <c r="A130" s="101" t="s">
        <v>1030</v>
      </c>
      <c r="B130" s="102">
        <v>4</v>
      </c>
      <c r="C130" s="103" t="s">
        <v>1031</v>
      </c>
      <c r="D130" s="104">
        <v>6819</v>
      </c>
      <c r="E130" s="105" t="s">
        <v>819</v>
      </c>
      <c r="F130" s="106">
        <f t="shared" si="12"/>
        <v>216.8</v>
      </c>
      <c r="G130" s="107">
        <v>3146</v>
      </c>
      <c r="H130" s="108">
        <v>572799</v>
      </c>
      <c r="I130" s="106">
        <f t="shared" si="10"/>
        <v>232.5</v>
      </c>
      <c r="J130" s="109">
        <f t="shared" si="5"/>
        <v>0.01</v>
      </c>
      <c r="K130" s="107">
        <v>246347</v>
      </c>
    </row>
    <row r="131" spans="1:11" ht="13.5" customHeight="1">
      <c r="A131" s="101" t="s">
        <v>1032</v>
      </c>
      <c r="B131" s="102">
        <v>4</v>
      </c>
      <c r="C131" s="103" t="s">
        <v>1033</v>
      </c>
      <c r="D131" s="104">
        <v>77617</v>
      </c>
      <c r="E131" s="105" t="s">
        <v>819</v>
      </c>
      <c r="F131" s="106">
        <f t="shared" si="12"/>
        <v>76</v>
      </c>
      <c r="G131" s="107">
        <v>102063</v>
      </c>
      <c r="H131" s="108">
        <v>4410306</v>
      </c>
      <c r="I131" s="106">
        <f t="shared" si="10"/>
        <v>79.4</v>
      </c>
      <c r="J131" s="109">
        <f t="shared" si="5"/>
        <v>0.1</v>
      </c>
      <c r="K131" s="107">
        <v>5553191</v>
      </c>
    </row>
    <row r="132" spans="1:11" ht="13.5" customHeight="1">
      <c r="A132" s="81" t="s">
        <v>42</v>
      </c>
      <c r="B132" s="82">
        <v>2</v>
      </c>
      <c r="C132" s="83" t="s">
        <v>453</v>
      </c>
      <c r="D132" s="84">
        <v>85885</v>
      </c>
      <c r="E132" s="85" t="s">
        <v>819</v>
      </c>
      <c r="F132" s="86">
        <f t="shared" si="12"/>
        <v>87.3</v>
      </c>
      <c r="G132" s="87">
        <v>98382</v>
      </c>
      <c r="H132" s="88">
        <v>21549002</v>
      </c>
      <c r="I132" s="86">
        <f t="shared" si="10"/>
        <v>88</v>
      </c>
      <c r="J132" s="89">
        <f t="shared" si="5"/>
        <v>0.49</v>
      </c>
      <c r="K132" s="87">
        <v>24496880</v>
      </c>
    </row>
    <row r="133" spans="1:11" ht="13.5" customHeight="1">
      <c r="A133" s="91" t="s">
        <v>1034</v>
      </c>
      <c r="B133" s="92">
        <v>3</v>
      </c>
      <c r="C133" s="93" t="s">
        <v>1035</v>
      </c>
      <c r="D133" s="94">
        <v>183763</v>
      </c>
      <c r="E133" s="95" t="s">
        <v>820</v>
      </c>
      <c r="F133" s="96">
        <f t="shared" si="12"/>
        <v>106.1</v>
      </c>
      <c r="G133" s="100">
        <v>173149</v>
      </c>
      <c r="H133" s="98">
        <v>251149</v>
      </c>
      <c r="I133" s="96">
        <f t="shared" si="10"/>
        <v>109.8</v>
      </c>
      <c r="J133" s="99">
        <f aca="true" t="shared" si="13" ref="J133:J196">ROUND(H133/4364363176*100,2)</f>
        <v>0.01</v>
      </c>
      <c r="K133" s="100">
        <v>228715</v>
      </c>
    </row>
    <row r="134" spans="1:11" ht="13.5" customHeight="1">
      <c r="A134" s="101" t="s">
        <v>1036</v>
      </c>
      <c r="B134" s="102">
        <v>4</v>
      </c>
      <c r="C134" s="103" t="s">
        <v>1037</v>
      </c>
      <c r="D134" s="104">
        <v>14639</v>
      </c>
      <c r="E134" s="105" t="s">
        <v>820</v>
      </c>
      <c r="F134" s="106">
        <f t="shared" si="12"/>
        <v>79.8</v>
      </c>
      <c r="G134" s="107">
        <v>18351</v>
      </c>
      <c r="H134" s="108">
        <v>31871</v>
      </c>
      <c r="I134" s="106">
        <f t="shared" si="10"/>
        <v>82.4</v>
      </c>
      <c r="J134" s="109">
        <f t="shared" si="13"/>
        <v>0</v>
      </c>
      <c r="K134" s="107">
        <v>38656</v>
      </c>
    </row>
    <row r="135" spans="1:11" ht="13.5" customHeight="1">
      <c r="A135" s="91" t="s">
        <v>1038</v>
      </c>
      <c r="B135" s="92">
        <v>3</v>
      </c>
      <c r="C135" s="93" t="s">
        <v>1039</v>
      </c>
      <c r="D135" s="94">
        <v>11076</v>
      </c>
      <c r="E135" s="95" t="s">
        <v>819</v>
      </c>
      <c r="F135" s="96">
        <f t="shared" si="12"/>
        <v>87.5</v>
      </c>
      <c r="G135" s="100">
        <v>12663</v>
      </c>
      <c r="H135" s="98">
        <v>8154970</v>
      </c>
      <c r="I135" s="96">
        <f t="shared" si="10"/>
        <v>77.9</v>
      </c>
      <c r="J135" s="99">
        <f t="shared" si="13"/>
        <v>0.19</v>
      </c>
      <c r="K135" s="100">
        <v>10466541</v>
      </c>
    </row>
    <row r="136" spans="1:11" ht="13.5" customHeight="1">
      <c r="A136" s="101" t="s">
        <v>1040</v>
      </c>
      <c r="B136" s="102">
        <v>4</v>
      </c>
      <c r="C136" s="103" t="s">
        <v>1041</v>
      </c>
      <c r="D136" s="104">
        <v>5333</v>
      </c>
      <c r="E136" s="105" t="s">
        <v>819</v>
      </c>
      <c r="F136" s="106">
        <f t="shared" si="12"/>
        <v>98.7</v>
      </c>
      <c r="G136" s="107">
        <v>5402</v>
      </c>
      <c r="H136" s="108">
        <v>3677625</v>
      </c>
      <c r="I136" s="106">
        <f t="shared" si="10"/>
        <v>87.7</v>
      </c>
      <c r="J136" s="109">
        <f t="shared" si="13"/>
        <v>0.08</v>
      </c>
      <c r="K136" s="107">
        <v>4191456</v>
      </c>
    </row>
    <row r="137" spans="1:11" ht="13.5" customHeight="1">
      <c r="A137" s="91" t="s">
        <v>43</v>
      </c>
      <c r="B137" s="92">
        <v>3</v>
      </c>
      <c r="C137" s="93" t="s">
        <v>1042</v>
      </c>
      <c r="D137" s="94">
        <v>51</v>
      </c>
      <c r="E137" s="95" t="s">
        <v>819</v>
      </c>
      <c r="F137" s="96">
        <f t="shared" si="12"/>
        <v>59.3</v>
      </c>
      <c r="G137" s="100">
        <v>86</v>
      </c>
      <c r="H137" s="98">
        <v>45883</v>
      </c>
      <c r="I137" s="96">
        <f>ROUND(H137/K137*100,1)</f>
        <v>30</v>
      </c>
      <c r="J137" s="99">
        <f t="shared" si="13"/>
        <v>0</v>
      </c>
      <c r="K137" s="100">
        <v>153175</v>
      </c>
    </row>
    <row r="138" spans="1:11" ht="13.5" customHeight="1">
      <c r="A138" s="91" t="s">
        <v>1043</v>
      </c>
      <c r="B138" s="92">
        <v>3</v>
      </c>
      <c r="C138" s="93" t="s">
        <v>1044</v>
      </c>
      <c r="D138" s="94">
        <v>344</v>
      </c>
      <c r="E138" s="95" t="s">
        <v>819</v>
      </c>
      <c r="F138" s="96">
        <f t="shared" si="12"/>
        <v>79.6</v>
      </c>
      <c r="G138" s="100">
        <v>432</v>
      </c>
      <c r="H138" s="98">
        <v>478704</v>
      </c>
      <c r="I138" s="96">
        <f>ROUND(H138/K138*100,1)</f>
        <v>72.4</v>
      </c>
      <c r="J138" s="99">
        <f t="shared" si="13"/>
        <v>0.01</v>
      </c>
      <c r="K138" s="100">
        <v>661405</v>
      </c>
    </row>
    <row r="139" spans="1:11" ht="13.5" customHeight="1">
      <c r="A139" s="91" t="s">
        <v>1045</v>
      </c>
      <c r="B139" s="92">
        <v>3</v>
      </c>
      <c r="C139" s="93" t="s">
        <v>1046</v>
      </c>
      <c r="D139" s="94">
        <v>50195</v>
      </c>
      <c r="E139" s="95" t="s">
        <v>819</v>
      </c>
      <c r="F139" s="96">
        <f t="shared" si="12"/>
        <v>86.5</v>
      </c>
      <c r="G139" s="100">
        <v>58020</v>
      </c>
      <c r="H139" s="98">
        <v>8791808</v>
      </c>
      <c r="I139" s="96">
        <f>ROUND(H139/K139*100,1)</f>
        <v>101.7</v>
      </c>
      <c r="J139" s="99">
        <f t="shared" si="13"/>
        <v>0.2</v>
      </c>
      <c r="K139" s="100">
        <v>8640614</v>
      </c>
    </row>
    <row r="140" spans="1:11" ht="13.5" customHeight="1">
      <c r="A140" s="101" t="s">
        <v>1047</v>
      </c>
      <c r="B140" s="102">
        <v>4</v>
      </c>
      <c r="C140" s="103" t="s">
        <v>1048</v>
      </c>
      <c r="D140" s="104">
        <v>49325</v>
      </c>
      <c r="E140" s="105" t="s">
        <v>819</v>
      </c>
      <c r="F140" s="106">
        <f t="shared" si="12"/>
        <v>85.9</v>
      </c>
      <c r="G140" s="107">
        <v>57432</v>
      </c>
      <c r="H140" s="108">
        <v>8618027</v>
      </c>
      <c r="I140" s="106">
        <f>ROUND(H140/K140*100,1)</f>
        <v>101.9</v>
      </c>
      <c r="J140" s="109">
        <f t="shared" si="13"/>
        <v>0.2</v>
      </c>
      <c r="K140" s="107">
        <v>8457235</v>
      </c>
    </row>
    <row r="141" spans="1:11" ht="13.5" customHeight="1">
      <c r="A141" s="101" t="s">
        <v>1049</v>
      </c>
      <c r="B141" s="102">
        <v>4</v>
      </c>
      <c r="C141" s="103" t="s">
        <v>1050</v>
      </c>
      <c r="D141" s="104">
        <v>387</v>
      </c>
      <c r="E141" s="105" t="s">
        <v>819</v>
      </c>
      <c r="F141" s="106" t="s">
        <v>846</v>
      </c>
      <c r="G141" s="111"/>
      <c r="H141" s="108">
        <v>18446</v>
      </c>
      <c r="I141" s="106" t="s">
        <v>846</v>
      </c>
      <c r="J141" s="109">
        <f t="shared" si="13"/>
        <v>0</v>
      </c>
      <c r="K141" s="111"/>
    </row>
    <row r="142" spans="1:11" ht="13.5" customHeight="1">
      <c r="A142" s="101" t="s">
        <v>1051</v>
      </c>
      <c r="B142" s="102">
        <v>4</v>
      </c>
      <c r="C142" s="103" t="s">
        <v>1052</v>
      </c>
      <c r="D142" s="104">
        <v>195</v>
      </c>
      <c r="E142" s="105" t="s">
        <v>819</v>
      </c>
      <c r="F142" s="106">
        <f aca="true" t="shared" si="14" ref="F142:F168">ROUND(D142/G142*100,1)</f>
        <v>191.2</v>
      </c>
      <c r="G142" s="107">
        <v>102</v>
      </c>
      <c r="H142" s="108">
        <v>25569</v>
      </c>
      <c r="I142" s="106">
        <f aca="true" t="shared" si="15" ref="I142:I168">ROUND(H142/K142*100,1)</f>
        <v>368.5</v>
      </c>
      <c r="J142" s="109">
        <f t="shared" si="13"/>
        <v>0</v>
      </c>
      <c r="K142" s="107">
        <v>6938</v>
      </c>
    </row>
    <row r="143" spans="1:11" ht="13.5" customHeight="1">
      <c r="A143" s="91" t="s">
        <v>1053</v>
      </c>
      <c r="B143" s="92">
        <v>3</v>
      </c>
      <c r="C143" s="93" t="s">
        <v>1054</v>
      </c>
      <c r="D143" s="94">
        <v>3763</v>
      </c>
      <c r="E143" s="95" t="s">
        <v>819</v>
      </c>
      <c r="F143" s="96">
        <f t="shared" si="14"/>
        <v>98</v>
      </c>
      <c r="G143" s="100">
        <v>3838</v>
      </c>
      <c r="H143" s="98">
        <v>572429</v>
      </c>
      <c r="I143" s="96">
        <f t="shared" si="15"/>
        <v>103.5</v>
      </c>
      <c r="J143" s="99">
        <f t="shared" si="13"/>
        <v>0.01</v>
      </c>
      <c r="K143" s="100">
        <v>552806</v>
      </c>
    </row>
    <row r="144" spans="1:11" ht="13.5" customHeight="1">
      <c r="A144" s="101" t="s">
        <v>1055</v>
      </c>
      <c r="B144" s="102">
        <v>4</v>
      </c>
      <c r="C144" s="103" t="s">
        <v>1056</v>
      </c>
      <c r="D144" s="104">
        <v>646</v>
      </c>
      <c r="E144" s="105" t="s">
        <v>819</v>
      </c>
      <c r="F144" s="106">
        <f t="shared" si="14"/>
        <v>125.2</v>
      </c>
      <c r="G144" s="107">
        <v>516</v>
      </c>
      <c r="H144" s="108">
        <v>141679</v>
      </c>
      <c r="I144" s="106">
        <f t="shared" si="15"/>
        <v>132.2</v>
      </c>
      <c r="J144" s="109">
        <f t="shared" si="13"/>
        <v>0</v>
      </c>
      <c r="K144" s="107">
        <v>107170</v>
      </c>
    </row>
    <row r="145" spans="1:11" ht="13.5" customHeight="1">
      <c r="A145" s="101" t="s">
        <v>1057</v>
      </c>
      <c r="B145" s="102">
        <v>4</v>
      </c>
      <c r="C145" s="103" t="s">
        <v>1058</v>
      </c>
      <c r="D145" s="104">
        <v>1291</v>
      </c>
      <c r="E145" s="105" t="s">
        <v>819</v>
      </c>
      <c r="F145" s="106">
        <f t="shared" si="14"/>
        <v>106.7</v>
      </c>
      <c r="G145" s="107">
        <v>1210</v>
      </c>
      <c r="H145" s="108">
        <v>109821</v>
      </c>
      <c r="I145" s="106">
        <f t="shared" si="15"/>
        <v>121.6</v>
      </c>
      <c r="J145" s="109">
        <f t="shared" si="13"/>
        <v>0</v>
      </c>
      <c r="K145" s="107">
        <v>90313</v>
      </c>
    </row>
    <row r="146" spans="1:11" ht="13.5" customHeight="1">
      <c r="A146" s="91" t="s">
        <v>1059</v>
      </c>
      <c r="B146" s="92">
        <v>3</v>
      </c>
      <c r="C146" s="93" t="s">
        <v>1060</v>
      </c>
      <c r="D146" s="94">
        <v>810</v>
      </c>
      <c r="E146" s="95" t="s">
        <v>819</v>
      </c>
      <c r="F146" s="96">
        <f t="shared" si="14"/>
        <v>55.7</v>
      </c>
      <c r="G146" s="100">
        <v>1455</v>
      </c>
      <c r="H146" s="98">
        <v>33586</v>
      </c>
      <c r="I146" s="96">
        <f t="shared" si="15"/>
        <v>70.3</v>
      </c>
      <c r="J146" s="99">
        <f t="shared" si="13"/>
        <v>0</v>
      </c>
      <c r="K146" s="100">
        <v>47802</v>
      </c>
    </row>
    <row r="147" spans="1:11" ht="13.5" customHeight="1">
      <c r="A147" s="81" t="s">
        <v>46</v>
      </c>
      <c r="B147" s="82">
        <v>2</v>
      </c>
      <c r="C147" s="83" t="s">
        <v>457</v>
      </c>
      <c r="D147" s="84">
        <v>1515110</v>
      </c>
      <c r="E147" s="85" t="s">
        <v>819</v>
      </c>
      <c r="F147" s="86">
        <f t="shared" si="14"/>
        <v>94.2</v>
      </c>
      <c r="G147" s="87">
        <v>1608383</v>
      </c>
      <c r="H147" s="88">
        <v>17415214</v>
      </c>
      <c r="I147" s="86">
        <f t="shared" si="15"/>
        <v>106.2</v>
      </c>
      <c r="J147" s="89">
        <f t="shared" si="13"/>
        <v>0.4</v>
      </c>
      <c r="K147" s="87">
        <v>16397401</v>
      </c>
    </row>
    <row r="148" spans="1:11" ht="13.5" customHeight="1">
      <c r="A148" s="91" t="s">
        <v>47</v>
      </c>
      <c r="B148" s="92">
        <v>3</v>
      </c>
      <c r="C148" s="93" t="s">
        <v>1061</v>
      </c>
      <c r="D148" s="94">
        <v>12286</v>
      </c>
      <c r="E148" s="95" t="s">
        <v>819</v>
      </c>
      <c r="F148" s="96">
        <f t="shared" si="14"/>
        <v>69.4</v>
      </c>
      <c r="G148" s="100">
        <v>17700</v>
      </c>
      <c r="H148" s="98">
        <v>119300</v>
      </c>
      <c r="I148" s="96">
        <f t="shared" si="15"/>
        <v>66.6</v>
      </c>
      <c r="J148" s="99">
        <f t="shared" si="13"/>
        <v>0</v>
      </c>
      <c r="K148" s="100">
        <v>179041</v>
      </c>
    </row>
    <row r="149" spans="1:11" ht="13.5" customHeight="1">
      <c r="A149" s="91" t="s">
        <v>1062</v>
      </c>
      <c r="B149" s="92">
        <v>3</v>
      </c>
      <c r="C149" s="93" t="s">
        <v>1063</v>
      </c>
      <c r="D149" s="94">
        <v>1502824</v>
      </c>
      <c r="E149" s="95" t="s">
        <v>819</v>
      </c>
      <c r="F149" s="96">
        <f t="shared" si="14"/>
        <v>94.5</v>
      </c>
      <c r="G149" s="100">
        <v>1590683</v>
      </c>
      <c r="H149" s="98">
        <v>17295914</v>
      </c>
      <c r="I149" s="96">
        <f t="shared" si="15"/>
        <v>106.6</v>
      </c>
      <c r="J149" s="99">
        <f t="shared" si="13"/>
        <v>0.4</v>
      </c>
      <c r="K149" s="100">
        <v>16218360</v>
      </c>
    </row>
    <row r="150" spans="1:11" ht="13.5" customHeight="1">
      <c r="A150" s="101" t="s">
        <v>1064</v>
      </c>
      <c r="B150" s="102">
        <v>4</v>
      </c>
      <c r="C150" s="103" t="s">
        <v>1065</v>
      </c>
      <c r="D150" s="104">
        <v>891706</v>
      </c>
      <c r="E150" s="105" t="s">
        <v>819</v>
      </c>
      <c r="F150" s="106">
        <f t="shared" si="14"/>
        <v>94.1</v>
      </c>
      <c r="G150" s="107">
        <v>947527</v>
      </c>
      <c r="H150" s="108">
        <v>5920581</v>
      </c>
      <c r="I150" s="106">
        <f t="shared" si="15"/>
        <v>127.5</v>
      </c>
      <c r="J150" s="109">
        <f t="shared" si="13"/>
        <v>0.14</v>
      </c>
      <c r="K150" s="107">
        <v>4642857</v>
      </c>
    </row>
    <row r="151" spans="1:11" ht="13.5" customHeight="1">
      <c r="A151" s="101" t="s">
        <v>1066</v>
      </c>
      <c r="B151" s="102">
        <v>4</v>
      </c>
      <c r="C151" s="103" t="s">
        <v>1067</v>
      </c>
      <c r="D151" s="104">
        <v>18944</v>
      </c>
      <c r="E151" s="105" t="s">
        <v>819</v>
      </c>
      <c r="F151" s="106">
        <f t="shared" si="14"/>
        <v>161.3</v>
      </c>
      <c r="G151" s="107">
        <v>11748</v>
      </c>
      <c r="H151" s="108">
        <v>920801</v>
      </c>
      <c r="I151" s="106">
        <f t="shared" si="15"/>
        <v>197.2</v>
      </c>
      <c r="J151" s="109">
        <f t="shared" si="13"/>
        <v>0.02</v>
      </c>
      <c r="K151" s="107">
        <v>467001</v>
      </c>
    </row>
    <row r="152" spans="1:11" ht="13.5" customHeight="1">
      <c r="A152" s="101" t="s">
        <v>1068</v>
      </c>
      <c r="B152" s="102">
        <v>4</v>
      </c>
      <c r="C152" s="103" t="s">
        <v>1069</v>
      </c>
      <c r="D152" s="104">
        <v>278472</v>
      </c>
      <c r="E152" s="105" t="s">
        <v>819</v>
      </c>
      <c r="F152" s="106">
        <f t="shared" si="14"/>
        <v>71.4</v>
      </c>
      <c r="G152" s="107">
        <v>389801</v>
      </c>
      <c r="H152" s="108">
        <v>2260663</v>
      </c>
      <c r="I152" s="106">
        <f t="shared" si="15"/>
        <v>124.3</v>
      </c>
      <c r="J152" s="109">
        <f t="shared" si="13"/>
        <v>0.05</v>
      </c>
      <c r="K152" s="107">
        <v>1818075</v>
      </c>
    </row>
    <row r="153" spans="1:11" ht="13.5" customHeight="1">
      <c r="A153" s="101" t="s">
        <v>1070</v>
      </c>
      <c r="B153" s="102">
        <v>4</v>
      </c>
      <c r="C153" s="103" t="s">
        <v>1071</v>
      </c>
      <c r="D153" s="104">
        <v>39</v>
      </c>
      <c r="E153" s="105" t="s">
        <v>823</v>
      </c>
      <c r="F153" s="106">
        <f t="shared" si="14"/>
        <v>390</v>
      </c>
      <c r="G153" s="107">
        <v>10</v>
      </c>
      <c r="H153" s="108">
        <v>9939</v>
      </c>
      <c r="I153" s="106">
        <f t="shared" si="15"/>
        <v>242.1</v>
      </c>
      <c r="J153" s="109">
        <f t="shared" si="13"/>
        <v>0</v>
      </c>
      <c r="K153" s="107">
        <v>4106</v>
      </c>
    </row>
    <row r="154" spans="1:11" ht="13.5" customHeight="1">
      <c r="A154" s="101" t="s">
        <v>1072</v>
      </c>
      <c r="B154" s="102">
        <v>4</v>
      </c>
      <c r="C154" s="103" t="s">
        <v>1073</v>
      </c>
      <c r="D154" s="104">
        <v>359601</v>
      </c>
      <c r="E154" s="105" t="s">
        <v>819</v>
      </c>
      <c r="F154" s="106">
        <f t="shared" si="14"/>
        <v>99.5</v>
      </c>
      <c r="G154" s="107">
        <v>361344</v>
      </c>
      <c r="H154" s="108">
        <v>6462475</v>
      </c>
      <c r="I154" s="106">
        <f t="shared" si="15"/>
        <v>98.6</v>
      </c>
      <c r="J154" s="109">
        <f t="shared" si="13"/>
        <v>0.15</v>
      </c>
      <c r="K154" s="107">
        <v>6551701</v>
      </c>
    </row>
    <row r="155" spans="1:11" ht="13.5" customHeight="1">
      <c r="A155" s="101" t="s">
        <v>1074</v>
      </c>
      <c r="B155" s="102">
        <v>4</v>
      </c>
      <c r="C155" s="103" t="s">
        <v>1075</v>
      </c>
      <c r="D155" s="104">
        <v>211306</v>
      </c>
      <c r="E155" s="105" t="s">
        <v>819</v>
      </c>
      <c r="F155" s="106">
        <f t="shared" si="14"/>
        <v>94</v>
      </c>
      <c r="G155" s="107">
        <v>224728</v>
      </c>
      <c r="H155" s="108">
        <v>4207695</v>
      </c>
      <c r="I155" s="106">
        <f t="shared" si="15"/>
        <v>90.6</v>
      </c>
      <c r="J155" s="109">
        <f t="shared" si="13"/>
        <v>0.1</v>
      </c>
      <c r="K155" s="107">
        <v>4645168</v>
      </c>
    </row>
    <row r="156" spans="1:11" ht="13.5" customHeight="1">
      <c r="A156" s="101" t="s">
        <v>1076</v>
      </c>
      <c r="B156" s="102">
        <v>4</v>
      </c>
      <c r="C156" s="103" t="s">
        <v>1077</v>
      </c>
      <c r="D156" s="104">
        <v>64928</v>
      </c>
      <c r="E156" s="105" t="s">
        <v>819</v>
      </c>
      <c r="F156" s="106">
        <f t="shared" si="14"/>
        <v>89</v>
      </c>
      <c r="G156" s="107">
        <v>72924</v>
      </c>
      <c r="H156" s="108">
        <v>338171</v>
      </c>
      <c r="I156" s="106">
        <f t="shared" si="15"/>
        <v>89.4</v>
      </c>
      <c r="J156" s="109">
        <f t="shared" si="13"/>
        <v>0.01</v>
      </c>
      <c r="K156" s="107">
        <v>378154</v>
      </c>
    </row>
    <row r="157" spans="1:11" ht="13.5" customHeight="1">
      <c r="A157" s="101" t="s">
        <v>1078</v>
      </c>
      <c r="B157" s="102">
        <v>4</v>
      </c>
      <c r="C157" s="103" t="s">
        <v>1079</v>
      </c>
      <c r="D157" s="104">
        <v>1122</v>
      </c>
      <c r="E157" s="105" t="s">
        <v>819</v>
      </c>
      <c r="F157" s="106">
        <f t="shared" si="14"/>
        <v>49.7</v>
      </c>
      <c r="G157" s="107">
        <v>2259</v>
      </c>
      <c r="H157" s="108">
        <v>54755</v>
      </c>
      <c r="I157" s="106">
        <f t="shared" si="15"/>
        <v>42.8</v>
      </c>
      <c r="J157" s="109">
        <f t="shared" si="13"/>
        <v>0</v>
      </c>
      <c r="K157" s="107">
        <v>128079</v>
      </c>
    </row>
    <row r="158" spans="1:11" ht="13.5" customHeight="1">
      <c r="A158" s="101" t="s">
        <v>1080</v>
      </c>
      <c r="B158" s="102">
        <v>4</v>
      </c>
      <c r="C158" s="103" t="s">
        <v>1081</v>
      </c>
      <c r="D158" s="104">
        <v>13639</v>
      </c>
      <c r="E158" s="105" t="s">
        <v>819</v>
      </c>
      <c r="F158" s="106">
        <f t="shared" si="14"/>
        <v>117.3</v>
      </c>
      <c r="G158" s="107">
        <v>11627</v>
      </c>
      <c r="H158" s="108">
        <v>382337</v>
      </c>
      <c r="I158" s="106">
        <f t="shared" si="15"/>
        <v>130</v>
      </c>
      <c r="J158" s="109">
        <f t="shared" si="13"/>
        <v>0.01</v>
      </c>
      <c r="K158" s="107">
        <v>294010</v>
      </c>
    </row>
    <row r="159" spans="1:11" ht="13.5" customHeight="1">
      <c r="A159" s="101" t="s">
        <v>1082</v>
      </c>
      <c r="B159" s="102">
        <v>4</v>
      </c>
      <c r="C159" s="103" t="s">
        <v>1083</v>
      </c>
      <c r="D159" s="104">
        <v>10307</v>
      </c>
      <c r="E159" s="105" t="s">
        <v>819</v>
      </c>
      <c r="F159" s="106">
        <f t="shared" si="14"/>
        <v>52.3</v>
      </c>
      <c r="G159" s="107">
        <v>19701</v>
      </c>
      <c r="H159" s="108">
        <v>147468</v>
      </c>
      <c r="I159" s="106">
        <f t="shared" si="15"/>
        <v>50.8</v>
      </c>
      <c r="J159" s="109">
        <f t="shared" si="13"/>
        <v>0</v>
      </c>
      <c r="K159" s="107">
        <v>290049</v>
      </c>
    </row>
    <row r="160" spans="1:11" ht="13.5" customHeight="1">
      <c r="A160" s="81" t="s">
        <v>48</v>
      </c>
      <c r="B160" s="82">
        <v>2</v>
      </c>
      <c r="C160" s="83" t="s">
        <v>459</v>
      </c>
      <c r="D160" s="84">
        <v>4128213</v>
      </c>
      <c r="E160" s="85" t="s">
        <v>819</v>
      </c>
      <c r="F160" s="86">
        <f t="shared" si="14"/>
        <v>132</v>
      </c>
      <c r="G160" s="87">
        <v>3128426</v>
      </c>
      <c r="H160" s="88">
        <v>43072882</v>
      </c>
      <c r="I160" s="86">
        <f t="shared" si="15"/>
        <v>156.9</v>
      </c>
      <c r="J160" s="89">
        <f t="shared" si="13"/>
        <v>0.99</v>
      </c>
      <c r="K160" s="87">
        <v>27445941</v>
      </c>
    </row>
    <row r="161" spans="1:11" ht="13.5" customHeight="1">
      <c r="A161" s="91" t="s">
        <v>49</v>
      </c>
      <c r="B161" s="92">
        <v>3</v>
      </c>
      <c r="C161" s="93" t="s">
        <v>1084</v>
      </c>
      <c r="D161" s="94">
        <v>4003833</v>
      </c>
      <c r="E161" s="95" t="s">
        <v>819</v>
      </c>
      <c r="F161" s="96">
        <f t="shared" si="14"/>
        <v>134.6</v>
      </c>
      <c r="G161" s="100">
        <v>2974338</v>
      </c>
      <c r="H161" s="98">
        <v>13242369</v>
      </c>
      <c r="I161" s="96">
        <f t="shared" si="15"/>
        <v>159.4</v>
      </c>
      <c r="J161" s="99">
        <f t="shared" si="13"/>
        <v>0.3</v>
      </c>
      <c r="K161" s="100">
        <v>8309975</v>
      </c>
    </row>
    <row r="162" spans="1:11" ht="13.5" customHeight="1">
      <c r="A162" s="91" t="s">
        <v>1085</v>
      </c>
      <c r="B162" s="92">
        <v>3</v>
      </c>
      <c r="C162" s="93" t="s">
        <v>1086</v>
      </c>
      <c r="D162" s="94">
        <v>12598</v>
      </c>
      <c r="E162" s="95" t="s">
        <v>819</v>
      </c>
      <c r="F162" s="96">
        <f t="shared" si="14"/>
        <v>178.4</v>
      </c>
      <c r="G162" s="100">
        <v>7062</v>
      </c>
      <c r="H162" s="98">
        <v>805419</v>
      </c>
      <c r="I162" s="96">
        <f t="shared" si="15"/>
        <v>126.6</v>
      </c>
      <c r="J162" s="99">
        <f t="shared" si="13"/>
        <v>0.02</v>
      </c>
      <c r="K162" s="100">
        <v>636194</v>
      </c>
    </row>
    <row r="163" spans="1:11" ht="13.5" customHeight="1">
      <c r="A163" s="91" t="s">
        <v>1087</v>
      </c>
      <c r="B163" s="92">
        <v>3</v>
      </c>
      <c r="C163" s="93" t="s">
        <v>1088</v>
      </c>
      <c r="D163" s="94">
        <v>35507</v>
      </c>
      <c r="E163" s="95" t="s">
        <v>819</v>
      </c>
      <c r="F163" s="96">
        <f t="shared" si="14"/>
        <v>51.2</v>
      </c>
      <c r="G163" s="100">
        <v>69408</v>
      </c>
      <c r="H163" s="98">
        <v>11427788</v>
      </c>
      <c r="I163" s="96">
        <f t="shared" si="15"/>
        <v>233.5</v>
      </c>
      <c r="J163" s="99">
        <f t="shared" si="13"/>
        <v>0.26</v>
      </c>
      <c r="K163" s="100">
        <v>4893692</v>
      </c>
    </row>
    <row r="164" spans="1:11" ht="13.5" customHeight="1">
      <c r="A164" s="101" t="s">
        <v>1089</v>
      </c>
      <c r="B164" s="102">
        <v>4</v>
      </c>
      <c r="C164" s="103" t="s">
        <v>1090</v>
      </c>
      <c r="D164" s="104">
        <v>120</v>
      </c>
      <c r="E164" s="105" t="s">
        <v>819</v>
      </c>
      <c r="F164" s="106">
        <f t="shared" si="14"/>
        <v>0.3</v>
      </c>
      <c r="G164" s="107">
        <v>40458</v>
      </c>
      <c r="H164" s="108">
        <v>1911</v>
      </c>
      <c r="I164" s="106">
        <f t="shared" si="15"/>
        <v>0.4</v>
      </c>
      <c r="J164" s="109">
        <f t="shared" si="13"/>
        <v>0</v>
      </c>
      <c r="K164" s="107">
        <v>514414</v>
      </c>
    </row>
    <row r="165" spans="1:11" ht="13.5" customHeight="1">
      <c r="A165" s="101" t="s">
        <v>1091</v>
      </c>
      <c r="B165" s="102">
        <v>4</v>
      </c>
      <c r="C165" s="103" t="s">
        <v>1092</v>
      </c>
      <c r="D165" s="104">
        <v>6264</v>
      </c>
      <c r="E165" s="105" t="s">
        <v>819</v>
      </c>
      <c r="F165" s="106">
        <f t="shared" si="14"/>
        <v>143.8</v>
      </c>
      <c r="G165" s="107">
        <v>4355</v>
      </c>
      <c r="H165" s="108">
        <v>151877</v>
      </c>
      <c r="I165" s="106">
        <f t="shared" si="15"/>
        <v>206.1</v>
      </c>
      <c r="J165" s="109">
        <f t="shared" si="13"/>
        <v>0</v>
      </c>
      <c r="K165" s="107">
        <v>73680</v>
      </c>
    </row>
    <row r="166" spans="1:11" ht="13.5" customHeight="1">
      <c r="A166" s="101" t="s">
        <v>1093</v>
      </c>
      <c r="B166" s="102">
        <v>4</v>
      </c>
      <c r="C166" s="103" t="s">
        <v>1094</v>
      </c>
      <c r="D166" s="104">
        <v>5169</v>
      </c>
      <c r="E166" s="105" t="s">
        <v>819</v>
      </c>
      <c r="F166" s="106">
        <f t="shared" si="14"/>
        <v>117.8</v>
      </c>
      <c r="G166" s="107">
        <v>4389</v>
      </c>
      <c r="H166" s="108">
        <v>9582006</v>
      </c>
      <c r="I166" s="106">
        <f t="shared" si="15"/>
        <v>307.6</v>
      </c>
      <c r="J166" s="109">
        <f t="shared" si="13"/>
        <v>0.22</v>
      </c>
      <c r="K166" s="107">
        <v>3115155</v>
      </c>
    </row>
    <row r="167" spans="1:11" ht="13.5" customHeight="1">
      <c r="A167" s="101" t="s">
        <v>1095</v>
      </c>
      <c r="B167" s="102">
        <v>4</v>
      </c>
      <c r="C167" s="103" t="s">
        <v>1096</v>
      </c>
      <c r="D167" s="104">
        <v>1878</v>
      </c>
      <c r="E167" s="105" t="s">
        <v>819</v>
      </c>
      <c r="F167" s="106">
        <f t="shared" si="14"/>
        <v>169</v>
      </c>
      <c r="G167" s="107">
        <v>1111</v>
      </c>
      <c r="H167" s="108">
        <v>107770</v>
      </c>
      <c r="I167" s="106">
        <f t="shared" si="15"/>
        <v>180.2</v>
      </c>
      <c r="J167" s="109">
        <f t="shared" si="13"/>
        <v>0</v>
      </c>
      <c r="K167" s="107">
        <v>59812</v>
      </c>
    </row>
    <row r="168" spans="1:11" ht="13.5" customHeight="1">
      <c r="A168" s="101" t="s">
        <v>1097</v>
      </c>
      <c r="B168" s="102">
        <v>4</v>
      </c>
      <c r="C168" s="103" t="s">
        <v>1098</v>
      </c>
      <c r="D168" s="104">
        <v>604</v>
      </c>
      <c r="E168" s="105" t="s">
        <v>819</v>
      </c>
      <c r="F168" s="106">
        <f t="shared" si="14"/>
        <v>129.3</v>
      </c>
      <c r="G168" s="107">
        <v>467</v>
      </c>
      <c r="H168" s="108">
        <v>10378</v>
      </c>
      <c r="I168" s="106">
        <f t="shared" si="15"/>
        <v>158.6</v>
      </c>
      <c r="J168" s="109">
        <f t="shared" si="13"/>
        <v>0</v>
      </c>
      <c r="K168" s="107">
        <v>6544</v>
      </c>
    </row>
    <row r="169" spans="1:11" ht="13.5" customHeight="1">
      <c r="A169" s="101" t="s">
        <v>1099</v>
      </c>
      <c r="B169" s="102">
        <v>4</v>
      </c>
      <c r="C169" s="103" t="s">
        <v>1100</v>
      </c>
      <c r="D169" s="104">
        <v>0</v>
      </c>
      <c r="E169" s="105" t="s">
        <v>819</v>
      </c>
      <c r="F169" s="106"/>
      <c r="G169" s="111"/>
      <c r="H169" s="108">
        <v>287</v>
      </c>
      <c r="I169" s="106" t="s">
        <v>846</v>
      </c>
      <c r="J169" s="109">
        <f t="shared" si="13"/>
        <v>0</v>
      </c>
      <c r="K169" s="111"/>
    </row>
    <row r="170" spans="1:11" ht="13.5" customHeight="1">
      <c r="A170" s="91" t="s">
        <v>1101</v>
      </c>
      <c r="B170" s="92">
        <v>3</v>
      </c>
      <c r="C170" s="93" t="s">
        <v>1102</v>
      </c>
      <c r="D170" s="94">
        <v>76256</v>
      </c>
      <c r="E170" s="95" t="s">
        <v>819</v>
      </c>
      <c r="F170" s="96">
        <f>ROUND(D170/G170*100,1)</f>
        <v>98.3</v>
      </c>
      <c r="G170" s="100">
        <v>77582</v>
      </c>
      <c r="H170" s="98">
        <v>17405640</v>
      </c>
      <c r="I170" s="96">
        <f aca="true" t="shared" si="16" ref="I170:I201">ROUND(H170/K170*100,1)</f>
        <v>129.5</v>
      </c>
      <c r="J170" s="99">
        <f t="shared" si="13"/>
        <v>0.4</v>
      </c>
      <c r="K170" s="100">
        <v>13436078</v>
      </c>
    </row>
    <row r="171" spans="1:11" ht="13.5" customHeight="1">
      <c r="A171" s="101" t="s">
        <v>1103</v>
      </c>
      <c r="B171" s="102">
        <v>4</v>
      </c>
      <c r="C171" s="103" t="s">
        <v>1104</v>
      </c>
      <c r="D171" s="104">
        <v>111</v>
      </c>
      <c r="E171" s="105" t="s">
        <v>819</v>
      </c>
      <c r="F171" s="106">
        <f>ROUND(D171/G171*100,1)</f>
        <v>48.5</v>
      </c>
      <c r="G171" s="107">
        <v>229</v>
      </c>
      <c r="H171" s="108">
        <v>2331</v>
      </c>
      <c r="I171" s="106">
        <f t="shared" si="16"/>
        <v>43.9</v>
      </c>
      <c r="J171" s="109">
        <f t="shared" si="13"/>
        <v>0</v>
      </c>
      <c r="K171" s="107">
        <v>5307</v>
      </c>
    </row>
    <row r="172" spans="1:11" ht="13.5" customHeight="1">
      <c r="A172" s="101" t="s">
        <v>1105</v>
      </c>
      <c r="B172" s="102">
        <v>4</v>
      </c>
      <c r="C172" s="103" t="s">
        <v>1106</v>
      </c>
      <c r="D172" s="104">
        <v>6868</v>
      </c>
      <c r="E172" s="105" t="s">
        <v>819</v>
      </c>
      <c r="F172" s="106">
        <f>ROUND(D172/G172*100,1)</f>
        <v>113.6</v>
      </c>
      <c r="G172" s="107">
        <v>6044</v>
      </c>
      <c r="H172" s="108">
        <v>2015547</v>
      </c>
      <c r="I172" s="106">
        <f t="shared" si="16"/>
        <v>171.2</v>
      </c>
      <c r="J172" s="109">
        <f t="shared" si="13"/>
        <v>0.05</v>
      </c>
      <c r="K172" s="107">
        <v>1177010</v>
      </c>
    </row>
    <row r="173" spans="1:11" ht="13.5" customHeight="1">
      <c r="A173" s="101" t="s">
        <v>1107</v>
      </c>
      <c r="B173" s="102">
        <v>4</v>
      </c>
      <c r="C173" s="103" t="s">
        <v>1108</v>
      </c>
      <c r="D173" s="104">
        <v>5926</v>
      </c>
      <c r="E173" s="105" t="s">
        <v>819</v>
      </c>
      <c r="F173" s="106">
        <f>ROUND(D173/G173*100,1)</f>
        <v>114.4</v>
      </c>
      <c r="G173" s="107">
        <v>5178</v>
      </c>
      <c r="H173" s="108">
        <v>1263671</v>
      </c>
      <c r="I173" s="106">
        <f t="shared" si="16"/>
        <v>161.6</v>
      </c>
      <c r="J173" s="109">
        <f t="shared" si="13"/>
        <v>0.03</v>
      </c>
      <c r="K173" s="107">
        <v>782135</v>
      </c>
    </row>
    <row r="174" spans="1:11" ht="13.5" customHeight="1">
      <c r="A174" s="101" t="s">
        <v>1109</v>
      </c>
      <c r="B174" s="102">
        <v>4</v>
      </c>
      <c r="C174" s="103" t="s">
        <v>1110</v>
      </c>
      <c r="D174" s="104">
        <v>52072</v>
      </c>
      <c r="E174" s="105" t="s">
        <v>819</v>
      </c>
      <c r="F174" s="106">
        <f>ROUND(D174/G174*100,1)</f>
        <v>91.5</v>
      </c>
      <c r="G174" s="107">
        <v>56939</v>
      </c>
      <c r="H174" s="108">
        <v>8044928</v>
      </c>
      <c r="I174" s="106">
        <f t="shared" si="16"/>
        <v>98.2</v>
      </c>
      <c r="J174" s="109">
        <f t="shared" si="13"/>
        <v>0.18</v>
      </c>
      <c r="K174" s="107">
        <v>8194288</v>
      </c>
    </row>
    <row r="175" spans="1:11" ht="13.5" customHeight="1">
      <c r="A175" s="81" t="s">
        <v>50</v>
      </c>
      <c r="B175" s="82">
        <v>2</v>
      </c>
      <c r="C175" s="83" t="s">
        <v>461</v>
      </c>
      <c r="D175" s="84">
        <v>0</v>
      </c>
      <c r="E175" s="85"/>
      <c r="F175" s="86"/>
      <c r="G175" s="87"/>
      <c r="H175" s="88">
        <v>24280923</v>
      </c>
      <c r="I175" s="86">
        <f t="shared" si="16"/>
        <v>118.8</v>
      </c>
      <c r="J175" s="89">
        <f t="shared" si="13"/>
        <v>0.56</v>
      </c>
      <c r="K175" s="87">
        <v>20439039</v>
      </c>
    </row>
    <row r="176" spans="1:11" ht="13.5" customHeight="1">
      <c r="A176" s="91" t="s">
        <v>51</v>
      </c>
      <c r="B176" s="92">
        <v>3</v>
      </c>
      <c r="C176" s="93" t="s">
        <v>1111</v>
      </c>
      <c r="D176" s="94">
        <v>6431</v>
      </c>
      <c r="E176" s="95" t="s">
        <v>819</v>
      </c>
      <c r="F176" s="96">
        <f>ROUND(D176/G176*100,1)</f>
        <v>109.9</v>
      </c>
      <c r="G176" s="100">
        <v>5850</v>
      </c>
      <c r="H176" s="98">
        <v>10324956</v>
      </c>
      <c r="I176" s="96">
        <f t="shared" si="16"/>
        <v>157.7</v>
      </c>
      <c r="J176" s="99">
        <f t="shared" si="13"/>
        <v>0.24</v>
      </c>
      <c r="K176" s="100">
        <v>6547304</v>
      </c>
    </row>
    <row r="177" spans="1:11" ht="13.5" customHeight="1">
      <c r="A177" s="101" t="s">
        <v>1112</v>
      </c>
      <c r="B177" s="102">
        <v>4</v>
      </c>
      <c r="C177" s="103" t="s">
        <v>1113</v>
      </c>
      <c r="D177" s="104">
        <v>416</v>
      </c>
      <c r="E177" s="105" t="s">
        <v>819</v>
      </c>
      <c r="F177" s="106">
        <f>ROUND(D177/G177*100,1)</f>
        <v>407.8</v>
      </c>
      <c r="G177" s="107">
        <v>102</v>
      </c>
      <c r="H177" s="108">
        <v>12810</v>
      </c>
      <c r="I177" s="106">
        <f t="shared" si="16"/>
        <v>186.3</v>
      </c>
      <c r="J177" s="109">
        <f t="shared" si="13"/>
        <v>0</v>
      </c>
      <c r="K177" s="107">
        <v>6877</v>
      </c>
    </row>
    <row r="178" spans="1:11" ht="13.5" customHeight="1">
      <c r="A178" s="101" t="s">
        <v>1114</v>
      </c>
      <c r="B178" s="102">
        <v>4</v>
      </c>
      <c r="C178" s="103" t="s">
        <v>1115</v>
      </c>
      <c r="D178" s="104">
        <v>288</v>
      </c>
      <c r="E178" s="105" t="s">
        <v>819</v>
      </c>
      <c r="F178" s="106">
        <f>ROUND(D178/G178*100,1)</f>
        <v>118</v>
      </c>
      <c r="G178" s="107">
        <v>244</v>
      </c>
      <c r="H178" s="108">
        <v>70357</v>
      </c>
      <c r="I178" s="106">
        <f t="shared" si="16"/>
        <v>117</v>
      </c>
      <c r="J178" s="109">
        <f t="shared" si="13"/>
        <v>0</v>
      </c>
      <c r="K178" s="107">
        <v>60111</v>
      </c>
    </row>
    <row r="179" spans="1:11" ht="13.5" customHeight="1">
      <c r="A179" s="91" t="s">
        <v>1116</v>
      </c>
      <c r="B179" s="92">
        <v>3</v>
      </c>
      <c r="C179" s="93" t="s">
        <v>1117</v>
      </c>
      <c r="D179" s="94">
        <v>0</v>
      </c>
      <c r="E179" s="95"/>
      <c r="F179" s="96"/>
      <c r="G179" s="100"/>
      <c r="H179" s="98">
        <v>13955967</v>
      </c>
      <c r="I179" s="96">
        <f t="shared" si="16"/>
        <v>100.5</v>
      </c>
      <c r="J179" s="99">
        <f t="shared" si="13"/>
        <v>0.32</v>
      </c>
      <c r="K179" s="100">
        <v>13891735</v>
      </c>
    </row>
    <row r="180" spans="1:11" ht="13.5" customHeight="1">
      <c r="A180" s="101" t="s">
        <v>1118</v>
      </c>
      <c r="B180" s="102">
        <v>4</v>
      </c>
      <c r="C180" s="103" t="s">
        <v>1119</v>
      </c>
      <c r="D180" s="104">
        <v>577</v>
      </c>
      <c r="E180" s="105" t="s">
        <v>819</v>
      </c>
      <c r="F180" s="106">
        <f>ROUND(D180/G180*100,1)</f>
        <v>145.7</v>
      </c>
      <c r="G180" s="107">
        <v>396</v>
      </c>
      <c r="H180" s="108">
        <v>362854</v>
      </c>
      <c r="I180" s="106">
        <f t="shared" si="16"/>
        <v>139</v>
      </c>
      <c r="J180" s="109">
        <f t="shared" si="13"/>
        <v>0.01</v>
      </c>
      <c r="K180" s="107">
        <v>261128</v>
      </c>
    </row>
    <row r="181" spans="1:11" ht="13.5" customHeight="1">
      <c r="A181" s="101" t="s">
        <v>1120</v>
      </c>
      <c r="B181" s="102">
        <v>4</v>
      </c>
      <c r="C181" s="103" t="s">
        <v>1121</v>
      </c>
      <c r="D181" s="104">
        <v>1563</v>
      </c>
      <c r="E181" s="105" t="s">
        <v>819</v>
      </c>
      <c r="F181" s="106">
        <f>ROUND(D181/G181*100,1)</f>
        <v>96.9</v>
      </c>
      <c r="G181" s="107">
        <v>1613</v>
      </c>
      <c r="H181" s="108">
        <v>472601</v>
      </c>
      <c r="I181" s="106">
        <f t="shared" si="16"/>
        <v>105.2</v>
      </c>
      <c r="J181" s="109">
        <f t="shared" si="13"/>
        <v>0.01</v>
      </c>
      <c r="K181" s="107">
        <v>449177</v>
      </c>
    </row>
    <row r="182" spans="1:11" ht="13.5" customHeight="1">
      <c r="A182" s="72" t="s">
        <v>52</v>
      </c>
      <c r="B182" s="73">
        <v>1</v>
      </c>
      <c r="C182" s="74" t="s">
        <v>463</v>
      </c>
      <c r="D182" s="75">
        <v>0</v>
      </c>
      <c r="E182" s="76"/>
      <c r="F182" s="77"/>
      <c r="G182" s="78"/>
      <c r="H182" s="79">
        <v>614474929</v>
      </c>
      <c r="I182" s="77">
        <f t="shared" si="16"/>
        <v>112.1</v>
      </c>
      <c r="J182" s="80">
        <f t="shared" si="13"/>
        <v>14.08</v>
      </c>
      <c r="K182" s="78">
        <v>548196145</v>
      </c>
    </row>
    <row r="183" spans="1:11" ht="13.5" customHeight="1">
      <c r="A183" s="81" t="s">
        <v>53</v>
      </c>
      <c r="B183" s="82">
        <v>2</v>
      </c>
      <c r="C183" s="83" t="s">
        <v>1122</v>
      </c>
      <c r="D183" s="84">
        <v>12328005</v>
      </c>
      <c r="E183" s="85" t="s">
        <v>819</v>
      </c>
      <c r="F183" s="86">
        <f aca="true" t="shared" si="17" ref="F183:F189">ROUND(D183/G183*100,1)</f>
        <v>102.9</v>
      </c>
      <c r="G183" s="87">
        <v>11980221</v>
      </c>
      <c r="H183" s="88">
        <v>88804461</v>
      </c>
      <c r="I183" s="86">
        <f t="shared" si="16"/>
        <v>155.9</v>
      </c>
      <c r="J183" s="89">
        <f t="shared" si="13"/>
        <v>2.03</v>
      </c>
      <c r="K183" s="87">
        <v>56946780</v>
      </c>
    </row>
    <row r="184" spans="1:11" ht="13.5" customHeight="1">
      <c r="A184" s="91" t="s">
        <v>54</v>
      </c>
      <c r="B184" s="92">
        <v>3</v>
      </c>
      <c r="C184" s="93" t="s">
        <v>1123</v>
      </c>
      <c r="D184" s="94">
        <v>11777097</v>
      </c>
      <c r="E184" s="95" t="s">
        <v>819</v>
      </c>
      <c r="F184" s="96">
        <f t="shared" si="17"/>
        <v>102.8</v>
      </c>
      <c r="G184" s="100">
        <v>11453008</v>
      </c>
      <c r="H184" s="98">
        <v>67781337</v>
      </c>
      <c r="I184" s="96">
        <f t="shared" si="16"/>
        <v>142</v>
      </c>
      <c r="J184" s="99">
        <f t="shared" si="13"/>
        <v>1.55</v>
      </c>
      <c r="K184" s="100">
        <v>47718745</v>
      </c>
    </row>
    <row r="185" spans="1:11" ht="13.5" customHeight="1">
      <c r="A185" s="101" t="s">
        <v>1124</v>
      </c>
      <c r="B185" s="102">
        <v>4</v>
      </c>
      <c r="C185" s="103" t="s">
        <v>1125</v>
      </c>
      <c r="D185" s="104">
        <v>316882</v>
      </c>
      <c r="E185" s="105" t="s">
        <v>819</v>
      </c>
      <c r="F185" s="106">
        <f t="shared" si="17"/>
        <v>115.4</v>
      </c>
      <c r="G185" s="107">
        <v>274544</v>
      </c>
      <c r="H185" s="108">
        <v>1876789</v>
      </c>
      <c r="I185" s="106">
        <f t="shared" si="16"/>
        <v>165.4</v>
      </c>
      <c r="J185" s="109">
        <f t="shared" si="13"/>
        <v>0.04</v>
      </c>
      <c r="K185" s="107">
        <v>1134936</v>
      </c>
    </row>
    <row r="186" spans="1:11" ht="13.5" customHeight="1">
      <c r="A186" s="101" t="s">
        <v>1126</v>
      </c>
      <c r="B186" s="102">
        <v>4</v>
      </c>
      <c r="C186" s="103" t="s">
        <v>1127</v>
      </c>
      <c r="D186" s="104">
        <v>3494331</v>
      </c>
      <c r="E186" s="105" t="s">
        <v>819</v>
      </c>
      <c r="F186" s="106">
        <f t="shared" si="17"/>
        <v>82.8</v>
      </c>
      <c r="G186" s="107">
        <v>4218779</v>
      </c>
      <c r="H186" s="108">
        <v>22499784</v>
      </c>
      <c r="I186" s="106">
        <f t="shared" si="16"/>
        <v>121.3</v>
      </c>
      <c r="J186" s="109">
        <f t="shared" si="13"/>
        <v>0.52</v>
      </c>
      <c r="K186" s="107">
        <v>18542719</v>
      </c>
    </row>
    <row r="187" spans="1:11" ht="13.5" customHeight="1">
      <c r="A187" s="101" t="s">
        <v>1128</v>
      </c>
      <c r="B187" s="102">
        <v>4</v>
      </c>
      <c r="C187" s="103" t="s">
        <v>1129</v>
      </c>
      <c r="D187" s="104">
        <v>775898</v>
      </c>
      <c r="E187" s="105" t="s">
        <v>819</v>
      </c>
      <c r="F187" s="106">
        <f t="shared" si="17"/>
        <v>108.1</v>
      </c>
      <c r="G187" s="107">
        <v>717527</v>
      </c>
      <c r="H187" s="108">
        <v>7367896</v>
      </c>
      <c r="I187" s="106">
        <f t="shared" si="16"/>
        <v>189.6</v>
      </c>
      <c r="J187" s="109">
        <f t="shared" si="13"/>
        <v>0.17</v>
      </c>
      <c r="K187" s="107">
        <v>3886049</v>
      </c>
    </row>
    <row r="188" spans="1:11" ht="13.5" customHeight="1">
      <c r="A188" s="101" t="s">
        <v>1130</v>
      </c>
      <c r="B188" s="102">
        <v>4</v>
      </c>
      <c r="C188" s="103" t="s">
        <v>1131</v>
      </c>
      <c r="D188" s="104">
        <v>2718433</v>
      </c>
      <c r="E188" s="105" t="s">
        <v>819</v>
      </c>
      <c r="F188" s="106">
        <f t="shared" si="17"/>
        <v>77.6</v>
      </c>
      <c r="G188" s="107">
        <v>3501252</v>
      </c>
      <c r="H188" s="108">
        <v>15131888</v>
      </c>
      <c r="I188" s="106">
        <f t="shared" si="16"/>
        <v>103.2</v>
      </c>
      <c r="J188" s="109">
        <f t="shared" si="13"/>
        <v>0.35</v>
      </c>
      <c r="K188" s="107">
        <v>14656670</v>
      </c>
    </row>
    <row r="189" spans="1:11" ht="13.5" customHeight="1">
      <c r="A189" s="101" t="s">
        <v>1132</v>
      </c>
      <c r="B189" s="102">
        <v>4</v>
      </c>
      <c r="C189" s="103" t="s">
        <v>1133</v>
      </c>
      <c r="D189" s="104">
        <v>7965884</v>
      </c>
      <c r="E189" s="105" t="s">
        <v>819</v>
      </c>
      <c r="F189" s="106">
        <f t="shared" si="17"/>
        <v>114.5</v>
      </c>
      <c r="G189" s="107">
        <v>6959685</v>
      </c>
      <c r="H189" s="108">
        <v>43404764</v>
      </c>
      <c r="I189" s="106">
        <f t="shared" si="16"/>
        <v>154.8</v>
      </c>
      <c r="J189" s="109">
        <f t="shared" si="13"/>
        <v>0.99</v>
      </c>
      <c r="K189" s="107">
        <v>28041090</v>
      </c>
    </row>
    <row r="190" spans="1:11" ht="13.5" customHeight="1">
      <c r="A190" s="81" t="s">
        <v>55</v>
      </c>
      <c r="B190" s="82">
        <v>2</v>
      </c>
      <c r="C190" s="83" t="s">
        <v>466</v>
      </c>
      <c r="D190" s="84">
        <v>0</v>
      </c>
      <c r="E190" s="85"/>
      <c r="F190" s="86"/>
      <c r="G190" s="87"/>
      <c r="H190" s="88">
        <v>286629107</v>
      </c>
      <c r="I190" s="86">
        <f t="shared" si="16"/>
        <v>112.3</v>
      </c>
      <c r="J190" s="89">
        <f t="shared" si="13"/>
        <v>6.57</v>
      </c>
      <c r="K190" s="87">
        <v>255268445</v>
      </c>
    </row>
    <row r="191" spans="1:11" ht="13.5" customHeight="1">
      <c r="A191" s="91" t="s">
        <v>56</v>
      </c>
      <c r="B191" s="92">
        <v>3</v>
      </c>
      <c r="C191" s="93" t="s">
        <v>1134</v>
      </c>
      <c r="D191" s="94">
        <v>8713622</v>
      </c>
      <c r="E191" s="95" t="s">
        <v>821</v>
      </c>
      <c r="F191" s="96">
        <f>ROUND(D191/G191*100,1)</f>
        <v>99.6</v>
      </c>
      <c r="G191" s="100">
        <v>8746779</v>
      </c>
      <c r="H191" s="98">
        <v>209491535</v>
      </c>
      <c r="I191" s="96">
        <f t="shared" si="16"/>
        <v>113.6</v>
      </c>
      <c r="J191" s="99">
        <f t="shared" si="13"/>
        <v>4.8</v>
      </c>
      <c r="K191" s="100">
        <v>184373332</v>
      </c>
    </row>
    <row r="192" spans="1:11" ht="13.5" customHeight="1">
      <c r="A192" s="91" t="s">
        <v>1135</v>
      </c>
      <c r="B192" s="92">
        <v>3</v>
      </c>
      <c r="C192" s="93" t="s">
        <v>467</v>
      </c>
      <c r="D192" s="94">
        <v>0</v>
      </c>
      <c r="E192" s="95"/>
      <c r="F192" s="96"/>
      <c r="G192" s="100"/>
      <c r="H192" s="98">
        <v>77137572</v>
      </c>
      <c r="I192" s="96">
        <f t="shared" si="16"/>
        <v>108.8</v>
      </c>
      <c r="J192" s="99">
        <f t="shared" si="13"/>
        <v>1.77</v>
      </c>
      <c r="K192" s="100">
        <v>70895113</v>
      </c>
    </row>
    <row r="193" spans="1:11" ht="13.5" customHeight="1">
      <c r="A193" s="101" t="s">
        <v>1136</v>
      </c>
      <c r="B193" s="102">
        <v>4</v>
      </c>
      <c r="C193" s="103" t="s">
        <v>468</v>
      </c>
      <c r="D193" s="104">
        <v>1644018</v>
      </c>
      <c r="E193" s="105" t="s">
        <v>821</v>
      </c>
      <c r="F193" s="106">
        <f aca="true" t="shared" si="18" ref="F193:F209">ROUND(D193/G193*100,1)</f>
        <v>94.4</v>
      </c>
      <c r="G193" s="107">
        <v>1740645</v>
      </c>
      <c r="H193" s="108">
        <v>50287587</v>
      </c>
      <c r="I193" s="106">
        <f t="shared" si="16"/>
        <v>112.4</v>
      </c>
      <c r="J193" s="109">
        <f t="shared" si="13"/>
        <v>1.15</v>
      </c>
      <c r="K193" s="107">
        <v>44723138</v>
      </c>
    </row>
    <row r="194" spans="1:11" ht="13.5" customHeight="1">
      <c r="A194" s="101" t="s">
        <v>1137</v>
      </c>
      <c r="B194" s="102">
        <v>4</v>
      </c>
      <c r="C194" s="103" t="s">
        <v>469</v>
      </c>
      <c r="D194" s="104">
        <v>299141</v>
      </c>
      <c r="E194" s="105" t="s">
        <v>821</v>
      </c>
      <c r="F194" s="106">
        <f t="shared" si="18"/>
        <v>59</v>
      </c>
      <c r="G194" s="107">
        <v>507080</v>
      </c>
      <c r="H194" s="108">
        <v>9452342</v>
      </c>
      <c r="I194" s="106">
        <f t="shared" si="16"/>
        <v>70.6</v>
      </c>
      <c r="J194" s="109">
        <f t="shared" si="13"/>
        <v>0.22</v>
      </c>
      <c r="K194" s="107">
        <v>13385785</v>
      </c>
    </row>
    <row r="195" spans="1:11" ht="13.5" customHeight="1">
      <c r="A195" s="101" t="s">
        <v>1138</v>
      </c>
      <c r="B195" s="102">
        <v>4</v>
      </c>
      <c r="C195" s="103" t="s">
        <v>470</v>
      </c>
      <c r="D195" s="104">
        <v>333069</v>
      </c>
      <c r="E195" s="105" t="s">
        <v>821</v>
      </c>
      <c r="F195" s="106">
        <f t="shared" si="18"/>
        <v>122.4</v>
      </c>
      <c r="G195" s="107">
        <v>272217</v>
      </c>
      <c r="H195" s="108">
        <v>10969232</v>
      </c>
      <c r="I195" s="106">
        <f t="shared" si="16"/>
        <v>156</v>
      </c>
      <c r="J195" s="109">
        <f t="shared" si="13"/>
        <v>0.25</v>
      </c>
      <c r="K195" s="107">
        <v>7030247</v>
      </c>
    </row>
    <row r="196" spans="1:11" ht="13.5" customHeight="1">
      <c r="A196" s="101" t="s">
        <v>1139</v>
      </c>
      <c r="B196" s="102">
        <v>4</v>
      </c>
      <c r="C196" s="103" t="s">
        <v>1140</v>
      </c>
      <c r="D196" s="104">
        <v>96358</v>
      </c>
      <c r="E196" s="105" t="s">
        <v>821</v>
      </c>
      <c r="F196" s="106">
        <f t="shared" si="18"/>
        <v>94.1</v>
      </c>
      <c r="G196" s="107">
        <v>102417</v>
      </c>
      <c r="H196" s="108">
        <v>2528539</v>
      </c>
      <c r="I196" s="106">
        <f t="shared" si="16"/>
        <v>96.4</v>
      </c>
      <c r="J196" s="109">
        <f t="shared" si="13"/>
        <v>0.06</v>
      </c>
      <c r="K196" s="107">
        <v>2623239</v>
      </c>
    </row>
    <row r="197" spans="1:11" ht="13.5" customHeight="1">
      <c r="A197" s="101" t="s">
        <v>1141</v>
      </c>
      <c r="B197" s="102">
        <v>4</v>
      </c>
      <c r="C197" s="103" t="s">
        <v>1142</v>
      </c>
      <c r="D197" s="104">
        <v>6713228</v>
      </c>
      <c r="E197" s="105" t="s">
        <v>820</v>
      </c>
      <c r="F197" s="106">
        <f t="shared" si="18"/>
        <v>101.6</v>
      </c>
      <c r="G197" s="107">
        <v>6606658</v>
      </c>
      <c r="H197" s="108">
        <v>1552786</v>
      </c>
      <c r="I197" s="106">
        <f t="shared" si="16"/>
        <v>93.2</v>
      </c>
      <c r="J197" s="109">
        <f aca="true" t="shared" si="19" ref="J197:J260">ROUND(H197/4364363176*100,2)</f>
        <v>0.04</v>
      </c>
      <c r="K197" s="107">
        <v>1666906</v>
      </c>
    </row>
    <row r="198" spans="1:11" ht="13.5" customHeight="1">
      <c r="A198" s="101" t="s">
        <v>1143</v>
      </c>
      <c r="B198" s="102">
        <v>4</v>
      </c>
      <c r="C198" s="103" t="s">
        <v>1144</v>
      </c>
      <c r="D198" s="104">
        <v>101395</v>
      </c>
      <c r="E198" s="105" t="s">
        <v>819</v>
      </c>
      <c r="F198" s="106">
        <f t="shared" si="18"/>
        <v>91.7</v>
      </c>
      <c r="G198" s="107">
        <v>110548</v>
      </c>
      <c r="H198" s="108">
        <v>1443243</v>
      </c>
      <c r="I198" s="106">
        <f t="shared" si="16"/>
        <v>138.4</v>
      </c>
      <c r="J198" s="109">
        <f t="shared" si="19"/>
        <v>0.03</v>
      </c>
      <c r="K198" s="107">
        <v>1043095</v>
      </c>
    </row>
    <row r="199" spans="1:11" ht="13.5" customHeight="1">
      <c r="A199" s="81" t="s">
        <v>1145</v>
      </c>
      <c r="B199" s="82">
        <v>2</v>
      </c>
      <c r="C199" s="83" t="s">
        <v>1146</v>
      </c>
      <c r="D199" s="84">
        <v>7716638</v>
      </c>
      <c r="E199" s="85" t="s">
        <v>819</v>
      </c>
      <c r="F199" s="86">
        <f t="shared" si="18"/>
        <v>98.8</v>
      </c>
      <c r="G199" s="87">
        <v>7809229</v>
      </c>
      <c r="H199" s="88">
        <v>239041361</v>
      </c>
      <c r="I199" s="86">
        <f t="shared" si="16"/>
        <v>101.3</v>
      </c>
      <c r="J199" s="89">
        <f t="shared" si="19"/>
        <v>5.48</v>
      </c>
      <c r="K199" s="87">
        <v>235980920</v>
      </c>
    </row>
    <row r="200" spans="1:11" ht="13.5" customHeight="1">
      <c r="A200" s="91" t="s">
        <v>1147</v>
      </c>
      <c r="B200" s="92">
        <v>3</v>
      </c>
      <c r="C200" s="93" t="s">
        <v>1148</v>
      </c>
      <c r="D200" s="94">
        <v>7716638</v>
      </c>
      <c r="E200" s="95" t="s">
        <v>819</v>
      </c>
      <c r="F200" s="96">
        <f t="shared" si="18"/>
        <v>98.8</v>
      </c>
      <c r="G200" s="100">
        <v>7809229</v>
      </c>
      <c r="H200" s="98">
        <v>239041361</v>
      </c>
      <c r="I200" s="96">
        <f t="shared" si="16"/>
        <v>101.3</v>
      </c>
      <c r="J200" s="99">
        <f t="shared" si="19"/>
        <v>5.48</v>
      </c>
      <c r="K200" s="100">
        <v>235980920</v>
      </c>
    </row>
    <row r="201" spans="1:11" ht="13.5" customHeight="1">
      <c r="A201" s="101" t="s">
        <v>1149</v>
      </c>
      <c r="B201" s="102">
        <v>4</v>
      </c>
      <c r="C201" s="103" t="s">
        <v>1150</v>
      </c>
      <c r="D201" s="104">
        <v>1174770</v>
      </c>
      <c r="E201" s="105" t="s">
        <v>819</v>
      </c>
      <c r="F201" s="106">
        <f t="shared" si="18"/>
        <v>99.3</v>
      </c>
      <c r="G201" s="107">
        <v>1182841</v>
      </c>
      <c r="H201" s="108">
        <v>47993420</v>
      </c>
      <c r="I201" s="106">
        <f t="shared" si="16"/>
        <v>108.8</v>
      </c>
      <c r="J201" s="109">
        <f t="shared" si="19"/>
        <v>1.1</v>
      </c>
      <c r="K201" s="107">
        <v>44095899</v>
      </c>
    </row>
    <row r="202" spans="1:11" ht="13.5" customHeight="1">
      <c r="A202" s="101" t="s">
        <v>1151</v>
      </c>
      <c r="B202" s="102">
        <v>4</v>
      </c>
      <c r="C202" s="103" t="s">
        <v>1152</v>
      </c>
      <c r="D202" s="104">
        <v>6541868</v>
      </c>
      <c r="E202" s="105" t="s">
        <v>819</v>
      </c>
      <c r="F202" s="106">
        <f t="shared" si="18"/>
        <v>98.7</v>
      </c>
      <c r="G202" s="107">
        <v>6626388</v>
      </c>
      <c r="H202" s="108">
        <v>191047941</v>
      </c>
      <c r="I202" s="106">
        <f aca="true" t="shared" si="20" ref="I202:I233">ROUND(H202/K202*100,1)</f>
        <v>99.6</v>
      </c>
      <c r="J202" s="109">
        <f t="shared" si="19"/>
        <v>4.38</v>
      </c>
      <c r="K202" s="107">
        <v>191884349</v>
      </c>
    </row>
    <row r="203" spans="1:11" ht="13.5" customHeight="1">
      <c r="A203" s="72" t="s">
        <v>61</v>
      </c>
      <c r="B203" s="73">
        <v>1</v>
      </c>
      <c r="C203" s="74" t="s">
        <v>472</v>
      </c>
      <c r="D203" s="75">
        <v>31305</v>
      </c>
      <c r="E203" s="76" t="s">
        <v>819</v>
      </c>
      <c r="F203" s="77">
        <f t="shared" si="18"/>
        <v>142.2</v>
      </c>
      <c r="G203" s="78">
        <v>22017</v>
      </c>
      <c r="H203" s="79">
        <v>4439919</v>
      </c>
      <c r="I203" s="77">
        <f t="shared" si="20"/>
        <v>141.2</v>
      </c>
      <c r="J203" s="80">
        <f t="shared" si="19"/>
        <v>0.1</v>
      </c>
      <c r="K203" s="78">
        <v>3143910</v>
      </c>
    </row>
    <row r="204" spans="1:11" ht="13.5" customHeight="1">
      <c r="A204" s="81" t="s">
        <v>62</v>
      </c>
      <c r="B204" s="82">
        <v>2</v>
      </c>
      <c r="C204" s="83" t="s">
        <v>473</v>
      </c>
      <c r="D204" s="84">
        <v>1069</v>
      </c>
      <c r="E204" s="85" t="s">
        <v>819</v>
      </c>
      <c r="F204" s="86">
        <f t="shared" si="18"/>
        <v>71.6</v>
      </c>
      <c r="G204" s="87">
        <v>1492</v>
      </c>
      <c r="H204" s="88">
        <v>106995</v>
      </c>
      <c r="I204" s="86">
        <f t="shared" si="20"/>
        <v>79.3</v>
      </c>
      <c r="J204" s="89">
        <f t="shared" si="19"/>
        <v>0</v>
      </c>
      <c r="K204" s="87">
        <v>134890</v>
      </c>
    </row>
    <row r="205" spans="1:11" ht="13.5" customHeight="1">
      <c r="A205" s="112" t="s">
        <v>1307</v>
      </c>
      <c r="B205" s="92">
        <v>3</v>
      </c>
      <c r="C205" s="93" t="s">
        <v>1308</v>
      </c>
      <c r="D205" s="94"/>
      <c r="E205" s="95"/>
      <c r="F205" s="96">
        <f t="shared" si="18"/>
        <v>0</v>
      </c>
      <c r="G205" s="100">
        <v>31</v>
      </c>
      <c r="H205" s="98"/>
      <c r="I205" s="96">
        <f t="shared" si="20"/>
        <v>0</v>
      </c>
      <c r="J205" s="99">
        <f t="shared" si="19"/>
        <v>0</v>
      </c>
      <c r="K205" s="100">
        <v>3485</v>
      </c>
    </row>
    <row r="206" spans="1:11" ht="13.5" customHeight="1">
      <c r="A206" s="81" t="s">
        <v>63</v>
      </c>
      <c r="B206" s="82">
        <v>2</v>
      </c>
      <c r="C206" s="83" t="s">
        <v>474</v>
      </c>
      <c r="D206" s="84">
        <v>6623</v>
      </c>
      <c r="E206" s="85" t="s">
        <v>819</v>
      </c>
      <c r="F206" s="86">
        <f t="shared" si="18"/>
        <v>133.3</v>
      </c>
      <c r="G206" s="87">
        <v>4967</v>
      </c>
      <c r="H206" s="88">
        <v>1536992</v>
      </c>
      <c r="I206" s="86">
        <f t="shared" si="20"/>
        <v>121.1</v>
      </c>
      <c r="J206" s="89">
        <f t="shared" si="19"/>
        <v>0.04</v>
      </c>
      <c r="K206" s="87">
        <v>1269613</v>
      </c>
    </row>
    <row r="207" spans="1:11" ht="13.5" customHeight="1">
      <c r="A207" s="91" t="s">
        <v>1153</v>
      </c>
      <c r="B207" s="92">
        <v>3</v>
      </c>
      <c r="C207" s="93" t="s">
        <v>1154</v>
      </c>
      <c r="D207" s="94">
        <v>648</v>
      </c>
      <c r="E207" s="95" t="s">
        <v>819</v>
      </c>
      <c r="F207" s="96">
        <f t="shared" si="18"/>
        <v>105.2</v>
      </c>
      <c r="G207" s="100">
        <v>616</v>
      </c>
      <c r="H207" s="98">
        <v>62445</v>
      </c>
      <c r="I207" s="96">
        <f t="shared" si="20"/>
        <v>100.3</v>
      </c>
      <c r="J207" s="99">
        <f t="shared" si="19"/>
        <v>0</v>
      </c>
      <c r="K207" s="100">
        <v>62248</v>
      </c>
    </row>
    <row r="208" spans="1:11" ht="13.5" customHeight="1">
      <c r="A208" s="81" t="s">
        <v>64</v>
      </c>
      <c r="B208" s="82">
        <v>2</v>
      </c>
      <c r="C208" s="83" t="s">
        <v>475</v>
      </c>
      <c r="D208" s="84">
        <v>23614</v>
      </c>
      <c r="E208" s="85" t="s">
        <v>819</v>
      </c>
      <c r="F208" s="86">
        <f t="shared" si="18"/>
        <v>151.7</v>
      </c>
      <c r="G208" s="87">
        <v>15564</v>
      </c>
      <c r="H208" s="88">
        <v>2795932</v>
      </c>
      <c r="I208" s="86">
        <f t="shared" si="20"/>
        <v>160.7</v>
      </c>
      <c r="J208" s="89">
        <f t="shared" si="19"/>
        <v>0.06</v>
      </c>
      <c r="K208" s="87">
        <v>1739407</v>
      </c>
    </row>
    <row r="209" spans="1:11" ht="13.5" customHeight="1">
      <c r="A209" s="91" t="s">
        <v>1155</v>
      </c>
      <c r="B209" s="92">
        <v>3</v>
      </c>
      <c r="C209" s="93" t="s">
        <v>1156</v>
      </c>
      <c r="D209" s="94">
        <v>16</v>
      </c>
      <c r="E209" s="95" t="s">
        <v>819</v>
      </c>
      <c r="F209" s="96">
        <f t="shared" si="18"/>
        <v>59.3</v>
      </c>
      <c r="G209" s="100">
        <v>27</v>
      </c>
      <c r="H209" s="98">
        <v>9201</v>
      </c>
      <c r="I209" s="96">
        <f t="shared" si="20"/>
        <v>53.2</v>
      </c>
      <c r="J209" s="99">
        <f t="shared" si="19"/>
        <v>0</v>
      </c>
      <c r="K209" s="100">
        <v>17303</v>
      </c>
    </row>
    <row r="210" spans="1:11" ht="13.5" customHeight="1">
      <c r="A210" s="72" t="s">
        <v>65</v>
      </c>
      <c r="B210" s="73">
        <v>1</v>
      </c>
      <c r="C210" s="74" t="s">
        <v>476</v>
      </c>
      <c r="D210" s="75">
        <v>0</v>
      </c>
      <c r="E210" s="76"/>
      <c r="F210" s="77"/>
      <c r="G210" s="78"/>
      <c r="H210" s="79">
        <v>408764977</v>
      </c>
      <c r="I210" s="77">
        <f t="shared" si="20"/>
        <v>111.7</v>
      </c>
      <c r="J210" s="80">
        <f t="shared" si="19"/>
        <v>9.37</v>
      </c>
      <c r="K210" s="78">
        <v>365833869</v>
      </c>
    </row>
    <row r="211" spans="1:11" ht="13.5" customHeight="1">
      <c r="A211" s="81" t="s">
        <v>66</v>
      </c>
      <c r="B211" s="82">
        <v>2</v>
      </c>
      <c r="C211" s="83" t="s">
        <v>477</v>
      </c>
      <c r="D211" s="84">
        <v>0</v>
      </c>
      <c r="E211" s="85"/>
      <c r="F211" s="86"/>
      <c r="G211" s="87"/>
      <c r="H211" s="88">
        <v>206494997</v>
      </c>
      <c r="I211" s="86">
        <f t="shared" si="20"/>
        <v>106.1</v>
      </c>
      <c r="J211" s="89">
        <f t="shared" si="19"/>
        <v>4.73</v>
      </c>
      <c r="K211" s="87">
        <v>194587139</v>
      </c>
    </row>
    <row r="212" spans="1:11" ht="13.5" customHeight="1">
      <c r="A212" s="91" t="s">
        <v>67</v>
      </c>
      <c r="B212" s="92">
        <v>3</v>
      </c>
      <c r="C212" s="93" t="s">
        <v>478</v>
      </c>
      <c r="D212" s="94">
        <v>0</v>
      </c>
      <c r="E212" s="95"/>
      <c r="F212" s="96"/>
      <c r="G212" s="100"/>
      <c r="H212" s="98">
        <v>159506111</v>
      </c>
      <c r="I212" s="96">
        <f t="shared" si="20"/>
        <v>102.5</v>
      </c>
      <c r="J212" s="99">
        <f t="shared" si="19"/>
        <v>3.65</v>
      </c>
      <c r="K212" s="100">
        <v>155576926</v>
      </c>
    </row>
    <row r="213" spans="1:11" ht="13.5" customHeight="1">
      <c r="A213" s="91" t="s">
        <v>73</v>
      </c>
      <c r="B213" s="92">
        <v>3</v>
      </c>
      <c r="C213" s="93" t="s">
        <v>484</v>
      </c>
      <c r="D213" s="94">
        <v>409287</v>
      </c>
      <c r="E213" s="95" t="s">
        <v>819</v>
      </c>
      <c r="F213" s="96">
        <f aca="true" t="shared" si="21" ref="F213:F249">ROUND(D213/G213*100,1)</f>
        <v>101.2</v>
      </c>
      <c r="G213" s="100">
        <v>404360</v>
      </c>
      <c r="H213" s="98">
        <v>44606735</v>
      </c>
      <c r="I213" s="96">
        <f t="shared" si="20"/>
        <v>119.9</v>
      </c>
      <c r="J213" s="99">
        <f t="shared" si="19"/>
        <v>1.02</v>
      </c>
      <c r="K213" s="100">
        <v>37197797</v>
      </c>
    </row>
    <row r="214" spans="1:11" ht="13.5" customHeight="1">
      <c r="A214" s="81" t="s">
        <v>77</v>
      </c>
      <c r="B214" s="82">
        <v>2</v>
      </c>
      <c r="C214" s="83" t="s">
        <v>488</v>
      </c>
      <c r="D214" s="84">
        <v>158137</v>
      </c>
      <c r="E214" s="85" t="s">
        <v>819</v>
      </c>
      <c r="F214" s="86">
        <f t="shared" si="21"/>
        <v>102.6</v>
      </c>
      <c r="G214" s="87">
        <v>154092</v>
      </c>
      <c r="H214" s="88">
        <v>5081081</v>
      </c>
      <c r="I214" s="86">
        <f t="shared" si="20"/>
        <v>104.8</v>
      </c>
      <c r="J214" s="89">
        <f t="shared" si="19"/>
        <v>0.12</v>
      </c>
      <c r="K214" s="87">
        <v>4848122</v>
      </c>
    </row>
    <row r="215" spans="1:11" ht="13.5" customHeight="1">
      <c r="A215" s="91" t="s">
        <v>1157</v>
      </c>
      <c r="B215" s="92">
        <v>3</v>
      </c>
      <c r="C215" s="93" t="s">
        <v>1158</v>
      </c>
      <c r="D215" s="94">
        <v>27167</v>
      </c>
      <c r="E215" s="95" t="s">
        <v>819</v>
      </c>
      <c r="F215" s="96">
        <f t="shared" si="21"/>
        <v>55.9</v>
      </c>
      <c r="G215" s="100">
        <v>48561</v>
      </c>
      <c r="H215" s="98">
        <v>1740667</v>
      </c>
      <c r="I215" s="96">
        <f t="shared" si="20"/>
        <v>68.3</v>
      </c>
      <c r="J215" s="99">
        <f t="shared" si="19"/>
        <v>0.04</v>
      </c>
      <c r="K215" s="100">
        <v>2549208</v>
      </c>
    </row>
    <row r="216" spans="1:11" ht="13.5" customHeight="1">
      <c r="A216" s="81" t="s">
        <v>78</v>
      </c>
      <c r="B216" s="82">
        <v>2</v>
      </c>
      <c r="C216" s="83" t="s">
        <v>489</v>
      </c>
      <c r="D216" s="84">
        <v>24763466</v>
      </c>
      <c r="E216" s="85" t="s">
        <v>820</v>
      </c>
      <c r="F216" s="86">
        <f t="shared" si="21"/>
        <v>96.1</v>
      </c>
      <c r="G216" s="87">
        <v>25758974</v>
      </c>
      <c r="H216" s="88">
        <v>10824051</v>
      </c>
      <c r="I216" s="86">
        <f t="shared" si="20"/>
        <v>101.4</v>
      </c>
      <c r="J216" s="89">
        <f t="shared" si="19"/>
        <v>0.25</v>
      </c>
      <c r="K216" s="87">
        <v>10671108</v>
      </c>
    </row>
    <row r="217" spans="1:11" ht="13.5" customHeight="1">
      <c r="A217" s="91" t="s">
        <v>79</v>
      </c>
      <c r="B217" s="92">
        <v>3</v>
      </c>
      <c r="C217" s="93" t="s">
        <v>490</v>
      </c>
      <c r="D217" s="94">
        <v>5822841</v>
      </c>
      <c r="E217" s="95" t="s">
        <v>820</v>
      </c>
      <c r="F217" s="96">
        <f t="shared" si="21"/>
        <v>87</v>
      </c>
      <c r="G217" s="100">
        <v>6689424</v>
      </c>
      <c r="H217" s="98">
        <v>4480965</v>
      </c>
      <c r="I217" s="96">
        <f t="shared" si="20"/>
        <v>91</v>
      </c>
      <c r="J217" s="99">
        <f t="shared" si="19"/>
        <v>0.1</v>
      </c>
      <c r="K217" s="100">
        <v>4924103</v>
      </c>
    </row>
    <row r="218" spans="1:11" ht="13.5" customHeight="1">
      <c r="A218" s="101" t="s">
        <v>1159</v>
      </c>
      <c r="B218" s="102">
        <v>4</v>
      </c>
      <c r="C218" s="103" t="s">
        <v>1160</v>
      </c>
      <c r="D218" s="104">
        <v>372234</v>
      </c>
      <c r="E218" s="105" t="s">
        <v>820</v>
      </c>
      <c r="F218" s="106">
        <f t="shared" si="21"/>
        <v>93.8</v>
      </c>
      <c r="G218" s="107">
        <v>396920</v>
      </c>
      <c r="H218" s="108">
        <v>381478</v>
      </c>
      <c r="I218" s="106">
        <f t="shared" si="20"/>
        <v>87.1</v>
      </c>
      <c r="J218" s="109">
        <f t="shared" si="19"/>
        <v>0.01</v>
      </c>
      <c r="K218" s="107">
        <v>437748</v>
      </c>
    </row>
    <row r="219" spans="1:11" ht="13.5" customHeight="1">
      <c r="A219" s="101" t="s">
        <v>1161</v>
      </c>
      <c r="B219" s="102">
        <v>4</v>
      </c>
      <c r="C219" s="103" t="s">
        <v>1162</v>
      </c>
      <c r="D219" s="104">
        <v>833309</v>
      </c>
      <c r="E219" s="105" t="s">
        <v>820</v>
      </c>
      <c r="F219" s="106">
        <f t="shared" si="21"/>
        <v>96.9</v>
      </c>
      <c r="G219" s="107">
        <v>860339</v>
      </c>
      <c r="H219" s="108">
        <v>750831</v>
      </c>
      <c r="I219" s="106">
        <f t="shared" si="20"/>
        <v>74.8</v>
      </c>
      <c r="J219" s="109">
        <f t="shared" si="19"/>
        <v>0.02</v>
      </c>
      <c r="K219" s="107">
        <v>1003795</v>
      </c>
    </row>
    <row r="220" spans="1:11" ht="13.5" customHeight="1">
      <c r="A220" s="101" t="s">
        <v>1163</v>
      </c>
      <c r="B220" s="102">
        <v>4</v>
      </c>
      <c r="C220" s="103" t="s">
        <v>1164</v>
      </c>
      <c r="D220" s="104">
        <v>1540810</v>
      </c>
      <c r="E220" s="105" t="s">
        <v>820</v>
      </c>
      <c r="F220" s="106">
        <f t="shared" si="21"/>
        <v>71</v>
      </c>
      <c r="G220" s="107">
        <v>2171105</v>
      </c>
      <c r="H220" s="108">
        <v>821999</v>
      </c>
      <c r="I220" s="106">
        <f t="shared" si="20"/>
        <v>77.5</v>
      </c>
      <c r="J220" s="109">
        <f t="shared" si="19"/>
        <v>0.02</v>
      </c>
      <c r="K220" s="107">
        <v>1060663</v>
      </c>
    </row>
    <row r="221" spans="1:11" ht="13.5" customHeight="1">
      <c r="A221" s="91" t="s">
        <v>80</v>
      </c>
      <c r="B221" s="92">
        <v>3</v>
      </c>
      <c r="C221" s="93" t="s">
        <v>1165</v>
      </c>
      <c r="D221" s="94">
        <v>292150</v>
      </c>
      <c r="E221" s="95" t="s">
        <v>820</v>
      </c>
      <c r="F221" s="96">
        <f t="shared" si="21"/>
        <v>183.2</v>
      </c>
      <c r="G221" s="100">
        <v>159500</v>
      </c>
      <c r="H221" s="98">
        <v>78682</v>
      </c>
      <c r="I221" s="96">
        <f t="shared" si="20"/>
        <v>401.3</v>
      </c>
      <c r="J221" s="99">
        <f t="shared" si="19"/>
        <v>0</v>
      </c>
      <c r="K221" s="100">
        <v>19609</v>
      </c>
    </row>
    <row r="222" spans="1:11" ht="13.5" customHeight="1">
      <c r="A222" s="101" t="s">
        <v>1166</v>
      </c>
      <c r="B222" s="102">
        <v>4</v>
      </c>
      <c r="C222" s="103" t="s">
        <v>1167</v>
      </c>
      <c r="D222" s="104">
        <v>104000</v>
      </c>
      <c r="E222" s="105" t="s">
        <v>820</v>
      </c>
      <c r="F222" s="106">
        <f t="shared" si="21"/>
        <v>73.5</v>
      </c>
      <c r="G222" s="107">
        <v>141500</v>
      </c>
      <c r="H222" s="108">
        <v>9829</v>
      </c>
      <c r="I222" s="106">
        <f t="shared" si="20"/>
        <v>77.4</v>
      </c>
      <c r="J222" s="109">
        <f t="shared" si="19"/>
        <v>0</v>
      </c>
      <c r="K222" s="107">
        <v>12697</v>
      </c>
    </row>
    <row r="223" spans="1:11" ht="13.5" customHeight="1">
      <c r="A223" s="91" t="s">
        <v>1168</v>
      </c>
      <c r="B223" s="92">
        <v>3</v>
      </c>
      <c r="C223" s="93" t="s">
        <v>491</v>
      </c>
      <c r="D223" s="94">
        <v>7165801</v>
      </c>
      <c r="E223" s="95" t="s">
        <v>820</v>
      </c>
      <c r="F223" s="96">
        <f t="shared" si="21"/>
        <v>93.9</v>
      </c>
      <c r="G223" s="100">
        <v>7630444</v>
      </c>
      <c r="H223" s="98">
        <v>2851752</v>
      </c>
      <c r="I223" s="96">
        <f t="shared" si="20"/>
        <v>107.1</v>
      </c>
      <c r="J223" s="99">
        <f t="shared" si="19"/>
        <v>0.07</v>
      </c>
      <c r="K223" s="100">
        <v>2662335</v>
      </c>
    </row>
    <row r="224" spans="1:11" ht="13.5" customHeight="1">
      <c r="A224" s="81" t="s">
        <v>81</v>
      </c>
      <c r="B224" s="82">
        <v>2</v>
      </c>
      <c r="C224" s="83" t="s">
        <v>492</v>
      </c>
      <c r="D224" s="84">
        <v>6237863</v>
      </c>
      <c r="E224" s="85" t="s">
        <v>820</v>
      </c>
      <c r="F224" s="86">
        <f t="shared" si="21"/>
        <v>116.5</v>
      </c>
      <c r="G224" s="87">
        <v>5352669</v>
      </c>
      <c r="H224" s="88">
        <v>38804167</v>
      </c>
      <c r="I224" s="86">
        <f t="shared" si="20"/>
        <v>141</v>
      </c>
      <c r="J224" s="89">
        <f t="shared" si="19"/>
        <v>0.89</v>
      </c>
      <c r="K224" s="87">
        <v>27527529</v>
      </c>
    </row>
    <row r="225" spans="1:11" ht="13.5" customHeight="1">
      <c r="A225" s="91" t="s">
        <v>82</v>
      </c>
      <c r="B225" s="92">
        <v>3</v>
      </c>
      <c r="C225" s="93" t="s">
        <v>493</v>
      </c>
      <c r="D225" s="94">
        <v>409520</v>
      </c>
      <c r="E225" s="95" t="s">
        <v>820</v>
      </c>
      <c r="F225" s="96">
        <f t="shared" si="21"/>
        <v>257.6</v>
      </c>
      <c r="G225" s="100">
        <v>159006</v>
      </c>
      <c r="H225" s="98">
        <v>271021</v>
      </c>
      <c r="I225" s="96">
        <f t="shared" si="20"/>
        <v>185.6</v>
      </c>
      <c r="J225" s="99">
        <f t="shared" si="19"/>
        <v>0.01</v>
      </c>
      <c r="K225" s="100">
        <v>145987</v>
      </c>
    </row>
    <row r="226" spans="1:11" ht="13.5" customHeight="1">
      <c r="A226" s="91" t="s">
        <v>83</v>
      </c>
      <c r="B226" s="92">
        <v>3</v>
      </c>
      <c r="C226" s="93" t="s">
        <v>495</v>
      </c>
      <c r="D226" s="94">
        <v>192918000</v>
      </c>
      <c r="E226" s="95" t="s">
        <v>823</v>
      </c>
      <c r="F226" s="96">
        <f t="shared" si="21"/>
        <v>55.3</v>
      </c>
      <c r="G226" s="100">
        <v>349100000</v>
      </c>
      <c r="H226" s="98">
        <v>15227247</v>
      </c>
      <c r="I226" s="96">
        <f t="shared" si="20"/>
        <v>84.3</v>
      </c>
      <c r="J226" s="99">
        <f t="shared" si="19"/>
        <v>0.35</v>
      </c>
      <c r="K226" s="100">
        <v>18060470</v>
      </c>
    </row>
    <row r="227" spans="1:11" ht="13.5" customHeight="1">
      <c r="A227" s="91" t="s">
        <v>84</v>
      </c>
      <c r="B227" s="92">
        <v>3</v>
      </c>
      <c r="C227" s="93" t="s">
        <v>1169</v>
      </c>
      <c r="D227" s="94">
        <v>632</v>
      </c>
      <c r="E227" s="95" t="s">
        <v>820</v>
      </c>
      <c r="F227" s="96">
        <f t="shared" si="21"/>
        <v>116</v>
      </c>
      <c r="G227" s="100">
        <v>545</v>
      </c>
      <c r="H227" s="98">
        <v>115342</v>
      </c>
      <c r="I227" s="96">
        <f t="shared" si="20"/>
        <v>213.7</v>
      </c>
      <c r="J227" s="99">
        <f t="shared" si="19"/>
        <v>0</v>
      </c>
      <c r="K227" s="100">
        <v>53967</v>
      </c>
    </row>
    <row r="228" spans="1:11" ht="13.5" customHeight="1">
      <c r="A228" s="91" t="s">
        <v>1170</v>
      </c>
      <c r="B228" s="92">
        <v>3</v>
      </c>
      <c r="C228" s="93" t="s">
        <v>496</v>
      </c>
      <c r="D228" s="94">
        <v>660401</v>
      </c>
      <c r="E228" s="95" t="s">
        <v>820</v>
      </c>
      <c r="F228" s="96">
        <f t="shared" si="21"/>
        <v>211.1</v>
      </c>
      <c r="G228" s="100">
        <v>312848</v>
      </c>
      <c r="H228" s="98">
        <v>1927791</v>
      </c>
      <c r="I228" s="96">
        <f t="shared" si="20"/>
        <v>192</v>
      </c>
      <c r="J228" s="99">
        <f t="shared" si="19"/>
        <v>0.04</v>
      </c>
      <c r="K228" s="100">
        <v>1004108</v>
      </c>
    </row>
    <row r="229" spans="1:11" ht="13.5" customHeight="1">
      <c r="A229" s="81" t="s">
        <v>86</v>
      </c>
      <c r="B229" s="82">
        <v>2</v>
      </c>
      <c r="C229" s="83" t="s">
        <v>497</v>
      </c>
      <c r="D229" s="84">
        <v>23852</v>
      </c>
      <c r="E229" s="85" t="s">
        <v>819</v>
      </c>
      <c r="F229" s="86">
        <f t="shared" si="21"/>
        <v>137</v>
      </c>
      <c r="G229" s="87">
        <v>17406</v>
      </c>
      <c r="H229" s="88">
        <v>10190109</v>
      </c>
      <c r="I229" s="86">
        <f t="shared" si="20"/>
        <v>118.9</v>
      </c>
      <c r="J229" s="89">
        <f t="shared" si="19"/>
        <v>0.23</v>
      </c>
      <c r="K229" s="87">
        <v>8568851</v>
      </c>
    </row>
    <row r="230" spans="1:11" ht="13.5" customHeight="1">
      <c r="A230" s="91" t="s">
        <v>87</v>
      </c>
      <c r="B230" s="92">
        <v>3</v>
      </c>
      <c r="C230" s="93" t="s">
        <v>1171</v>
      </c>
      <c r="D230" s="94">
        <v>15</v>
      </c>
      <c r="E230" s="95" t="s">
        <v>819</v>
      </c>
      <c r="F230" s="96">
        <f t="shared" si="21"/>
        <v>187.5</v>
      </c>
      <c r="G230" s="100">
        <v>8</v>
      </c>
      <c r="H230" s="98">
        <v>71664</v>
      </c>
      <c r="I230" s="96">
        <f t="shared" si="20"/>
        <v>108.8</v>
      </c>
      <c r="J230" s="99">
        <f t="shared" si="19"/>
        <v>0</v>
      </c>
      <c r="K230" s="100">
        <v>65843</v>
      </c>
    </row>
    <row r="231" spans="1:11" ht="13.5" customHeight="1">
      <c r="A231" s="91" t="s">
        <v>88</v>
      </c>
      <c r="B231" s="92">
        <v>3</v>
      </c>
      <c r="C231" s="93" t="s">
        <v>1172</v>
      </c>
      <c r="D231" s="94">
        <v>16</v>
      </c>
      <c r="E231" s="95" t="s">
        <v>819</v>
      </c>
      <c r="F231" s="96">
        <f t="shared" si="21"/>
        <v>106.7</v>
      </c>
      <c r="G231" s="100">
        <v>15</v>
      </c>
      <c r="H231" s="98">
        <v>12497</v>
      </c>
      <c r="I231" s="96">
        <f t="shared" si="20"/>
        <v>130.5</v>
      </c>
      <c r="J231" s="99">
        <f t="shared" si="19"/>
        <v>0</v>
      </c>
      <c r="K231" s="100">
        <v>9579</v>
      </c>
    </row>
    <row r="232" spans="1:11" ht="13.5" customHeight="1">
      <c r="A232" s="81" t="s">
        <v>89</v>
      </c>
      <c r="B232" s="82">
        <v>2</v>
      </c>
      <c r="C232" s="83" t="s">
        <v>500</v>
      </c>
      <c r="D232" s="84">
        <v>165242</v>
      </c>
      <c r="E232" s="85" t="s">
        <v>819</v>
      </c>
      <c r="F232" s="86">
        <f t="shared" si="21"/>
        <v>129.5</v>
      </c>
      <c r="G232" s="87">
        <v>127593</v>
      </c>
      <c r="H232" s="88">
        <v>4062871</v>
      </c>
      <c r="I232" s="86">
        <f t="shared" si="20"/>
        <v>115.2</v>
      </c>
      <c r="J232" s="89">
        <f t="shared" si="19"/>
        <v>0.09</v>
      </c>
      <c r="K232" s="87">
        <v>3525299</v>
      </c>
    </row>
    <row r="233" spans="1:11" ht="13.5" customHeight="1">
      <c r="A233" s="91" t="s">
        <v>90</v>
      </c>
      <c r="B233" s="92">
        <v>3</v>
      </c>
      <c r="C233" s="93" t="s">
        <v>1173</v>
      </c>
      <c r="D233" s="94">
        <v>114284</v>
      </c>
      <c r="E233" s="95" t="s">
        <v>819</v>
      </c>
      <c r="F233" s="96">
        <f t="shared" si="21"/>
        <v>362.4</v>
      </c>
      <c r="G233" s="100">
        <v>31535</v>
      </c>
      <c r="H233" s="98">
        <v>2592671</v>
      </c>
      <c r="I233" s="96">
        <f t="shared" si="20"/>
        <v>387.9</v>
      </c>
      <c r="J233" s="99">
        <f t="shared" si="19"/>
        <v>0.06</v>
      </c>
      <c r="K233" s="100">
        <v>668394</v>
      </c>
    </row>
    <row r="234" spans="1:11" ht="13.5" customHeight="1">
      <c r="A234" s="101" t="s">
        <v>91</v>
      </c>
      <c r="B234" s="102">
        <v>4</v>
      </c>
      <c r="C234" s="103" t="s">
        <v>1174</v>
      </c>
      <c r="D234" s="104">
        <v>99918</v>
      </c>
      <c r="E234" s="105" t="s">
        <v>819</v>
      </c>
      <c r="F234" s="106">
        <f t="shared" si="21"/>
        <v>332</v>
      </c>
      <c r="G234" s="107">
        <v>30100</v>
      </c>
      <c r="H234" s="108">
        <v>2218073</v>
      </c>
      <c r="I234" s="106">
        <f aca="true" t="shared" si="22" ref="I234:I265">ROUND(H234/K234*100,1)</f>
        <v>356</v>
      </c>
      <c r="J234" s="109">
        <f t="shared" si="19"/>
        <v>0.05</v>
      </c>
      <c r="K234" s="107">
        <v>623092</v>
      </c>
    </row>
    <row r="235" spans="1:11" ht="13.5" customHeight="1">
      <c r="A235" s="101" t="s">
        <v>92</v>
      </c>
      <c r="B235" s="102">
        <v>4</v>
      </c>
      <c r="C235" s="103" t="s">
        <v>1175</v>
      </c>
      <c r="D235" s="104">
        <v>7114</v>
      </c>
      <c r="E235" s="105" t="s">
        <v>819</v>
      </c>
      <c r="F235" s="106">
        <f t="shared" si="21"/>
        <v>495.7</v>
      </c>
      <c r="G235" s="107">
        <v>1435</v>
      </c>
      <c r="H235" s="108">
        <v>229333</v>
      </c>
      <c r="I235" s="106">
        <f t="shared" si="22"/>
        <v>506.2</v>
      </c>
      <c r="J235" s="109">
        <f t="shared" si="19"/>
        <v>0.01</v>
      </c>
      <c r="K235" s="107">
        <v>45302</v>
      </c>
    </row>
    <row r="236" spans="1:11" ht="13.5" customHeight="1">
      <c r="A236" s="81" t="s">
        <v>93</v>
      </c>
      <c r="B236" s="82">
        <v>2</v>
      </c>
      <c r="C236" s="83" t="s">
        <v>504</v>
      </c>
      <c r="D236" s="84">
        <v>5333</v>
      </c>
      <c r="E236" s="85" t="s">
        <v>819</v>
      </c>
      <c r="F236" s="86">
        <f t="shared" si="21"/>
        <v>116</v>
      </c>
      <c r="G236" s="87">
        <v>4598</v>
      </c>
      <c r="H236" s="88">
        <v>2751810</v>
      </c>
      <c r="I236" s="86">
        <f t="shared" si="22"/>
        <v>110.9</v>
      </c>
      <c r="J236" s="89">
        <f t="shared" si="19"/>
        <v>0.06</v>
      </c>
      <c r="K236" s="87">
        <v>2482145</v>
      </c>
    </row>
    <row r="237" spans="1:11" ht="13.5" customHeight="1">
      <c r="A237" s="81" t="s">
        <v>94</v>
      </c>
      <c r="B237" s="82">
        <v>2</v>
      </c>
      <c r="C237" s="83" t="s">
        <v>505</v>
      </c>
      <c r="D237" s="84">
        <v>244067</v>
      </c>
      <c r="E237" s="85" t="s">
        <v>819</v>
      </c>
      <c r="F237" s="86">
        <f t="shared" si="21"/>
        <v>108.1</v>
      </c>
      <c r="G237" s="87">
        <v>225862</v>
      </c>
      <c r="H237" s="88">
        <v>63746655</v>
      </c>
      <c r="I237" s="86">
        <f t="shared" si="22"/>
        <v>124.1</v>
      </c>
      <c r="J237" s="89">
        <f t="shared" si="19"/>
        <v>1.46</v>
      </c>
      <c r="K237" s="87">
        <v>51353920</v>
      </c>
    </row>
    <row r="238" spans="1:11" ht="13.5" customHeight="1">
      <c r="A238" s="91" t="s">
        <v>95</v>
      </c>
      <c r="B238" s="92">
        <v>3</v>
      </c>
      <c r="C238" s="93" t="s">
        <v>1176</v>
      </c>
      <c r="D238" s="94">
        <v>664</v>
      </c>
      <c r="E238" s="95" t="s">
        <v>819</v>
      </c>
      <c r="F238" s="96">
        <f t="shared" si="21"/>
        <v>177.5</v>
      </c>
      <c r="G238" s="100">
        <v>374</v>
      </c>
      <c r="H238" s="98">
        <v>531687</v>
      </c>
      <c r="I238" s="96">
        <f t="shared" si="22"/>
        <v>188.6</v>
      </c>
      <c r="J238" s="99">
        <f t="shared" si="19"/>
        <v>0.01</v>
      </c>
      <c r="K238" s="100">
        <v>281967</v>
      </c>
    </row>
    <row r="239" spans="1:11" ht="13.5" customHeight="1">
      <c r="A239" s="91" t="s">
        <v>96</v>
      </c>
      <c r="B239" s="92">
        <v>3</v>
      </c>
      <c r="C239" s="93" t="s">
        <v>507</v>
      </c>
      <c r="D239" s="94">
        <v>8227</v>
      </c>
      <c r="E239" s="95" t="s">
        <v>819</v>
      </c>
      <c r="F239" s="96">
        <f t="shared" si="21"/>
        <v>87.8</v>
      </c>
      <c r="G239" s="100">
        <v>9375</v>
      </c>
      <c r="H239" s="98">
        <v>2991269</v>
      </c>
      <c r="I239" s="96">
        <f t="shared" si="22"/>
        <v>111.1</v>
      </c>
      <c r="J239" s="99">
        <f t="shared" si="19"/>
        <v>0.07</v>
      </c>
      <c r="K239" s="100">
        <v>2692865</v>
      </c>
    </row>
    <row r="240" spans="1:11" ht="13.5" customHeight="1">
      <c r="A240" s="91" t="s">
        <v>99</v>
      </c>
      <c r="B240" s="92">
        <v>3</v>
      </c>
      <c r="C240" s="93" t="s">
        <v>510</v>
      </c>
      <c r="D240" s="94">
        <v>15653</v>
      </c>
      <c r="E240" s="95" t="s">
        <v>819</v>
      </c>
      <c r="F240" s="96">
        <f t="shared" si="21"/>
        <v>113.3</v>
      </c>
      <c r="G240" s="100">
        <v>13811</v>
      </c>
      <c r="H240" s="98">
        <v>2628569</v>
      </c>
      <c r="I240" s="96">
        <f t="shared" si="22"/>
        <v>117.5</v>
      </c>
      <c r="J240" s="99">
        <f t="shared" si="19"/>
        <v>0.06</v>
      </c>
      <c r="K240" s="100">
        <v>2236802</v>
      </c>
    </row>
    <row r="241" spans="1:11" ht="13.5" customHeight="1">
      <c r="A241" s="91" t="s">
        <v>100</v>
      </c>
      <c r="B241" s="92">
        <v>3</v>
      </c>
      <c r="C241" s="93" t="s">
        <v>511</v>
      </c>
      <c r="D241" s="94">
        <v>2648</v>
      </c>
      <c r="E241" s="95" t="s">
        <v>819</v>
      </c>
      <c r="F241" s="96">
        <f t="shared" si="21"/>
        <v>108.3</v>
      </c>
      <c r="G241" s="100">
        <v>2444</v>
      </c>
      <c r="H241" s="98">
        <v>1030045</v>
      </c>
      <c r="I241" s="96">
        <f t="shared" si="22"/>
        <v>113.1</v>
      </c>
      <c r="J241" s="99">
        <f t="shared" si="19"/>
        <v>0.02</v>
      </c>
      <c r="K241" s="100">
        <v>911019</v>
      </c>
    </row>
    <row r="242" spans="1:11" ht="13.5" customHeight="1">
      <c r="A242" s="91" t="s">
        <v>1177</v>
      </c>
      <c r="B242" s="92">
        <v>3</v>
      </c>
      <c r="C242" s="93" t="s">
        <v>1178</v>
      </c>
      <c r="D242" s="94">
        <v>79246</v>
      </c>
      <c r="E242" s="95" t="s">
        <v>819</v>
      </c>
      <c r="F242" s="96">
        <f t="shared" si="21"/>
        <v>96.9</v>
      </c>
      <c r="G242" s="100">
        <v>81782</v>
      </c>
      <c r="H242" s="98">
        <v>13711302</v>
      </c>
      <c r="I242" s="96">
        <f t="shared" si="22"/>
        <v>111.1</v>
      </c>
      <c r="J242" s="99">
        <f t="shared" si="19"/>
        <v>0.31</v>
      </c>
      <c r="K242" s="100">
        <v>12346310</v>
      </c>
    </row>
    <row r="243" spans="1:11" ht="13.5" customHeight="1">
      <c r="A243" s="81" t="s">
        <v>101</v>
      </c>
      <c r="B243" s="82">
        <v>2</v>
      </c>
      <c r="C243" s="83" t="s">
        <v>512</v>
      </c>
      <c r="D243" s="84">
        <v>179579</v>
      </c>
      <c r="E243" s="85" t="s">
        <v>819</v>
      </c>
      <c r="F243" s="86">
        <f t="shared" si="21"/>
        <v>104.6</v>
      </c>
      <c r="G243" s="87">
        <v>171627</v>
      </c>
      <c r="H243" s="88">
        <v>66809236</v>
      </c>
      <c r="I243" s="86">
        <f t="shared" si="22"/>
        <v>107.3</v>
      </c>
      <c r="J243" s="89">
        <f t="shared" si="19"/>
        <v>1.53</v>
      </c>
      <c r="K243" s="87">
        <v>62269756</v>
      </c>
    </row>
    <row r="244" spans="1:11" ht="13.5" customHeight="1">
      <c r="A244" s="91" t="s">
        <v>1179</v>
      </c>
      <c r="B244" s="92">
        <v>3</v>
      </c>
      <c r="C244" s="93" t="s">
        <v>1180</v>
      </c>
      <c r="D244" s="94">
        <v>1751</v>
      </c>
      <c r="E244" s="95" t="s">
        <v>819</v>
      </c>
      <c r="F244" s="96">
        <f t="shared" si="21"/>
        <v>86.6</v>
      </c>
      <c r="G244" s="100">
        <v>2021</v>
      </c>
      <c r="H244" s="98">
        <v>841257</v>
      </c>
      <c r="I244" s="96">
        <f t="shared" si="22"/>
        <v>78.7</v>
      </c>
      <c r="J244" s="99">
        <f t="shared" si="19"/>
        <v>0.02</v>
      </c>
      <c r="K244" s="100">
        <v>1068607</v>
      </c>
    </row>
    <row r="245" spans="1:11" ht="13.5" customHeight="1">
      <c r="A245" s="91" t="s">
        <v>1181</v>
      </c>
      <c r="B245" s="92">
        <v>3</v>
      </c>
      <c r="C245" s="93" t="s">
        <v>1182</v>
      </c>
      <c r="D245" s="94">
        <v>8064</v>
      </c>
      <c r="E245" s="95" t="s">
        <v>819</v>
      </c>
      <c r="F245" s="96">
        <f t="shared" si="21"/>
        <v>118.8</v>
      </c>
      <c r="G245" s="100">
        <v>6787</v>
      </c>
      <c r="H245" s="98">
        <v>334640</v>
      </c>
      <c r="I245" s="96">
        <f t="shared" si="22"/>
        <v>126</v>
      </c>
      <c r="J245" s="99">
        <f t="shared" si="19"/>
        <v>0.01</v>
      </c>
      <c r="K245" s="100">
        <v>265676</v>
      </c>
    </row>
    <row r="246" spans="1:11" ht="13.5" customHeight="1">
      <c r="A246" s="91" t="s">
        <v>1183</v>
      </c>
      <c r="B246" s="92">
        <v>3</v>
      </c>
      <c r="C246" s="93" t="s">
        <v>1184</v>
      </c>
      <c r="D246" s="94">
        <v>665</v>
      </c>
      <c r="E246" s="95" t="s">
        <v>819</v>
      </c>
      <c r="F246" s="96">
        <f t="shared" si="21"/>
        <v>85.3</v>
      </c>
      <c r="G246" s="100">
        <v>780</v>
      </c>
      <c r="H246" s="98">
        <v>376431</v>
      </c>
      <c r="I246" s="96">
        <f t="shared" si="22"/>
        <v>93.7</v>
      </c>
      <c r="J246" s="99">
        <f t="shared" si="19"/>
        <v>0.01</v>
      </c>
      <c r="K246" s="100">
        <v>401770</v>
      </c>
    </row>
    <row r="247" spans="1:11" ht="13.5" customHeight="1">
      <c r="A247" s="91" t="s">
        <v>1185</v>
      </c>
      <c r="B247" s="92">
        <v>3</v>
      </c>
      <c r="C247" s="93" t="s">
        <v>1186</v>
      </c>
      <c r="D247" s="94">
        <v>1202</v>
      </c>
      <c r="E247" s="95" t="s">
        <v>819</v>
      </c>
      <c r="F247" s="96">
        <f t="shared" si="21"/>
        <v>110.1</v>
      </c>
      <c r="G247" s="100">
        <v>1092</v>
      </c>
      <c r="H247" s="98">
        <v>83817</v>
      </c>
      <c r="I247" s="96">
        <f t="shared" si="22"/>
        <v>100.2</v>
      </c>
      <c r="J247" s="99">
        <f t="shared" si="19"/>
        <v>0</v>
      </c>
      <c r="K247" s="100">
        <v>83614</v>
      </c>
    </row>
    <row r="248" spans="1:11" ht="13.5" customHeight="1">
      <c r="A248" s="91" t="s">
        <v>1187</v>
      </c>
      <c r="B248" s="92">
        <v>3</v>
      </c>
      <c r="C248" s="93" t="s">
        <v>1188</v>
      </c>
      <c r="D248" s="94">
        <v>20455</v>
      </c>
      <c r="E248" s="95" t="s">
        <v>819</v>
      </c>
      <c r="F248" s="96">
        <f t="shared" si="21"/>
        <v>108.5</v>
      </c>
      <c r="G248" s="100">
        <v>18851</v>
      </c>
      <c r="H248" s="98">
        <v>5641746</v>
      </c>
      <c r="I248" s="96">
        <f t="shared" si="22"/>
        <v>104.6</v>
      </c>
      <c r="J248" s="99">
        <f t="shared" si="19"/>
        <v>0.13</v>
      </c>
      <c r="K248" s="100">
        <v>5394836</v>
      </c>
    </row>
    <row r="249" spans="1:11" ht="13.5" customHeight="1">
      <c r="A249" s="91" t="s">
        <v>1189</v>
      </c>
      <c r="B249" s="92">
        <v>3</v>
      </c>
      <c r="C249" s="93" t="s">
        <v>1190</v>
      </c>
      <c r="D249" s="94">
        <v>3616</v>
      </c>
      <c r="E249" s="95" t="s">
        <v>819</v>
      </c>
      <c r="F249" s="96">
        <f t="shared" si="21"/>
        <v>86</v>
      </c>
      <c r="G249" s="100">
        <v>4207</v>
      </c>
      <c r="H249" s="98">
        <v>32081025</v>
      </c>
      <c r="I249" s="96">
        <f t="shared" si="22"/>
        <v>101.5</v>
      </c>
      <c r="J249" s="99">
        <f t="shared" si="19"/>
        <v>0.74</v>
      </c>
      <c r="K249" s="100">
        <v>31597480</v>
      </c>
    </row>
    <row r="250" spans="1:11" ht="13.5" customHeight="1">
      <c r="A250" s="72" t="s">
        <v>102</v>
      </c>
      <c r="B250" s="73">
        <v>1</v>
      </c>
      <c r="C250" s="74" t="s">
        <v>513</v>
      </c>
      <c r="D250" s="75">
        <v>0</v>
      </c>
      <c r="E250" s="76"/>
      <c r="F250" s="77"/>
      <c r="G250" s="78"/>
      <c r="H250" s="79">
        <v>752770206</v>
      </c>
      <c r="I250" s="77">
        <f t="shared" si="22"/>
        <v>115.5</v>
      </c>
      <c r="J250" s="80">
        <f t="shared" si="19"/>
        <v>17.25</v>
      </c>
      <c r="K250" s="78">
        <v>651547174</v>
      </c>
    </row>
    <row r="251" spans="1:11" ht="13.5" customHeight="1">
      <c r="A251" s="81" t="s">
        <v>103</v>
      </c>
      <c r="B251" s="82">
        <v>2</v>
      </c>
      <c r="C251" s="83" t="s">
        <v>514</v>
      </c>
      <c r="D251" s="84">
        <v>1484935</v>
      </c>
      <c r="E251" s="85" t="s">
        <v>820</v>
      </c>
      <c r="F251" s="86">
        <f>ROUND(D251/G251*100,1)</f>
        <v>105</v>
      </c>
      <c r="G251" s="87">
        <v>1414147</v>
      </c>
      <c r="H251" s="88">
        <v>1706847</v>
      </c>
      <c r="I251" s="86">
        <f t="shared" si="22"/>
        <v>107.1</v>
      </c>
      <c r="J251" s="89">
        <f t="shared" si="19"/>
        <v>0.04</v>
      </c>
      <c r="K251" s="87">
        <v>1593866</v>
      </c>
    </row>
    <row r="252" spans="1:11" ht="13.5" customHeight="1">
      <c r="A252" s="91" t="s">
        <v>1191</v>
      </c>
      <c r="B252" s="92">
        <v>3</v>
      </c>
      <c r="C252" s="93" t="s">
        <v>1192</v>
      </c>
      <c r="D252" s="94">
        <v>78</v>
      </c>
      <c r="E252" s="95" t="s">
        <v>820</v>
      </c>
      <c r="F252" s="96">
        <f>ROUND(D252/G252*100,1)</f>
        <v>97.5</v>
      </c>
      <c r="G252" s="100">
        <v>80</v>
      </c>
      <c r="H252" s="98">
        <v>1191</v>
      </c>
      <c r="I252" s="96">
        <f t="shared" si="22"/>
        <v>181</v>
      </c>
      <c r="J252" s="99">
        <f t="shared" si="19"/>
        <v>0</v>
      </c>
      <c r="K252" s="100">
        <v>658</v>
      </c>
    </row>
    <row r="253" spans="1:11" ht="13.5" customHeight="1">
      <c r="A253" s="81" t="s">
        <v>104</v>
      </c>
      <c r="B253" s="82">
        <v>2</v>
      </c>
      <c r="C253" s="83" t="s">
        <v>515</v>
      </c>
      <c r="D253" s="84">
        <v>77722</v>
      </c>
      <c r="E253" s="85" t="s">
        <v>819</v>
      </c>
      <c r="F253" s="86">
        <f>ROUND(D253/G253*100,1)</f>
        <v>116.5</v>
      </c>
      <c r="G253" s="87">
        <v>66728</v>
      </c>
      <c r="H253" s="88">
        <v>31637813</v>
      </c>
      <c r="I253" s="86">
        <f t="shared" si="22"/>
        <v>110</v>
      </c>
      <c r="J253" s="89">
        <f t="shared" si="19"/>
        <v>0.72</v>
      </c>
      <c r="K253" s="87">
        <v>28749011</v>
      </c>
    </row>
    <row r="254" spans="1:11" ht="13.5" customHeight="1">
      <c r="A254" s="91" t="s">
        <v>105</v>
      </c>
      <c r="B254" s="92">
        <v>3</v>
      </c>
      <c r="C254" s="93" t="s">
        <v>516</v>
      </c>
      <c r="D254" s="94">
        <v>3872</v>
      </c>
      <c r="E254" s="95" t="s">
        <v>819</v>
      </c>
      <c r="F254" s="96">
        <f>ROUND(D254/G254*100,1)</f>
        <v>137.9</v>
      </c>
      <c r="G254" s="100">
        <v>2808</v>
      </c>
      <c r="H254" s="98">
        <v>2516275</v>
      </c>
      <c r="I254" s="96">
        <f t="shared" si="22"/>
        <v>118.2</v>
      </c>
      <c r="J254" s="99">
        <f t="shared" si="19"/>
        <v>0.06</v>
      </c>
      <c r="K254" s="100">
        <v>2129290</v>
      </c>
    </row>
    <row r="255" spans="1:11" ht="13.5" customHeight="1">
      <c r="A255" s="81" t="s">
        <v>110</v>
      </c>
      <c r="B255" s="82">
        <v>2</v>
      </c>
      <c r="C255" s="83" t="s">
        <v>521</v>
      </c>
      <c r="D255" s="84">
        <v>0</v>
      </c>
      <c r="E255" s="85"/>
      <c r="F255" s="86"/>
      <c r="G255" s="87"/>
      <c r="H255" s="88">
        <v>93614997</v>
      </c>
      <c r="I255" s="86">
        <f t="shared" si="22"/>
        <v>116.8</v>
      </c>
      <c r="J255" s="89">
        <f t="shared" si="19"/>
        <v>2.14</v>
      </c>
      <c r="K255" s="87">
        <v>80126095</v>
      </c>
    </row>
    <row r="256" spans="1:11" ht="13.5" customHeight="1">
      <c r="A256" s="91" t="s">
        <v>111</v>
      </c>
      <c r="B256" s="92">
        <v>3</v>
      </c>
      <c r="C256" s="93" t="s">
        <v>1193</v>
      </c>
      <c r="D256" s="94">
        <v>0</v>
      </c>
      <c r="E256" s="95"/>
      <c r="F256" s="96"/>
      <c r="G256" s="100"/>
      <c r="H256" s="98">
        <v>39893612</v>
      </c>
      <c r="I256" s="96">
        <f t="shared" si="22"/>
        <v>113.3</v>
      </c>
      <c r="J256" s="99">
        <f t="shared" si="19"/>
        <v>0.91</v>
      </c>
      <c r="K256" s="100">
        <v>35205356</v>
      </c>
    </row>
    <row r="257" spans="1:11" ht="13.5" customHeight="1">
      <c r="A257" s="101" t="s">
        <v>112</v>
      </c>
      <c r="B257" s="102">
        <v>4</v>
      </c>
      <c r="C257" s="103" t="s">
        <v>522</v>
      </c>
      <c r="D257" s="104">
        <v>0</v>
      </c>
      <c r="E257" s="105"/>
      <c r="F257" s="106"/>
      <c r="G257" s="107"/>
      <c r="H257" s="108">
        <v>39893612</v>
      </c>
      <c r="I257" s="106">
        <f t="shared" si="22"/>
        <v>113.3</v>
      </c>
      <c r="J257" s="109">
        <f t="shared" si="19"/>
        <v>0.91</v>
      </c>
      <c r="K257" s="107">
        <v>35205356</v>
      </c>
    </row>
    <row r="258" spans="1:11" ht="13.5" customHeight="1">
      <c r="A258" s="91" t="s">
        <v>114</v>
      </c>
      <c r="B258" s="92">
        <v>3</v>
      </c>
      <c r="C258" s="93" t="s">
        <v>1194</v>
      </c>
      <c r="D258" s="94">
        <v>1462182</v>
      </c>
      <c r="E258" s="95" t="s">
        <v>819</v>
      </c>
      <c r="F258" s="96">
        <f>ROUND(D258/G258*100,1)</f>
        <v>106.2</v>
      </c>
      <c r="G258" s="100">
        <v>1376614</v>
      </c>
      <c r="H258" s="98">
        <v>25883959</v>
      </c>
      <c r="I258" s="96">
        <f t="shared" si="22"/>
        <v>108.1</v>
      </c>
      <c r="J258" s="99">
        <f t="shared" si="19"/>
        <v>0.59</v>
      </c>
      <c r="K258" s="100">
        <v>23937156</v>
      </c>
    </row>
    <row r="259" spans="1:11" ht="13.5" customHeight="1">
      <c r="A259" s="101" t="s">
        <v>115</v>
      </c>
      <c r="B259" s="102">
        <v>4</v>
      </c>
      <c r="C259" s="103" t="s">
        <v>1195</v>
      </c>
      <c r="D259" s="104">
        <v>1333971</v>
      </c>
      <c r="E259" s="105" t="s">
        <v>819</v>
      </c>
      <c r="F259" s="106">
        <f>ROUND(D259/G259*100,1)</f>
        <v>106.3</v>
      </c>
      <c r="G259" s="107">
        <v>1255262</v>
      </c>
      <c r="H259" s="108">
        <v>19462971</v>
      </c>
      <c r="I259" s="106">
        <f t="shared" si="22"/>
        <v>108.1</v>
      </c>
      <c r="J259" s="109">
        <f t="shared" si="19"/>
        <v>0.45</v>
      </c>
      <c r="K259" s="107">
        <v>18002912</v>
      </c>
    </row>
    <row r="260" spans="1:11" ht="13.5" customHeight="1">
      <c r="A260" s="91" t="s">
        <v>1196</v>
      </c>
      <c r="B260" s="92">
        <v>3</v>
      </c>
      <c r="C260" s="93" t="s">
        <v>1197</v>
      </c>
      <c r="D260" s="94">
        <v>57720850</v>
      </c>
      <c r="E260" s="95" t="s">
        <v>820</v>
      </c>
      <c r="F260" s="96">
        <f>ROUND(D260/G260*100,1)</f>
        <v>116.5</v>
      </c>
      <c r="G260" s="100">
        <v>49525416</v>
      </c>
      <c r="H260" s="98">
        <v>9608986</v>
      </c>
      <c r="I260" s="96">
        <f t="shared" si="22"/>
        <v>129.5</v>
      </c>
      <c r="J260" s="99">
        <f t="shared" si="19"/>
        <v>0.22</v>
      </c>
      <c r="K260" s="100">
        <v>7419889</v>
      </c>
    </row>
    <row r="261" spans="1:11" ht="13.5" customHeight="1">
      <c r="A261" s="81" t="s">
        <v>128</v>
      </c>
      <c r="B261" s="82">
        <v>2</v>
      </c>
      <c r="C261" s="83" t="s">
        <v>527</v>
      </c>
      <c r="D261" s="84">
        <v>211250</v>
      </c>
      <c r="E261" s="85" t="s">
        <v>819</v>
      </c>
      <c r="F261" s="86">
        <f>ROUND(D261/G261*100,1)</f>
        <v>111.8</v>
      </c>
      <c r="G261" s="87">
        <v>188973</v>
      </c>
      <c r="H261" s="88">
        <v>22113423</v>
      </c>
      <c r="I261" s="86">
        <f t="shared" si="22"/>
        <v>112.3</v>
      </c>
      <c r="J261" s="89">
        <f aca="true" t="shared" si="23" ref="J261:J324">ROUND(H261/4364363176*100,2)</f>
        <v>0.51</v>
      </c>
      <c r="K261" s="87">
        <v>19699190</v>
      </c>
    </row>
    <row r="262" spans="1:11" ht="13.5" customHeight="1">
      <c r="A262" s="91" t="s">
        <v>129</v>
      </c>
      <c r="B262" s="92">
        <v>3</v>
      </c>
      <c r="C262" s="93" t="s">
        <v>528</v>
      </c>
      <c r="D262" s="94">
        <v>191212</v>
      </c>
      <c r="E262" s="95" t="s">
        <v>819</v>
      </c>
      <c r="F262" s="96">
        <f>ROUND(D262/G262*100,1)</f>
        <v>110.5</v>
      </c>
      <c r="G262" s="100">
        <v>173088</v>
      </c>
      <c r="H262" s="98">
        <v>16251616</v>
      </c>
      <c r="I262" s="96">
        <f t="shared" si="22"/>
        <v>108.1</v>
      </c>
      <c r="J262" s="99">
        <f t="shared" si="23"/>
        <v>0.37</v>
      </c>
      <c r="K262" s="100">
        <v>15039136</v>
      </c>
    </row>
    <row r="263" spans="1:11" ht="13.5" customHeight="1">
      <c r="A263" s="81" t="s">
        <v>150</v>
      </c>
      <c r="B263" s="82">
        <v>2</v>
      </c>
      <c r="C263" s="83" t="s">
        <v>538</v>
      </c>
      <c r="D263" s="84">
        <v>0</v>
      </c>
      <c r="E263" s="85"/>
      <c r="F263" s="86"/>
      <c r="G263" s="87"/>
      <c r="H263" s="88">
        <v>117483533</v>
      </c>
      <c r="I263" s="86">
        <f t="shared" si="22"/>
        <v>104.3</v>
      </c>
      <c r="J263" s="89">
        <f t="shared" si="23"/>
        <v>2.69</v>
      </c>
      <c r="K263" s="87">
        <v>112596579</v>
      </c>
    </row>
    <row r="264" spans="1:11" ht="13.5" customHeight="1">
      <c r="A264" s="91" t="s">
        <v>151</v>
      </c>
      <c r="B264" s="92">
        <v>3</v>
      </c>
      <c r="C264" s="93" t="s">
        <v>1198</v>
      </c>
      <c r="D264" s="94">
        <v>83850695</v>
      </c>
      <c r="E264" s="95" t="s">
        <v>820</v>
      </c>
      <c r="F264" s="96">
        <f aca="true" t="shared" si="24" ref="F264:F276">ROUND(D264/G264*100,1)</f>
        <v>101.2</v>
      </c>
      <c r="G264" s="100">
        <v>82821357</v>
      </c>
      <c r="H264" s="98">
        <v>36414113</v>
      </c>
      <c r="I264" s="96">
        <f t="shared" si="22"/>
        <v>102.2</v>
      </c>
      <c r="J264" s="99">
        <f t="shared" si="23"/>
        <v>0.83</v>
      </c>
      <c r="K264" s="100">
        <v>35642089</v>
      </c>
    </row>
    <row r="265" spans="1:11" ht="13.5" customHeight="1">
      <c r="A265" s="101" t="s">
        <v>1199</v>
      </c>
      <c r="B265" s="102">
        <v>4</v>
      </c>
      <c r="C265" s="103" t="s">
        <v>1200</v>
      </c>
      <c r="D265" s="104">
        <v>220450</v>
      </c>
      <c r="E265" s="105" t="s">
        <v>820</v>
      </c>
      <c r="F265" s="106">
        <f t="shared" si="24"/>
        <v>112.4</v>
      </c>
      <c r="G265" s="107">
        <v>196093</v>
      </c>
      <c r="H265" s="108">
        <v>599299</v>
      </c>
      <c r="I265" s="106">
        <f t="shared" si="22"/>
        <v>132.4</v>
      </c>
      <c r="J265" s="109">
        <f t="shared" si="23"/>
        <v>0.01</v>
      </c>
      <c r="K265" s="107">
        <v>452573</v>
      </c>
    </row>
    <row r="266" spans="1:11" ht="13.5" customHeight="1">
      <c r="A266" s="101" t="s">
        <v>1201</v>
      </c>
      <c r="B266" s="102">
        <v>4</v>
      </c>
      <c r="C266" s="103" t="s">
        <v>541</v>
      </c>
      <c r="D266" s="104">
        <v>8270810</v>
      </c>
      <c r="E266" s="105" t="s">
        <v>820</v>
      </c>
      <c r="F266" s="106">
        <f t="shared" si="24"/>
        <v>91.5</v>
      </c>
      <c r="G266" s="107">
        <v>9035992</v>
      </c>
      <c r="H266" s="108">
        <v>3902508</v>
      </c>
      <c r="I266" s="106">
        <f aca="true" t="shared" si="25" ref="I266:I289">ROUND(H266/K266*100,1)</f>
        <v>100.6</v>
      </c>
      <c r="J266" s="109">
        <f t="shared" si="23"/>
        <v>0.09</v>
      </c>
      <c r="K266" s="107">
        <v>3878768</v>
      </c>
    </row>
    <row r="267" spans="1:11" ht="13.5" customHeight="1">
      <c r="A267" s="101" t="s">
        <v>1202</v>
      </c>
      <c r="B267" s="102">
        <v>4</v>
      </c>
      <c r="C267" s="103" t="s">
        <v>1203</v>
      </c>
      <c r="D267" s="104">
        <v>52786433</v>
      </c>
      <c r="E267" s="105" t="s">
        <v>820</v>
      </c>
      <c r="F267" s="106">
        <f t="shared" si="24"/>
        <v>102.3</v>
      </c>
      <c r="G267" s="107">
        <v>51618732</v>
      </c>
      <c r="H267" s="108">
        <v>13718496</v>
      </c>
      <c r="I267" s="106">
        <f t="shared" si="25"/>
        <v>102.7</v>
      </c>
      <c r="J267" s="109">
        <f t="shared" si="23"/>
        <v>0.31</v>
      </c>
      <c r="K267" s="107">
        <v>13362506</v>
      </c>
    </row>
    <row r="268" spans="1:11" ht="13.5" customHeight="1">
      <c r="A268" s="91" t="s">
        <v>152</v>
      </c>
      <c r="B268" s="92">
        <v>3</v>
      </c>
      <c r="C268" s="93" t="s">
        <v>545</v>
      </c>
      <c r="D268" s="94">
        <v>176294263</v>
      </c>
      <c r="E268" s="95" t="s">
        <v>822</v>
      </c>
      <c r="F268" s="96">
        <f t="shared" si="24"/>
        <v>82.2</v>
      </c>
      <c r="G268" s="100">
        <v>214341794</v>
      </c>
      <c r="H268" s="98">
        <v>11017328</v>
      </c>
      <c r="I268" s="96">
        <f t="shared" si="25"/>
        <v>90.6</v>
      </c>
      <c r="J268" s="99">
        <f t="shared" si="23"/>
        <v>0.25</v>
      </c>
      <c r="K268" s="100">
        <v>12158345</v>
      </c>
    </row>
    <row r="269" spans="1:11" ht="13.5" customHeight="1">
      <c r="A269" s="101" t="s">
        <v>1204</v>
      </c>
      <c r="B269" s="102">
        <v>4</v>
      </c>
      <c r="C269" s="103" t="s">
        <v>1205</v>
      </c>
      <c r="D269" s="104">
        <v>176293606</v>
      </c>
      <c r="E269" s="105" t="s">
        <v>822</v>
      </c>
      <c r="F269" s="106">
        <f t="shared" si="24"/>
        <v>82.3</v>
      </c>
      <c r="G269" s="107">
        <v>214335407</v>
      </c>
      <c r="H269" s="108">
        <v>11016643</v>
      </c>
      <c r="I269" s="106">
        <f t="shared" si="25"/>
        <v>90.7</v>
      </c>
      <c r="J269" s="109">
        <f t="shared" si="23"/>
        <v>0.25</v>
      </c>
      <c r="K269" s="107">
        <v>12152274</v>
      </c>
    </row>
    <row r="270" spans="1:11" ht="13.5" customHeight="1">
      <c r="A270" s="91" t="s">
        <v>1206</v>
      </c>
      <c r="B270" s="92">
        <v>3</v>
      </c>
      <c r="C270" s="93" t="s">
        <v>547</v>
      </c>
      <c r="D270" s="94">
        <v>13785329</v>
      </c>
      <c r="E270" s="95" t="s">
        <v>822</v>
      </c>
      <c r="F270" s="96">
        <f t="shared" si="24"/>
        <v>133.9</v>
      </c>
      <c r="G270" s="100">
        <v>10291988</v>
      </c>
      <c r="H270" s="98">
        <v>7483947</v>
      </c>
      <c r="I270" s="96">
        <f t="shared" si="25"/>
        <v>126.2</v>
      </c>
      <c r="J270" s="99">
        <f t="shared" si="23"/>
        <v>0.17</v>
      </c>
      <c r="K270" s="100">
        <v>5932577</v>
      </c>
    </row>
    <row r="271" spans="1:11" ht="13.5" customHeight="1">
      <c r="A271" s="101" t="s">
        <v>1207</v>
      </c>
      <c r="B271" s="102">
        <v>4</v>
      </c>
      <c r="C271" s="103" t="s">
        <v>1208</v>
      </c>
      <c r="D271" s="104">
        <v>11810775</v>
      </c>
      <c r="E271" s="105" t="s">
        <v>822</v>
      </c>
      <c r="F271" s="106">
        <f t="shared" si="24"/>
        <v>144.1</v>
      </c>
      <c r="G271" s="107">
        <v>8195267</v>
      </c>
      <c r="H271" s="108">
        <v>7168786</v>
      </c>
      <c r="I271" s="106">
        <f t="shared" si="25"/>
        <v>128</v>
      </c>
      <c r="J271" s="109">
        <f t="shared" si="23"/>
        <v>0.16</v>
      </c>
      <c r="K271" s="107">
        <v>5600357</v>
      </c>
    </row>
    <row r="272" spans="1:11" ht="13.5" customHeight="1">
      <c r="A272" s="91" t="s">
        <v>153</v>
      </c>
      <c r="B272" s="92">
        <v>3</v>
      </c>
      <c r="C272" s="93" t="s">
        <v>546</v>
      </c>
      <c r="D272" s="94">
        <v>1810474</v>
      </c>
      <c r="E272" s="95" t="s">
        <v>822</v>
      </c>
      <c r="F272" s="96">
        <f t="shared" si="24"/>
        <v>115.3</v>
      </c>
      <c r="G272" s="100">
        <v>1569826</v>
      </c>
      <c r="H272" s="98">
        <v>772238</v>
      </c>
      <c r="I272" s="96">
        <f t="shared" si="25"/>
        <v>118.5</v>
      </c>
      <c r="J272" s="99">
        <f t="shared" si="23"/>
        <v>0.02</v>
      </c>
      <c r="K272" s="100">
        <v>651807</v>
      </c>
    </row>
    <row r="273" spans="1:11" ht="13.5" customHeight="1">
      <c r="A273" s="91" t="s">
        <v>162</v>
      </c>
      <c r="B273" s="92">
        <v>3</v>
      </c>
      <c r="C273" s="93" t="s">
        <v>548</v>
      </c>
      <c r="D273" s="94">
        <v>13546829</v>
      </c>
      <c r="E273" s="95" t="s">
        <v>820</v>
      </c>
      <c r="F273" s="96">
        <f t="shared" si="24"/>
        <v>110.4</v>
      </c>
      <c r="G273" s="100">
        <v>12265229</v>
      </c>
      <c r="H273" s="98">
        <v>6820923</v>
      </c>
      <c r="I273" s="96">
        <f t="shared" si="25"/>
        <v>113.1</v>
      </c>
      <c r="J273" s="99">
        <f t="shared" si="23"/>
        <v>0.16</v>
      </c>
      <c r="K273" s="100">
        <v>6032483</v>
      </c>
    </row>
    <row r="274" spans="1:11" ht="13.5" customHeight="1">
      <c r="A274" s="91" t="s">
        <v>166</v>
      </c>
      <c r="B274" s="92">
        <v>3</v>
      </c>
      <c r="C274" s="93" t="s">
        <v>551</v>
      </c>
      <c r="D274" s="94">
        <v>1830439</v>
      </c>
      <c r="E274" s="95" t="s">
        <v>820</v>
      </c>
      <c r="F274" s="96">
        <f t="shared" si="24"/>
        <v>126.6</v>
      </c>
      <c r="G274" s="100">
        <v>1446402</v>
      </c>
      <c r="H274" s="98">
        <v>1455338</v>
      </c>
      <c r="I274" s="96">
        <f t="shared" si="25"/>
        <v>121.8</v>
      </c>
      <c r="J274" s="99">
        <f t="shared" si="23"/>
        <v>0.03</v>
      </c>
      <c r="K274" s="100">
        <v>1195334</v>
      </c>
    </row>
    <row r="275" spans="1:11" ht="13.5" customHeight="1">
      <c r="A275" s="91" t="s">
        <v>1209</v>
      </c>
      <c r="B275" s="92">
        <v>3</v>
      </c>
      <c r="C275" s="93" t="s">
        <v>555</v>
      </c>
      <c r="D275" s="94">
        <v>11895</v>
      </c>
      <c r="E275" s="95" t="s">
        <v>819</v>
      </c>
      <c r="F275" s="96">
        <f t="shared" si="24"/>
        <v>127.2</v>
      </c>
      <c r="G275" s="100">
        <v>9350</v>
      </c>
      <c r="H275" s="98">
        <v>7210758</v>
      </c>
      <c r="I275" s="96">
        <f t="shared" si="25"/>
        <v>127.6</v>
      </c>
      <c r="J275" s="99">
        <f t="shared" si="23"/>
        <v>0.17</v>
      </c>
      <c r="K275" s="100">
        <v>5652586</v>
      </c>
    </row>
    <row r="276" spans="1:11" ht="13.5" customHeight="1">
      <c r="A276" s="91" t="s">
        <v>1210</v>
      </c>
      <c r="B276" s="92">
        <v>3</v>
      </c>
      <c r="C276" s="93" t="s">
        <v>549</v>
      </c>
      <c r="D276" s="94">
        <v>978875</v>
      </c>
      <c r="E276" s="95" t="s">
        <v>820</v>
      </c>
      <c r="F276" s="96">
        <f t="shared" si="24"/>
        <v>94.4</v>
      </c>
      <c r="G276" s="100">
        <v>1036540</v>
      </c>
      <c r="H276" s="98">
        <v>1317580</v>
      </c>
      <c r="I276" s="96">
        <f t="shared" si="25"/>
        <v>101.4</v>
      </c>
      <c r="J276" s="99">
        <f t="shared" si="23"/>
        <v>0.03</v>
      </c>
      <c r="K276" s="100">
        <v>1299074</v>
      </c>
    </row>
    <row r="277" spans="1:11" ht="13.5" customHeight="1">
      <c r="A277" s="81" t="s">
        <v>167</v>
      </c>
      <c r="B277" s="82">
        <v>2</v>
      </c>
      <c r="C277" s="83" t="s">
        <v>560</v>
      </c>
      <c r="D277" s="84">
        <v>0</v>
      </c>
      <c r="E277" s="85"/>
      <c r="F277" s="86"/>
      <c r="G277" s="87"/>
      <c r="H277" s="88">
        <v>72484617</v>
      </c>
      <c r="I277" s="86">
        <f t="shared" si="25"/>
        <v>104.4</v>
      </c>
      <c r="J277" s="89">
        <f t="shared" si="23"/>
        <v>1.66</v>
      </c>
      <c r="K277" s="87">
        <v>69460178</v>
      </c>
    </row>
    <row r="278" spans="1:11" ht="13.5" customHeight="1">
      <c r="A278" s="91" t="s">
        <v>168</v>
      </c>
      <c r="B278" s="92">
        <v>3</v>
      </c>
      <c r="C278" s="93" t="s">
        <v>563</v>
      </c>
      <c r="D278" s="94">
        <v>0</v>
      </c>
      <c r="E278" s="95"/>
      <c r="F278" s="96"/>
      <c r="G278" s="100"/>
      <c r="H278" s="98">
        <v>25822411</v>
      </c>
      <c r="I278" s="96">
        <f t="shared" si="25"/>
        <v>98.9</v>
      </c>
      <c r="J278" s="99">
        <f t="shared" si="23"/>
        <v>0.59</v>
      </c>
      <c r="K278" s="100">
        <v>26112596</v>
      </c>
    </row>
    <row r="279" spans="1:11" ht="13.5" customHeight="1">
      <c r="A279" s="91" t="s">
        <v>170</v>
      </c>
      <c r="B279" s="92">
        <v>3</v>
      </c>
      <c r="C279" s="93" t="s">
        <v>1211</v>
      </c>
      <c r="D279" s="94">
        <v>181</v>
      </c>
      <c r="E279" s="95" t="s">
        <v>823</v>
      </c>
      <c r="F279" s="96">
        <f aca="true" t="shared" si="26" ref="F279:F289">ROUND(D279/G279*100,1)</f>
        <v>115.3</v>
      </c>
      <c r="G279" s="100">
        <v>157</v>
      </c>
      <c r="H279" s="98">
        <v>143019</v>
      </c>
      <c r="I279" s="96">
        <f t="shared" si="25"/>
        <v>126.1</v>
      </c>
      <c r="J279" s="99">
        <f t="shared" si="23"/>
        <v>0</v>
      </c>
      <c r="K279" s="100">
        <v>113410</v>
      </c>
    </row>
    <row r="280" spans="1:11" ht="13.5" customHeight="1">
      <c r="A280" s="91" t="s">
        <v>172</v>
      </c>
      <c r="B280" s="92">
        <v>3</v>
      </c>
      <c r="C280" s="93" t="s">
        <v>1212</v>
      </c>
      <c r="D280" s="94">
        <v>5004</v>
      </c>
      <c r="E280" s="95" t="s">
        <v>820</v>
      </c>
      <c r="F280" s="96">
        <f t="shared" si="26"/>
        <v>216.5</v>
      </c>
      <c r="G280" s="100">
        <v>2311</v>
      </c>
      <c r="H280" s="98">
        <v>73157</v>
      </c>
      <c r="I280" s="96">
        <f t="shared" si="25"/>
        <v>52.3</v>
      </c>
      <c r="J280" s="99">
        <f t="shared" si="23"/>
        <v>0</v>
      </c>
      <c r="K280" s="100">
        <v>139767</v>
      </c>
    </row>
    <row r="281" spans="1:11" ht="13.5" customHeight="1">
      <c r="A281" s="81" t="s">
        <v>189</v>
      </c>
      <c r="B281" s="82">
        <v>2</v>
      </c>
      <c r="C281" s="83" t="s">
        <v>577</v>
      </c>
      <c r="D281" s="84">
        <v>916764</v>
      </c>
      <c r="E281" s="85" t="s">
        <v>819</v>
      </c>
      <c r="F281" s="86">
        <f t="shared" si="26"/>
        <v>124.5</v>
      </c>
      <c r="G281" s="87">
        <v>736479</v>
      </c>
      <c r="H281" s="88">
        <v>81517054</v>
      </c>
      <c r="I281" s="86">
        <f t="shared" si="25"/>
        <v>153.5</v>
      </c>
      <c r="J281" s="89">
        <f t="shared" si="23"/>
        <v>1.87</v>
      </c>
      <c r="K281" s="87">
        <v>53093298</v>
      </c>
    </row>
    <row r="282" spans="1:11" ht="13.5" customHeight="1">
      <c r="A282" s="91" t="s">
        <v>190</v>
      </c>
      <c r="B282" s="92">
        <v>3</v>
      </c>
      <c r="C282" s="93" t="s">
        <v>578</v>
      </c>
      <c r="D282" s="94">
        <v>134423</v>
      </c>
      <c r="E282" s="95" t="s">
        <v>819</v>
      </c>
      <c r="F282" s="96">
        <f t="shared" si="26"/>
        <v>178.2</v>
      </c>
      <c r="G282" s="100">
        <v>75413</v>
      </c>
      <c r="H282" s="98">
        <v>4312936</v>
      </c>
      <c r="I282" s="96">
        <f t="shared" si="25"/>
        <v>276</v>
      </c>
      <c r="J282" s="99">
        <f t="shared" si="23"/>
        <v>0.1</v>
      </c>
      <c r="K282" s="100">
        <v>1562760</v>
      </c>
    </row>
    <row r="283" spans="1:11" ht="13.5" customHeight="1">
      <c r="A283" s="91" t="s">
        <v>195</v>
      </c>
      <c r="B283" s="92">
        <v>3</v>
      </c>
      <c r="C283" s="93" t="s">
        <v>579</v>
      </c>
      <c r="D283" s="94">
        <v>358546</v>
      </c>
      <c r="E283" s="95" t="s">
        <v>819</v>
      </c>
      <c r="F283" s="96">
        <f t="shared" si="26"/>
        <v>110.5</v>
      </c>
      <c r="G283" s="100">
        <v>324459</v>
      </c>
      <c r="H283" s="98">
        <v>41896751</v>
      </c>
      <c r="I283" s="96">
        <f t="shared" si="25"/>
        <v>164</v>
      </c>
      <c r="J283" s="99">
        <f t="shared" si="23"/>
        <v>0.96</v>
      </c>
      <c r="K283" s="100">
        <v>25544145</v>
      </c>
    </row>
    <row r="284" spans="1:11" ht="13.5" customHeight="1">
      <c r="A284" s="91" t="s">
        <v>198</v>
      </c>
      <c r="B284" s="92">
        <v>3</v>
      </c>
      <c r="C284" s="93" t="s">
        <v>582</v>
      </c>
      <c r="D284" s="94">
        <v>50044</v>
      </c>
      <c r="E284" s="95" t="s">
        <v>819</v>
      </c>
      <c r="F284" s="96">
        <f t="shared" si="26"/>
        <v>150.8</v>
      </c>
      <c r="G284" s="100">
        <v>33191</v>
      </c>
      <c r="H284" s="98">
        <v>5246649</v>
      </c>
      <c r="I284" s="96">
        <f t="shared" si="25"/>
        <v>138.5</v>
      </c>
      <c r="J284" s="99">
        <f t="shared" si="23"/>
        <v>0.12</v>
      </c>
      <c r="K284" s="100">
        <v>3788236</v>
      </c>
    </row>
    <row r="285" spans="1:11" ht="13.5" customHeight="1">
      <c r="A285" s="91" t="s">
        <v>200</v>
      </c>
      <c r="B285" s="92">
        <v>3</v>
      </c>
      <c r="C285" s="93" t="s">
        <v>586</v>
      </c>
      <c r="D285" s="94">
        <v>344244</v>
      </c>
      <c r="E285" s="95" t="s">
        <v>819</v>
      </c>
      <c r="F285" s="96">
        <f t="shared" si="26"/>
        <v>123.5</v>
      </c>
      <c r="G285" s="100">
        <v>278813</v>
      </c>
      <c r="H285" s="98">
        <v>18672424</v>
      </c>
      <c r="I285" s="96">
        <f t="shared" si="25"/>
        <v>140.1</v>
      </c>
      <c r="J285" s="99">
        <f t="shared" si="23"/>
        <v>0.43</v>
      </c>
      <c r="K285" s="100">
        <v>13325503</v>
      </c>
    </row>
    <row r="286" spans="1:11" ht="13.5" customHeight="1">
      <c r="A286" s="91" t="s">
        <v>201</v>
      </c>
      <c r="B286" s="92">
        <v>3</v>
      </c>
      <c r="C286" s="93" t="s">
        <v>597</v>
      </c>
      <c r="D286" s="94">
        <v>21550</v>
      </c>
      <c r="E286" s="95" t="s">
        <v>819</v>
      </c>
      <c r="F286" s="96">
        <f t="shared" si="26"/>
        <v>121.5</v>
      </c>
      <c r="G286" s="100">
        <v>17743</v>
      </c>
      <c r="H286" s="98">
        <v>10344738</v>
      </c>
      <c r="I286" s="96">
        <f t="shared" si="25"/>
        <v>126.9</v>
      </c>
      <c r="J286" s="99">
        <f t="shared" si="23"/>
        <v>0.24</v>
      </c>
      <c r="K286" s="100">
        <v>8149249</v>
      </c>
    </row>
    <row r="287" spans="1:11" ht="13.5" customHeight="1">
      <c r="A287" s="81" t="s">
        <v>202</v>
      </c>
      <c r="B287" s="82">
        <v>2</v>
      </c>
      <c r="C287" s="83" t="s">
        <v>599</v>
      </c>
      <c r="D287" s="84">
        <v>1201000</v>
      </c>
      <c r="E287" s="85" t="s">
        <v>819</v>
      </c>
      <c r="F287" s="86">
        <f t="shared" si="26"/>
        <v>105</v>
      </c>
      <c r="G287" s="87">
        <v>1143464</v>
      </c>
      <c r="H287" s="88">
        <v>258209348</v>
      </c>
      <c r="I287" s="86">
        <f t="shared" si="25"/>
        <v>116</v>
      </c>
      <c r="J287" s="89">
        <f t="shared" si="23"/>
        <v>5.92</v>
      </c>
      <c r="K287" s="87">
        <v>222548128</v>
      </c>
    </row>
    <row r="288" spans="1:11" ht="13.5" customHeight="1">
      <c r="A288" s="91" t="s">
        <v>203</v>
      </c>
      <c r="B288" s="92">
        <v>3</v>
      </c>
      <c r="C288" s="93" t="s">
        <v>1213</v>
      </c>
      <c r="D288" s="94">
        <v>15913</v>
      </c>
      <c r="E288" s="95" t="s">
        <v>820</v>
      </c>
      <c r="F288" s="96">
        <f t="shared" si="26"/>
        <v>150</v>
      </c>
      <c r="G288" s="100">
        <v>10606</v>
      </c>
      <c r="H288" s="98">
        <v>404375</v>
      </c>
      <c r="I288" s="96">
        <f t="shared" si="25"/>
        <v>147.8</v>
      </c>
      <c r="J288" s="99">
        <f t="shared" si="23"/>
        <v>0.01</v>
      </c>
      <c r="K288" s="100">
        <v>273623</v>
      </c>
    </row>
    <row r="289" spans="1:11" ht="13.5" customHeight="1">
      <c r="A289" s="101" t="s">
        <v>204</v>
      </c>
      <c r="B289" s="102">
        <v>4</v>
      </c>
      <c r="C289" s="103" t="s">
        <v>611</v>
      </c>
      <c r="D289" s="104">
        <v>23</v>
      </c>
      <c r="E289" s="105" t="s">
        <v>820</v>
      </c>
      <c r="F289" s="106">
        <f t="shared" si="26"/>
        <v>12.1</v>
      </c>
      <c r="G289" s="107">
        <v>190</v>
      </c>
      <c r="H289" s="108">
        <v>57150</v>
      </c>
      <c r="I289" s="106">
        <f t="shared" si="25"/>
        <v>121.7</v>
      </c>
      <c r="J289" s="109">
        <f t="shared" si="23"/>
        <v>0</v>
      </c>
      <c r="K289" s="107">
        <v>46956</v>
      </c>
    </row>
    <row r="290" spans="1:11" ht="13.5" customHeight="1">
      <c r="A290" s="101" t="s">
        <v>1214</v>
      </c>
      <c r="B290" s="102">
        <v>4</v>
      </c>
      <c r="C290" s="103" t="s">
        <v>1215</v>
      </c>
      <c r="D290" s="104">
        <v>20420</v>
      </c>
      <c r="E290" s="105" t="s">
        <v>823</v>
      </c>
      <c r="F290" s="106" t="s">
        <v>846</v>
      </c>
      <c r="G290" s="111"/>
      <c r="H290" s="108">
        <v>55606</v>
      </c>
      <c r="I290" s="106" t="s">
        <v>846</v>
      </c>
      <c r="J290" s="109">
        <f t="shared" si="23"/>
        <v>0</v>
      </c>
      <c r="K290" s="111"/>
    </row>
    <row r="291" spans="1:11" ht="13.5" customHeight="1">
      <c r="A291" s="101" t="s">
        <v>1216</v>
      </c>
      <c r="B291" s="102">
        <v>4</v>
      </c>
      <c r="C291" s="103" t="s">
        <v>1217</v>
      </c>
      <c r="D291" s="104">
        <v>0</v>
      </c>
      <c r="E291" s="105" t="s">
        <v>820</v>
      </c>
      <c r="F291" s="106">
        <f aca="true" t="shared" si="27" ref="F291:F300">ROUND(D291/G291*100,1)</f>
        <v>0</v>
      </c>
      <c r="G291" s="107">
        <v>189</v>
      </c>
      <c r="H291" s="108">
        <v>221</v>
      </c>
      <c r="I291" s="106">
        <f aca="true" t="shared" si="28" ref="I291:I310">ROUND(H291/K291*100,1)</f>
        <v>0.5</v>
      </c>
      <c r="J291" s="109">
        <f t="shared" si="23"/>
        <v>0</v>
      </c>
      <c r="K291" s="107">
        <v>46568</v>
      </c>
    </row>
    <row r="292" spans="1:11" ht="13.5" customHeight="1">
      <c r="A292" s="101" t="s">
        <v>1218</v>
      </c>
      <c r="B292" s="102">
        <v>4</v>
      </c>
      <c r="C292" s="103" t="s">
        <v>1219</v>
      </c>
      <c r="D292" s="104">
        <v>15890</v>
      </c>
      <c r="E292" s="105" t="s">
        <v>820</v>
      </c>
      <c r="F292" s="106">
        <f t="shared" si="27"/>
        <v>152.6</v>
      </c>
      <c r="G292" s="107">
        <v>10416</v>
      </c>
      <c r="H292" s="108">
        <v>347225</v>
      </c>
      <c r="I292" s="106">
        <f t="shared" si="28"/>
        <v>153.2</v>
      </c>
      <c r="J292" s="109">
        <f t="shared" si="23"/>
        <v>0.01</v>
      </c>
      <c r="K292" s="107">
        <v>226667</v>
      </c>
    </row>
    <row r="293" spans="1:11" ht="13.5" customHeight="1">
      <c r="A293" s="101" t="s">
        <v>1220</v>
      </c>
      <c r="B293" s="102">
        <v>4</v>
      </c>
      <c r="C293" s="103" t="s">
        <v>1221</v>
      </c>
      <c r="D293" s="104">
        <v>15890</v>
      </c>
      <c r="E293" s="105" t="s">
        <v>820</v>
      </c>
      <c r="F293" s="106">
        <f t="shared" si="27"/>
        <v>152.6</v>
      </c>
      <c r="G293" s="107">
        <v>10416</v>
      </c>
      <c r="H293" s="108">
        <v>347225</v>
      </c>
      <c r="I293" s="106">
        <f t="shared" si="28"/>
        <v>153.2</v>
      </c>
      <c r="J293" s="109">
        <f t="shared" si="23"/>
        <v>0.01</v>
      </c>
      <c r="K293" s="107">
        <v>226667</v>
      </c>
    </row>
    <row r="294" spans="1:11" ht="13.5" customHeight="1">
      <c r="A294" s="91" t="s">
        <v>205</v>
      </c>
      <c r="B294" s="92">
        <v>3</v>
      </c>
      <c r="C294" s="93" t="s">
        <v>600</v>
      </c>
      <c r="D294" s="94">
        <v>31706</v>
      </c>
      <c r="E294" s="95" t="s">
        <v>819</v>
      </c>
      <c r="F294" s="96">
        <f t="shared" si="27"/>
        <v>145.6</v>
      </c>
      <c r="G294" s="100">
        <v>21778</v>
      </c>
      <c r="H294" s="98">
        <v>12773453</v>
      </c>
      <c r="I294" s="96">
        <f t="shared" si="28"/>
        <v>186.2</v>
      </c>
      <c r="J294" s="99">
        <f t="shared" si="23"/>
        <v>0.29</v>
      </c>
      <c r="K294" s="100">
        <v>6861394</v>
      </c>
    </row>
    <row r="295" spans="1:11" ht="13.5" customHeight="1">
      <c r="A295" s="91" t="s">
        <v>1222</v>
      </c>
      <c r="B295" s="92">
        <v>3</v>
      </c>
      <c r="C295" s="93" t="s">
        <v>1223</v>
      </c>
      <c r="D295" s="94">
        <v>7671</v>
      </c>
      <c r="E295" s="95" t="s">
        <v>819</v>
      </c>
      <c r="F295" s="96">
        <f t="shared" si="27"/>
        <v>83.2</v>
      </c>
      <c r="G295" s="100">
        <v>9216</v>
      </c>
      <c r="H295" s="98">
        <v>11886126</v>
      </c>
      <c r="I295" s="96">
        <f t="shared" si="28"/>
        <v>123.5</v>
      </c>
      <c r="J295" s="99">
        <f t="shared" si="23"/>
        <v>0.27</v>
      </c>
      <c r="K295" s="100">
        <v>9623958</v>
      </c>
    </row>
    <row r="296" spans="1:11" ht="13.5" customHeight="1">
      <c r="A296" s="91" t="s">
        <v>208</v>
      </c>
      <c r="B296" s="92">
        <v>3</v>
      </c>
      <c r="C296" s="93" t="s">
        <v>605</v>
      </c>
      <c r="D296" s="94">
        <v>1123954</v>
      </c>
      <c r="E296" s="95" t="s">
        <v>819</v>
      </c>
      <c r="F296" s="96">
        <f t="shared" si="27"/>
        <v>103.9</v>
      </c>
      <c r="G296" s="100">
        <v>1081720</v>
      </c>
      <c r="H296" s="98">
        <v>220479025</v>
      </c>
      <c r="I296" s="96">
        <f t="shared" si="28"/>
        <v>112.9</v>
      </c>
      <c r="J296" s="99">
        <f t="shared" si="23"/>
        <v>5.05</v>
      </c>
      <c r="K296" s="100">
        <v>195213955</v>
      </c>
    </row>
    <row r="297" spans="1:11" ht="13.5" customHeight="1">
      <c r="A297" s="91" t="s">
        <v>211</v>
      </c>
      <c r="B297" s="92">
        <v>3</v>
      </c>
      <c r="C297" s="93" t="s">
        <v>1224</v>
      </c>
      <c r="D297" s="94">
        <v>297</v>
      </c>
      <c r="E297" s="95" t="s">
        <v>819</v>
      </c>
      <c r="F297" s="96">
        <f t="shared" si="27"/>
        <v>20.4</v>
      </c>
      <c r="G297" s="100">
        <v>1458</v>
      </c>
      <c r="H297" s="98">
        <v>35963</v>
      </c>
      <c r="I297" s="96">
        <f t="shared" si="28"/>
        <v>30.8</v>
      </c>
      <c r="J297" s="99">
        <f t="shared" si="23"/>
        <v>0</v>
      </c>
      <c r="K297" s="100">
        <v>116628</v>
      </c>
    </row>
    <row r="298" spans="1:11" ht="13.5" customHeight="1">
      <c r="A298" s="91" t="s">
        <v>216</v>
      </c>
      <c r="B298" s="92">
        <v>3</v>
      </c>
      <c r="C298" s="93" t="s">
        <v>608</v>
      </c>
      <c r="D298" s="94">
        <v>1306</v>
      </c>
      <c r="E298" s="95" t="s">
        <v>819</v>
      </c>
      <c r="F298" s="96">
        <f t="shared" si="27"/>
        <v>125.8</v>
      </c>
      <c r="G298" s="100">
        <v>1038</v>
      </c>
      <c r="H298" s="98">
        <v>204901</v>
      </c>
      <c r="I298" s="96">
        <f t="shared" si="28"/>
        <v>145.1</v>
      </c>
      <c r="J298" s="99">
        <f t="shared" si="23"/>
        <v>0</v>
      </c>
      <c r="K298" s="100">
        <v>141206</v>
      </c>
    </row>
    <row r="299" spans="1:11" ht="13.5" customHeight="1">
      <c r="A299" s="91" t="s">
        <v>218</v>
      </c>
      <c r="B299" s="92">
        <v>3</v>
      </c>
      <c r="C299" s="93" t="s">
        <v>1225</v>
      </c>
      <c r="D299" s="94">
        <v>2318</v>
      </c>
      <c r="E299" s="95" t="s">
        <v>819</v>
      </c>
      <c r="F299" s="96">
        <f t="shared" si="27"/>
        <v>108.4</v>
      </c>
      <c r="G299" s="100">
        <v>2139</v>
      </c>
      <c r="H299" s="98">
        <v>2109212</v>
      </c>
      <c r="I299" s="96">
        <f t="shared" si="28"/>
        <v>176.9</v>
      </c>
      <c r="J299" s="99">
        <f t="shared" si="23"/>
        <v>0.05</v>
      </c>
      <c r="K299" s="100">
        <v>1192381</v>
      </c>
    </row>
    <row r="300" spans="1:11" ht="13.5" customHeight="1">
      <c r="A300" s="91" t="s">
        <v>220</v>
      </c>
      <c r="B300" s="92">
        <v>3</v>
      </c>
      <c r="C300" s="93" t="s">
        <v>1226</v>
      </c>
      <c r="D300" s="94">
        <v>121</v>
      </c>
      <c r="E300" s="95" t="s">
        <v>819</v>
      </c>
      <c r="F300" s="96">
        <f t="shared" si="27"/>
        <v>29.7</v>
      </c>
      <c r="G300" s="100">
        <v>407</v>
      </c>
      <c r="H300" s="98">
        <v>440484</v>
      </c>
      <c r="I300" s="96">
        <f t="shared" si="28"/>
        <v>47.1</v>
      </c>
      <c r="J300" s="99">
        <f t="shared" si="23"/>
        <v>0.01</v>
      </c>
      <c r="K300" s="100">
        <v>934350</v>
      </c>
    </row>
    <row r="301" spans="1:11" ht="13.5" customHeight="1">
      <c r="A301" s="81" t="s">
        <v>1227</v>
      </c>
      <c r="B301" s="82">
        <v>2</v>
      </c>
      <c r="C301" s="83" t="s">
        <v>612</v>
      </c>
      <c r="D301" s="84">
        <v>0</v>
      </c>
      <c r="E301" s="85"/>
      <c r="F301" s="86"/>
      <c r="G301" s="87"/>
      <c r="H301" s="88">
        <v>74002574</v>
      </c>
      <c r="I301" s="86">
        <f t="shared" si="28"/>
        <v>116.2</v>
      </c>
      <c r="J301" s="89">
        <f t="shared" si="23"/>
        <v>1.7</v>
      </c>
      <c r="K301" s="87">
        <v>63680829</v>
      </c>
    </row>
    <row r="302" spans="1:11" ht="13.5" customHeight="1">
      <c r="A302" s="91" t="s">
        <v>1228</v>
      </c>
      <c r="B302" s="92">
        <v>3</v>
      </c>
      <c r="C302" s="93" t="s">
        <v>1229</v>
      </c>
      <c r="D302" s="94">
        <v>18343</v>
      </c>
      <c r="E302" s="95" t="s">
        <v>819</v>
      </c>
      <c r="F302" s="96">
        <f>ROUND(D302/G302*100,1)</f>
        <v>105.1</v>
      </c>
      <c r="G302" s="100">
        <v>17451</v>
      </c>
      <c r="H302" s="98">
        <v>3671753</v>
      </c>
      <c r="I302" s="96">
        <f t="shared" si="28"/>
        <v>121.2</v>
      </c>
      <c r="J302" s="99">
        <f t="shared" si="23"/>
        <v>0.08</v>
      </c>
      <c r="K302" s="100">
        <v>3028850</v>
      </c>
    </row>
    <row r="303" spans="1:11" ht="13.5" customHeight="1">
      <c r="A303" s="91" t="s">
        <v>1230</v>
      </c>
      <c r="B303" s="92">
        <v>3</v>
      </c>
      <c r="C303" s="93" t="s">
        <v>1231</v>
      </c>
      <c r="D303" s="94">
        <v>18116</v>
      </c>
      <c r="E303" s="95" t="s">
        <v>819</v>
      </c>
      <c r="F303" s="96">
        <f>ROUND(D303/G303*100,1)</f>
        <v>124.6</v>
      </c>
      <c r="G303" s="100">
        <v>14541</v>
      </c>
      <c r="H303" s="98">
        <v>7053035</v>
      </c>
      <c r="I303" s="96">
        <f t="shared" si="28"/>
        <v>109.9</v>
      </c>
      <c r="J303" s="99">
        <f t="shared" si="23"/>
        <v>0.16</v>
      </c>
      <c r="K303" s="100">
        <v>6415134</v>
      </c>
    </row>
    <row r="304" spans="1:11" ht="13.5" customHeight="1">
      <c r="A304" s="91" t="s">
        <v>1232</v>
      </c>
      <c r="B304" s="92">
        <v>3</v>
      </c>
      <c r="C304" s="93" t="s">
        <v>626</v>
      </c>
      <c r="D304" s="94">
        <v>6280259</v>
      </c>
      <c r="E304" s="95" t="s">
        <v>820</v>
      </c>
      <c r="F304" s="96">
        <f>ROUND(D304/G304*100,1)</f>
        <v>154.6</v>
      </c>
      <c r="G304" s="100">
        <v>4062809</v>
      </c>
      <c r="H304" s="98">
        <v>10204044</v>
      </c>
      <c r="I304" s="96">
        <f t="shared" si="28"/>
        <v>129.1</v>
      </c>
      <c r="J304" s="99">
        <f t="shared" si="23"/>
        <v>0.23</v>
      </c>
      <c r="K304" s="100">
        <v>7902800</v>
      </c>
    </row>
    <row r="305" spans="1:11" ht="13.5" customHeight="1">
      <c r="A305" s="91" t="s">
        <v>1233</v>
      </c>
      <c r="B305" s="92">
        <v>3</v>
      </c>
      <c r="C305" s="93" t="s">
        <v>628</v>
      </c>
      <c r="D305" s="94">
        <v>0</v>
      </c>
      <c r="E305" s="95"/>
      <c r="F305" s="96"/>
      <c r="G305" s="100"/>
      <c r="H305" s="98">
        <v>2381994</v>
      </c>
      <c r="I305" s="96">
        <f t="shared" si="28"/>
        <v>106.9</v>
      </c>
      <c r="J305" s="99">
        <f t="shared" si="23"/>
        <v>0.05</v>
      </c>
      <c r="K305" s="100">
        <v>2229189</v>
      </c>
    </row>
    <row r="306" spans="1:11" ht="13.5" customHeight="1">
      <c r="A306" s="91" t="s">
        <v>1234</v>
      </c>
      <c r="B306" s="92">
        <v>3</v>
      </c>
      <c r="C306" s="93" t="s">
        <v>630</v>
      </c>
      <c r="D306" s="94">
        <v>14753302</v>
      </c>
      <c r="E306" s="95" t="s">
        <v>820</v>
      </c>
      <c r="F306" s="96">
        <f>ROUND(D306/G306*100,1)</f>
        <v>107.7</v>
      </c>
      <c r="G306" s="100">
        <v>13701799</v>
      </c>
      <c r="H306" s="98">
        <v>6487563</v>
      </c>
      <c r="I306" s="96">
        <f t="shared" si="28"/>
        <v>108.1</v>
      </c>
      <c r="J306" s="99">
        <f t="shared" si="23"/>
        <v>0.15</v>
      </c>
      <c r="K306" s="100">
        <v>6002345</v>
      </c>
    </row>
    <row r="307" spans="1:11" ht="13.5" customHeight="1">
      <c r="A307" s="72" t="s">
        <v>225</v>
      </c>
      <c r="B307" s="73">
        <v>1</v>
      </c>
      <c r="C307" s="74" t="s">
        <v>1235</v>
      </c>
      <c r="D307" s="75">
        <v>0</v>
      </c>
      <c r="E307" s="76"/>
      <c r="F307" s="77"/>
      <c r="G307" s="78"/>
      <c r="H307" s="79">
        <v>1458879289</v>
      </c>
      <c r="I307" s="77">
        <f t="shared" si="28"/>
        <v>109.3</v>
      </c>
      <c r="J307" s="80">
        <f t="shared" si="23"/>
        <v>33.43</v>
      </c>
      <c r="K307" s="78">
        <v>1335231929</v>
      </c>
    </row>
    <row r="308" spans="1:11" ht="13.5" customHeight="1">
      <c r="A308" s="81" t="s">
        <v>226</v>
      </c>
      <c r="B308" s="82">
        <v>2</v>
      </c>
      <c r="C308" s="83" t="s">
        <v>636</v>
      </c>
      <c r="D308" s="84">
        <v>0</v>
      </c>
      <c r="E308" s="85"/>
      <c r="F308" s="86"/>
      <c r="G308" s="87"/>
      <c r="H308" s="88">
        <v>341242317</v>
      </c>
      <c r="I308" s="86">
        <f t="shared" si="28"/>
        <v>106.3</v>
      </c>
      <c r="J308" s="89">
        <f t="shared" si="23"/>
        <v>7.82</v>
      </c>
      <c r="K308" s="87">
        <v>321093221</v>
      </c>
    </row>
    <row r="309" spans="1:11" ht="13.5" customHeight="1">
      <c r="A309" s="91" t="s">
        <v>227</v>
      </c>
      <c r="B309" s="92">
        <v>3</v>
      </c>
      <c r="C309" s="93" t="s">
        <v>637</v>
      </c>
      <c r="D309" s="94">
        <v>30705</v>
      </c>
      <c r="E309" s="95" t="s">
        <v>819</v>
      </c>
      <c r="F309" s="96">
        <f>ROUND(D309/G309*100,1)</f>
        <v>127.2</v>
      </c>
      <c r="G309" s="100">
        <v>24146</v>
      </c>
      <c r="H309" s="98">
        <v>51122679</v>
      </c>
      <c r="I309" s="96">
        <f t="shared" si="28"/>
        <v>108</v>
      </c>
      <c r="J309" s="99">
        <f t="shared" si="23"/>
        <v>1.17</v>
      </c>
      <c r="K309" s="100">
        <v>47344938</v>
      </c>
    </row>
    <row r="310" spans="1:11" ht="13.5" customHeight="1">
      <c r="A310" s="101" t="s">
        <v>228</v>
      </c>
      <c r="B310" s="102">
        <v>4</v>
      </c>
      <c r="C310" s="103" t="s">
        <v>638</v>
      </c>
      <c r="D310" s="104">
        <v>186590</v>
      </c>
      <c r="E310" s="105" t="s">
        <v>820</v>
      </c>
      <c r="F310" s="106">
        <f>ROUND(D310/G310*100,1)</f>
        <v>803</v>
      </c>
      <c r="G310" s="107">
        <v>23237</v>
      </c>
      <c r="H310" s="108">
        <v>103844</v>
      </c>
      <c r="I310" s="106">
        <f t="shared" si="28"/>
        <v>929.9</v>
      </c>
      <c r="J310" s="109">
        <f t="shared" si="23"/>
        <v>0</v>
      </c>
      <c r="K310" s="107">
        <v>11167</v>
      </c>
    </row>
    <row r="311" spans="1:11" ht="13.5" customHeight="1">
      <c r="A311" s="101" t="s">
        <v>229</v>
      </c>
      <c r="B311" s="102">
        <v>4</v>
      </c>
      <c r="C311" s="103" t="s">
        <v>1236</v>
      </c>
      <c r="D311" s="104">
        <v>1</v>
      </c>
      <c r="E311" s="105" t="s">
        <v>820</v>
      </c>
      <c r="F311" s="106" t="s">
        <v>846</v>
      </c>
      <c r="G311" s="111"/>
      <c r="H311" s="108">
        <v>327</v>
      </c>
      <c r="I311" s="106" t="s">
        <v>846</v>
      </c>
      <c r="J311" s="109">
        <f t="shared" si="23"/>
        <v>0</v>
      </c>
      <c r="K311" s="111"/>
    </row>
    <row r="312" spans="1:11" ht="13.5" customHeight="1">
      <c r="A312" s="101" t="s">
        <v>232</v>
      </c>
      <c r="B312" s="102">
        <v>4</v>
      </c>
      <c r="C312" s="103" t="s">
        <v>1237</v>
      </c>
      <c r="D312" s="104">
        <v>275133</v>
      </c>
      <c r="E312" s="105" t="s">
        <v>820</v>
      </c>
      <c r="F312" s="106">
        <f>ROUND(D312/G312*100,1)</f>
        <v>123.2</v>
      </c>
      <c r="G312" s="107">
        <v>223239</v>
      </c>
      <c r="H312" s="108">
        <v>16372075</v>
      </c>
      <c r="I312" s="106">
        <f aca="true" t="shared" si="29" ref="I312:I343">ROUND(H312/K312*100,1)</f>
        <v>107</v>
      </c>
      <c r="J312" s="109">
        <f t="shared" si="23"/>
        <v>0.38</v>
      </c>
      <c r="K312" s="107">
        <v>15295000</v>
      </c>
    </row>
    <row r="313" spans="1:11" ht="13.5" customHeight="1">
      <c r="A313" s="101" t="s">
        <v>1238</v>
      </c>
      <c r="B313" s="102">
        <v>4</v>
      </c>
      <c r="C313" s="103" t="s">
        <v>1239</v>
      </c>
      <c r="D313" s="104">
        <v>29085185</v>
      </c>
      <c r="E313" s="105" t="s">
        <v>820</v>
      </c>
      <c r="F313" s="106">
        <f>ROUND(D313/G313*100,1)</f>
        <v>125.2</v>
      </c>
      <c r="G313" s="107">
        <v>23236419</v>
      </c>
      <c r="H313" s="108">
        <v>30944124</v>
      </c>
      <c r="I313" s="106">
        <f t="shared" si="29"/>
        <v>105.5</v>
      </c>
      <c r="J313" s="109">
        <f t="shared" si="23"/>
        <v>0.71</v>
      </c>
      <c r="K313" s="107">
        <v>29326628</v>
      </c>
    </row>
    <row r="314" spans="1:11" ht="13.5" customHeight="1">
      <c r="A314" s="101" t="s">
        <v>1240</v>
      </c>
      <c r="B314" s="102">
        <v>4</v>
      </c>
      <c r="C314" s="103" t="s">
        <v>1241</v>
      </c>
      <c r="D314" s="104">
        <v>14087</v>
      </c>
      <c r="E314" s="105" t="s">
        <v>820</v>
      </c>
      <c r="F314" s="106">
        <f>ROUND(D314/G314*100,1)</f>
        <v>307.4</v>
      </c>
      <c r="G314" s="107">
        <v>4583</v>
      </c>
      <c r="H314" s="108">
        <v>206056</v>
      </c>
      <c r="I314" s="106">
        <f t="shared" si="29"/>
        <v>216.4</v>
      </c>
      <c r="J314" s="109">
        <f t="shared" si="23"/>
        <v>0</v>
      </c>
      <c r="K314" s="107">
        <v>95200</v>
      </c>
    </row>
    <row r="315" spans="1:11" ht="13.5" customHeight="1">
      <c r="A315" s="91" t="s">
        <v>233</v>
      </c>
      <c r="B315" s="92">
        <v>3</v>
      </c>
      <c r="C315" s="93" t="s">
        <v>643</v>
      </c>
      <c r="D315" s="94">
        <v>0</v>
      </c>
      <c r="E315" s="95"/>
      <c r="F315" s="96"/>
      <c r="G315" s="100"/>
      <c r="H315" s="98">
        <v>1303587</v>
      </c>
      <c r="I315" s="96">
        <f t="shared" si="29"/>
        <v>77</v>
      </c>
      <c r="J315" s="99">
        <f t="shared" si="23"/>
        <v>0.03</v>
      </c>
      <c r="K315" s="100">
        <v>1692138</v>
      </c>
    </row>
    <row r="316" spans="1:11" ht="13.5" customHeight="1">
      <c r="A316" s="101" t="s">
        <v>234</v>
      </c>
      <c r="B316" s="102">
        <v>4</v>
      </c>
      <c r="C316" s="103" t="s">
        <v>644</v>
      </c>
      <c r="D316" s="104">
        <v>8</v>
      </c>
      <c r="E316" s="105" t="s">
        <v>818</v>
      </c>
      <c r="F316" s="106">
        <f>ROUND(D316/G316*100,1)</f>
        <v>33.3</v>
      </c>
      <c r="G316" s="107">
        <v>24</v>
      </c>
      <c r="H316" s="108">
        <v>396300</v>
      </c>
      <c r="I316" s="106">
        <f t="shared" si="29"/>
        <v>48.9</v>
      </c>
      <c r="J316" s="109">
        <f t="shared" si="23"/>
        <v>0.01</v>
      </c>
      <c r="K316" s="107">
        <v>809780</v>
      </c>
    </row>
    <row r="317" spans="1:11" ht="13.5" customHeight="1">
      <c r="A317" s="91" t="s">
        <v>235</v>
      </c>
      <c r="B317" s="92">
        <v>3</v>
      </c>
      <c r="C317" s="93" t="s">
        <v>645</v>
      </c>
      <c r="D317" s="94">
        <v>0</v>
      </c>
      <c r="E317" s="95"/>
      <c r="F317" s="96"/>
      <c r="G317" s="100"/>
      <c r="H317" s="98">
        <v>113400623</v>
      </c>
      <c r="I317" s="96">
        <f t="shared" si="29"/>
        <v>91.8</v>
      </c>
      <c r="J317" s="99">
        <f t="shared" si="23"/>
        <v>2.6</v>
      </c>
      <c r="K317" s="100">
        <v>123499946</v>
      </c>
    </row>
    <row r="318" spans="1:11" ht="13.5" customHeight="1">
      <c r="A318" s="101" t="s">
        <v>236</v>
      </c>
      <c r="B318" s="102">
        <v>4</v>
      </c>
      <c r="C318" s="103" t="s">
        <v>646</v>
      </c>
      <c r="D318" s="104">
        <v>0</v>
      </c>
      <c r="E318" s="105"/>
      <c r="F318" s="106"/>
      <c r="G318" s="107"/>
      <c r="H318" s="108">
        <v>328003</v>
      </c>
      <c r="I318" s="106">
        <f t="shared" si="29"/>
        <v>69.8</v>
      </c>
      <c r="J318" s="109">
        <f t="shared" si="23"/>
        <v>0.01</v>
      </c>
      <c r="K318" s="107">
        <v>469817</v>
      </c>
    </row>
    <row r="319" spans="1:11" ht="13.5" customHeight="1">
      <c r="A319" s="101" t="s">
        <v>237</v>
      </c>
      <c r="B319" s="102">
        <v>4</v>
      </c>
      <c r="C319" s="103" t="s">
        <v>1242</v>
      </c>
      <c r="D319" s="104">
        <v>0</v>
      </c>
      <c r="E319" s="105"/>
      <c r="F319" s="106"/>
      <c r="G319" s="107"/>
      <c r="H319" s="108">
        <v>107452973</v>
      </c>
      <c r="I319" s="106">
        <f t="shared" si="29"/>
        <v>90.2</v>
      </c>
      <c r="J319" s="109">
        <f t="shared" si="23"/>
        <v>2.46</v>
      </c>
      <c r="K319" s="107">
        <v>119080644</v>
      </c>
    </row>
    <row r="320" spans="1:11" ht="13.5" customHeight="1">
      <c r="A320" s="101" t="s">
        <v>1243</v>
      </c>
      <c r="B320" s="102">
        <v>4</v>
      </c>
      <c r="C320" s="103" t="s">
        <v>650</v>
      </c>
      <c r="D320" s="104">
        <v>2272266</v>
      </c>
      <c r="E320" s="105" t="s">
        <v>818</v>
      </c>
      <c r="F320" s="106">
        <f>ROUND(D320/G320*100,1)</f>
        <v>110.4</v>
      </c>
      <c r="G320" s="107">
        <v>2057792</v>
      </c>
      <c r="H320" s="108">
        <v>17030693</v>
      </c>
      <c r="I320" s="106">
        <f t="shared" si="29"/>
        <v>112.2</v>
      </c>
      <c r="J320" s="109">
        <f t="shared" si="23"/>
        <v>0.39</v>
      </c>
      <c r="K320" s="107">
        <v>15178217</v>
      </c>
    </row>
    <row r="321" spans="1:11" ht="13.5" customHeight="1">
      <c r="A321" s="91" t="s">
        <v>241</v>
      </c>
      <c r="B321" s="92">
        <v>3</v>
      </c>
      <c r="C321" s="93" t="s">
        <v>651</v>
      </c>
      <c r="D321" s="94">
        <v>0</v>
      </c>
      <c r="E321" s="95"/>
      <c r="F321" s="96"/>
      <c r="G321" s="100"/>
      <c r="H321" s="98">
        <v>13377039</v>
      </c>
      <c r="I321" s="96">
        <f t="shared" si="29"/>
        <v>117</v>
      </c>
      <c r="J321" s="99">
        <f t="shared" si="23"/>
        <v>0.31</v>
      </c>
      <c r="K321" s="100">
        <v>11429804</v>
      </c>
    </row>
    <row r="322" spans="1:11" ht="13.5" customHeight="1">
      <c r="A322" s="101" t="s">
        <v>242</v>
      </c>
      <c r="B322" s="102">
        <v>4</v>
      </c>
      <c r="C322" s="103" t="s">
        <v>652</v>
      </c>
      <c r="D322" s="104">
        <v>15458</v>
      </c>
      <c r="E322" s="105" t="s">
        <v>818</v>
      </c>
      <c r="F322" s="106">
        <f aca="true" t="shared" si="30" ref="F322:F328">ROUND(D322/G322*100,1)</f>
        <v>104.2</v>
      </c>
      <c r="G322" s="107">
        <v>14834</v>
      </c>
      <c r="H322" s="108">
        <v>5414835</v>
      </c>
      <c r="I322" s="106">
        <f t="shared" si="29"/>
        <v>106.8</v>
      </c>
      <c r="J322" s="109">
        <f t="shared" si="23"/>
        <v>0.12</v>
      </c>
      <c r="K322" s="107">
        <v>5070516</v>
      </c>
    </row>
    <row r="323" spans="1:11" ht="13.5" customHeight="1">
      <c r="A323" s="101" t="s">
        <v>243</v>
      </c>
      <c r="B323" s="102">
        <v>4</v>
      </c>
      <c r="C323" s="103" t="s">
        <v>653</v>
      </c>
      <c r="D323" s="104">
        <v>262</v>
      </c>
      <c r="E323" s="105" t="s">
        <v>818</v>
      </c>
      <c r="F323" s="106">
        <f t="shared" si="30"/>
        <v>197</v>
      </c>
      <c r="G323" s="107">
        <v>133</v>
      </c>
      <c r="H323" s="108">
        <v>1211100</v>
      </c>
      <c r="I323" s="106">
        <f t="shared" si="29"/>
        <v>123.9</v>
      </c>
      <c r="J323" s="109">
        <f t="shared" si="23"/>
        <v>0.03</v>
      </c>
      <c r="K323" s="107">
        <v>977726</v>
      </c>
    </row>
    <row r="324" spans="1:11" ht="13.5" customHeight="1">
      <c r="A324" s="101" t="s">
        <v>244</v>
      </c>
      <c r="B324" s="102">
        <v>4</v>
      </c>
      <c r="C324" s="103" t="s">
        <v>1244</v>
      </c>
      <c r="D324" s="104">
        <v>9</v>
      </c>
      <c r="E324" s="105" t="s">
        <v>818</v>
      </c>
      <c r="F324" s="106">
        <f t="shared" si="30"/>
        <v>180</v>
      </c>
      <c r="G324" s="107">
        <v>5</v>
      </c>
      <c r="H324" s="108">
        <v>61260</v>
      </c>
      <c r="I324" s="106">
        <f t="shared" si="29"/>
        <v>648.5</v>
      </c>
      <c r="J324" s="109">
        <f t="shared" si="23"/>
        <v>0</v>
      </c>
      <c r="K324" s="107">
        <v>9446</v>
      </c>
    </row>
    <row r="325" spans="1:11" ht="13.5" customHeight="1">
      <c r="A325" s="101" t="s">
        <v>1245</v>
      </c>
      <c r="B325" s="102">
        <v>4</v>
      </c>
      <c r="C325" s="103" t="s">
        <v>1246</v>
      </c>
      <c r="D325" s="104">
        <v>5</v>
      </c>
      <c r="E325" s="105" t="s">
        <v>818</v>
      </c>
      <c r="F325" s="106">
        <f t="shared" si="30"/>
        <v>38.5</v>
      </c>
      <c r="G325" s="107">
        <v>13</v>
      </c>
      <c r="H325" s="108">
        <v>188409</v>
      </c>
      <c r="I325" s="106">
        <f t="shared" si="29"/>
        <v>210.8</v>
      </c>
      <c r="J325" s="109">
        <f aca="true" t="shared" si="31" ref="J325:J388">ROUND(H325/4364363176*100,2)</f>
        <v>0</v>
      </c>
      <c r="K325" s="107">
        <v>89387</v>
      </c>
    </row>
    <row r="326" spans="1:11" ht="13.5" customHeight="1">
      <c r="A326" s="101" t="s">
        <v>1247</v>
      </c>
      <c r="B326" s="102">
        <v>4</v>
      </c>
      <c r="C326" s="103" t="s">
        <v>654</v>
      </c>
      <c r="D326" s="104">
        <v>1025</v>
      </c>
      <c r="E326" s="105" t="s">
        <v>818</v>
      </c>
      <c r="F326" s="106">
        <f t="shared" si="30"/>
        <v>306.9</v>
      </c>
      <c r="G326" s="107">
        <v>334</v>
      </c>
      <c r="H326" s="108">
        <v>795996</v>
      </c>
      <c r="I326" s="106">
        <f t="shared" si="29"/>
        <v>104.7</v>
      </c>
      <c r="J326" s="109">
        <f t="shared" si="31"/>
        <v>0.02</v>
      </c>
      <c r="K326" s="107">
        <v>760230</v>
      </c>
    </row>
    <row r="327" spans="1:11" ht="13.5" customHeight="1">
      <c r="A327" s="101" t="s">
        <v>245</v>
      </c>
      <c r="B327" s="102">
        <v>4</v>
      </c>
      <c r="C327" s="103" t="s">
        <v>1248</v>
      </c>
      <c r="D327" s="104">
        <v>26</v>
      </c>
      <c r="E327" s="105" t="s">
        <v>818</v>
      </c>
      <c r="F327" s="106">
        <f t="shared" si="30"/>
        <v>76.5</v>
      </c>
      <c r="G327" s="107">
        <v>34</v>
      </c>
      <c r="H327" s="108">
        <v>289616</v>
      </c>
      <c r="I327" s="106">
        <f t="shared" si="29"/>
        <v>175.3</v>
      </c>
      <c r="J327" s="109">
        <f t="shared" si="31"/>
        <v>0.01</v>
      </c>
      <c r="K327" s="107">
        <v>165217</v>
      </c>
    </row>
    <row r="328" spans="1:11" ht="13.5" customHeight="1">
      <c r="A328" s="101" t="s">
        <v>1249</v>
      </c>
      <c r="B328" s="102">
        <v>4</v>
      </c>
      <c r="C328" s="103" t="s">
        <v>655</v>
      </c>
      <c r="D328" s="104">
        <v>260629</v>
      </c>
      <c r="E328" s="105" t="s">
        <v>820</v>
      </c>
      <c r="F328" s="106">
        <f t="shared" si="30"/>
        <v>62</v>
      </c>
      <c r="G328" s="107">
        <v>420246</v>
      </c>
      <c r="H328" s="108">
        <v>161036</v>
      </c>
      <c r="I328" s="106">
        <f t="shared" si="29"/>
        <v>101.8</v>
      </c>
      <c r="J328" s="109">
        <f t="shared" si="31"/>
        <v>0</v>
      </c>
      <c r="K328" s="107">
        <v>158200</v>
      </c>
    </row>
    <row r="329" spans="1:11" ht="13.5" customHeight="1">
      <c r="A329" s="91" t="s">
        <v>246</v>
      </c>
      <c r="B329" s="92">
        <v>3</v>
      </c>
      <c r="C329" s="93" t="s">
        <v>656</v>
      </c>
      <c r="D329" s="94">
        <v>0</v>
      </c>
      <c r="E329" s="95"/>
      <c r="F329" s="96"/>
      <c r="G329" s="100"/>
      <c r="H329" s="98">
        <v>8463929</v>
      </c>
      <c r="I329" s="96">
        <f t="shared" si="29"/>
        <v>87.2</v>
      </c>
      <c r="J329" s="99">
        <f t="shared" si="31"/>
        <v>0.19</v>
      </c>
      <c r="K329" s="100">
        <v>9711774</v>
      </c>
    </row>
    <row r="330" spans="1:11" ht="13.5" customHeight="1">
      <c r="A330" s="101" t="s">
        <v>247</v>
      </c>
      <c r="B330" s="102">
        <v>4</v>
      </c>
      <c r="C330" s="103" t="s">
        <v>1250</v>
      </c>
      <c r="D330" s="104">
        <v>25</v>
      </c>
      <c r="E330" s="105" t="s">
        <v>818</v>
      </c>
      <c r="F330" s="106">
        <f>ROUND(D330/G330*100,1)</f>
        <v>0.4</v>
      </c>
      <c r="G330" s="107">
        <v>6178</v>
      </c>
      <c r="H330" s="108">
        <v>174019</v>
      </c>
      <c r="I330" s="106">
        <f t="shared" si="29"/>
        <v>366</v>
      </c>
      <c r="J330" s="109">
        <f t="shared" si="31"/>
        <v>0</v>
      </c>
      <c r="K330" s="107">
        <v>47545</v>
      </c>
    </row>
    <row r="331" spans="1:11" ht="13.5" customHeight="1">
      <c r="A331" s="91" t="s">
        <v>1251</v>
      </c>
      <c r="B331" s="92">
        <v>3</v>
      </c>
      <c r="C331" s="93" t="s">
        <v>667</v>
      </c>
      <c r="D331" s="94">
        <v>588</v>
      </c>
      <c r="E331" s="95" t="s">
        <v>819</v>
      </c>
      <c r="F331" s="96">
        <f>ROUND(D331/G331*100,1)</f>
        <v>92</v>
      </c>
      <c r="G331" s="100">
        <v>639</v>
      </c>
      <c r="H331" s="98">
        <v>676292</v>
      </c>
      <c r="I331" s="96">
        <f t="shared" si="29"/>
        <v>140.7</v>
      </c>
      <c r="J331" s="99">
        <f t="shared" si="31"/>
        <v>0.02</v>
      </c>
      <c r="K331" s="100">
        <v>480577</v>
      </c>
    </row>
    <row r="332" spans="1:11" ht="13.5" customHeight="1">
      <c r="A332" s="91" t="s">
        <v>254</v>
      </c>
      <c r="B332" s="92">
        <v>3</v>
      </c>
      <c r="C332" s="93" t="s">
        <v>668</v>
      </c>
      <c r="D332" s="94">
        <v>0</v>
      </c>
      <c r="E332" s="95"/>
      <c r="F332" s="96"/>
      <c r="G332" s="100"/>
      <c r="H332" s="98">
        <v>1450823</v>
      </c>
      <c r="I332" s="96">
        <f t="shared" si="29"/>
        <v>135.2</v>
      </c>
      <c r="J332" s="99">
        <f t="shared" si="31"/>
        <v>0.03</v>
      </c>
      <c r="K332" s="100">
        <v>1073131</v>
      </c>
    </row>
    <row r="333" spans="1:11" ht="13.5" customHeight="1">
      <c r="A333" s="101" t="s">
        <v>255</v>
      </c>
      <c r="B333" s="102">
        <v>4</v>
      </c>
      <c r="C333" s="103" t="s">
        <v>1252</v>
      </c>
      <c r="D333" s="104">
        <v>0</v>
      </c>
      <c r="E333" s="105"/>
      <c r="F333" s="106"/>
      <c r="G333" s="107"/>
      <c r="H333" s="108">
        <v>902032</v>
      </c>
      <c r="I333" s="106">
        <f t="shared" si="29"/>
        <v>140.6</v>
      </c>
      <c r="J333" s="109">
        <f t="shared" si="31"/>
        <v>0.02</v>
      </c>
      <c r="K333" s="107">
        <v>641413</v>
      </c>
    </row>
    <row r="334" spans="1:11" ht="13.5" customHeight="1">
      <c r="A334" s="91" t="s">
        <v>259</v>
      </c>
      <c r="B334" s="92">
        <v>3</v>
      </c>
      <c r="C334" s="93" t="s">
        <v>1253</v>
      </c>
      <c r="D334" s="94">
        <v>498</v>
      </c>
      <c r="E334" s="95" t="s">
        <v>819</v>
      </c>
      <c r="F334" s="96">
        <f>ROUND(D334/G334*100,1)</f>
        <v>161.2</v>
      </c>
      <c r="G334" s="100">
        <v>309</v>
      </c>
      <c r="H334" s="98">
        <v>959610</v>
      </c>
      <c r="I334" s="96">
        <f t="shared" si="29"/>
        <v>126.2</v>
      </c>
      <c r="J334" s="99">
        <f t="shared" si="31"/>
        <v>0.02</v>
      </c>
      <c r="K334" s="100">
        <v>760609</v>
      </c>
    </row>
    <row r="335" spans="1:11" ht="13.5" customHeight="1">
      <c r="A335" s="91" t="s">
        <v>260</v>
      </c>
      <c r="B335" s="92">
        <v>3</v>
      </c>
      <c r="C335" s="93" t="s">
        <v>670</v>
      </c>
      <c r="D335" s="94">
        <v>5299</v>
      </c>
      <c r="E335" s="95" t="s">
        <v>819</v>
      </c>
      <c r="F335" s="96">
        <f>ROUND(D335/G335*100,1)</f>
        <v>129.6</v>
      </c>
      <c r="G335" s="100">
        <v>4089</v>
      </c>
      <c r="H335" s="98">
        <v>2561259</v>
      </c>
      <c r="I335" s="96">
        <f t="shared" si="29"/>
        <v>104.4</v>
      </c>
      <c r="J335" s="99">
        <f t="shared" si="31"/>
        <v>0.06</v>
      </c>
      <c r="K335" s="100">
        <v>2453658</v>
      </c>
    </row>
    <row r="336" spans="1:11" ht="13.5" customHeight="1">
      <c r="A336" s="91" t="s">
        <v>261</v>
      </c>
      <c r="B336" s="92">
        <v>3</v>
      </c>
      <c r="C336" s="93" t="s">
        <v>673</v>
      </c>
      <c r="D336" s="94">
        <v>0</v>
      </c>
      <c r="E336" s="95"/>
      <c r="F336" s="96"/>
      <c r="G336" s="100"/>
      <c r="H336" s="98">
        <v>17721855</v>
      </c>
      <c r="I336" s="96">
        <f t="shared" si="29"/>
        <v>112.8</v>
      </c>
      <c r="J336" s="99">
        <f t="shared" si="31"/>
        <v>0.41</v>
      </c>
      <c r="K336" s="100">
        <v>15705520</v>
      </c>
    </row>
    <row r="337" spans="1:11" ht="13.5" customHeight="1">
      <c r="A337" s="101" t="s">
        <v>262</v>
      </c>
      <c r="B337" s="102">
        <v>4</v>
      </c>
      <c r="C337" s="103" t="s">
        <v>676</v>
      </c>
      <c r="D337" s="104">
        <v>0</v>
      </c>
      <c r="E337" s="105"/>
      <c r="F337" s="106"/>
      <c r="G337" s="107"/>
      <c r="H337" s="108">
        <v>11588892</v>
      </c>
      <c r="I337" s="106">
        <f t="shared" si="29"/>
        <v>98</v>
      </c>
      <c r="J337" s="109">
        <f t="shared" si="31"/>
        <v>0.27</v>
      </c>
      <c r="K337" s="107">
        <v>11819661</v>
      </c>
    </row>
    <row r="338" spans="1:11" ht="13.5" customHeight="1">
      <c r="A338" s="91" t="s">
        <v>1254</v>
      </c>
      <c r="B338" s="92">
        <v>3</v>
      </c>
      <c r="C338" s="93" t="s">
        <v>677</v>
      </c>
      <c r="D338" s="94">
        <v>0</v>
      </c>
      <c r="E338" s="95"/>
      <c r="F338" s="96"/>
      <c r="G338" s="100"/>
      <c r="H338" s="98">
        <v>25756549</v>
      </c>
      <c r="I338" s="96">
        <f t="shared" si="29"/>
        <v>138.5</v>
      </c>
      <c r="J338" s="99">
        <f t="shared" si="31"/>
        <v>0.59</v>
      </c>
      <c r="K338" s="100">
        <v>18596243</v>
      </c>
    </row>
    <row r="339" spans="1:11" ht="13.5" customHeight="1">
      <c r="A339" s="101" t="s">
        <v>1255</v>
      </c>
      <c r="B339" s="102">
        <v>4</v>
      </c>
      <c r="C339" s="103" t="s">
        <v>678</v>
      </c>
      <c r="D339" s="104">
        <v>5300791</v>
      </c>
      <c r="E339" s="105" t="s">
        <v>820</v>
      </c>
      <c r="F339" s="106">
        <f aca="true" t="shared" si="32" ref="F339:F345">ROUND(D339/G339*100,1)</f>
        <v>120.9</v>
      </c>
      <c r="G339" s="107">
        <v>4385009</v>
      </c>
      <c r="H339" s="108">
        <v>6891446</v>
      </c>
      <c r="I339" s="106">
        <f t="shared" si="29"/>
        <v>134</v>
      </c>
      <c r="J339" s="109">
        <f t="shared" si="31"/>
        <v>0.16</v>
      </c>
      <c r="K339" s="107">
        <v>5143183</v>
      </c>
    </row>
    <row r="340" spans="1:11" ht="13.5" customHeight="1">
      <c r="A340" s="101" t="s">
        <v>1256</v>
      </c>
      <c r="B340" s="102">
        <v>4</v>
      </c>
      <c r="C340" s="103" t="s">
        <v>679</v>
      </c>
      <c r="D340" s="104">
        <v>85735</v>
      </c>
      <c r="E340" s="105" t="s">
        <v>818</v>
      </c>
      <c r="F340" s="106">
        <f t="shared" si="32"/>
        <v>76.8</v>
      </c>
      <c r="G340" s="107">
        <v>111677</v>
      </c>
      <c r="H340" s="108">
        <v>1242551</v>
      </c>
      <c r="I340" s="106">
        <f t="shared" si="29"/>
        <v>129.1</v>
      </c>
      <c r="J340" s="109">
        <f t="shared" si="31"/>
        <v>0.03</v>
      </c>
      <c r="K340" s="107">
        <v>962107</v>
      </c>
    </row>
    <row r="341" spans="1:11" ht="13.5" customHeight="1">
      <c r="A341" s="101" t="s">
        <v>1257</v>
      </c>
      <c r="B341" s="102">
        <v>4</v>
      </c>
      <c r="C341" s="103" t="s">
        <v>1258</v>
      </c>
      <c r="D341" s="104">
        <v>33705</v>
      </c>
      <c r="E341" s="105" t="s">
        <v>820</v>
      </c>
      <c r="F341" s="106">
        <f t="shared" si="32"/>
        <v>105.4</v>
      </c>
      <c r="G341" s="107">
        <v>31981</v>
      </c>
      <c r="H341" s="108">
        <v>43380</v>
      </c>
      <c r="I341" s="106">
        <f t="shared" si="29"/>
        <v>144.4</v>
      </c>
      <c r="J341" s="109">
        <f t="shared" si="31"/>
        <v>0</v>
      </c>
      <c r="K341" s="107">
        <v>30048</v>
      </c>
    </row>
    <row r="342" spans="1:11" ht="13.5" customHeight="1">
      <c r="A342" s="91" t="s">
        <v>264</v>
      </c>
      <c r="B342" s="92">
        <v>3</v>
      </c>
      <c r="C342" s="93" t="s">
        <v>680</v>
      </c>
      <c r="D342" s="94">
        <v>41822025</v>
      </c>
      <c r="E342" s="95" t="s">
        <v>820</v>
      </c>
      <c r="F342" s="96">
        <f t="shared" si="32"/>
        <v>116.1</v>
      </c>
      <c r="G342" s="100">
        <v>36036628</v>
      </c>
      <c r="H342" s="98">
        <v>8273822</v>
      </c>
      <c r="I342" s="96">
        <f t="shared" si="29"/>
        <v>87.4</v>
      </c>
      <c r="J342" s="99">
        <f t="shared" si="31"/>
        <v>0.19</v>
      </c>
      <c r="K342" s="100">
        <v>9469333</v>
      </c>
    </row>
    <row r="343" spans="1:11" ht="13.5" customHeight="1">
      <c r="A343" s="101" t="s">
        <v>265</v>
      </c>
      <c r="B343" s="102">
        <v>4</v>
      </c>
      <c r="C343" s="103" t="s">
        <v>682</v>
      </c>
      <c r="D343" s="104">
        <v>5327255</v>
      </c>
      <c r="E343" s="105" t="s">
        <v>820</v>
      </c>
      <c r="F343" s="106">
        <f t="shared" si="32"/>
        <v>82.4</v>
      </c>
      <c r="G343" s="107">
        <v>6461977</v>
      </c>
      <c r="H343" s="108">
        <v>2540240</v>
      </c>
      <c r="I343" s="106">
        <f t="shared" si="29"/>
        <v>82.6</v>
      </c>
      <c r="J343" s="109">
        <f t="shared" si="31"/>
        <v>0.06</v>
      </c>
      <c r="K343" s="107">
        <v>3076375</v>
      </c>
    </row>
    <row r="344" spans="1:11" ht="13.5" customHeight="1">
      <c r="A344" s="91" t="s">
        <v>268</v>
      </c>
      <c r="B344" s="92">
        <v>3</v>
      </c>
      <c r="C344" s="93" t="s">
        <v>1259</v>
      </c>
      <c r="D344" s="94">
        <v>3971212</v>
      </c>
      <c r="E344" s="95" t="s">
        <v>820</v>
      </c>
      <c r="F344" s="96">
        <f t="shared" si="32"/>
        <v>207.8</v>
      </c>
      <c r="G344" s="100">
        <v>1910728</v>
      </c>
      <c r="H344" s="98">
        <v>6020965</v>
      </c>
      <c r="I344" s="96">
        <f aca="true" t="shared" si="33" ref="I344:I375">ROUND(H344/K344*100,1)</f>
        <v>156.5</v>
      </c>
      <c r="J344" s="99">
        <f t="shared" si="31"/>
        <v>0.14</v>
      </c>
      <c r="K344" s="100">
        <v>3847841</v>
      </c>
    </row>
    <row r="345" spans="1:11" ht="13.5" customHeight="1">
      <c r="A345" s="91" t="s">
        <v>271</v>
      </c>
      <c r="B345" s="92">
        <v>3</v>
      </c>
      <c r="C345" s="93" t="s">
        <v>1260</v>
      </c>
      <c r="D345" s="94">
        <v>22241723</v>
      </c>
      <c r="E345" s="95" t="s">
        <v>820</v>
      </c>
      <c r="F345" s="96">
        <f t="shared" si="32"/>
        <v>135.3</v>
      </c>
      <c r="G345" s="100">
        <v>16440351</v>
      </c>
      <c r="H345" s="98">
        <v>25079756</v>
      </c>
      <c r="I345" s="96">
        <f t="shared" si="33"/>
        <v>123.2</v>
      </c>
      <c r="J345" s="99">
        <f t="shared" si="31"/>
        <v>0.57</v>
      </c>
      <c r="K345" s="100">
        <v>20356939</v>
      </c>
    </row>
    <row r="346" spans="1:11" ht="13.5" customHeight="1">
      <c r="A346" s="81" t="s">
        <v>277</v>
      </c>
      <c r="B346" s="82">
        <v>2</v>
      </c>
      <c r="C346" s="83" t="s">
        <v>686</v>
      </c>
      <c r="D346" s="84">
        <v>0</v>
      </c>
      <c r="E346" s="85"/>
      <c r="F346" s="86"/>
      <c r="G346" s="87"/>
      <c r="H346" s="88">
        <v>523980823</v>
      </c>
      <c r="I346" s="86">
        <f t="shared" si="33"/>
        <v>120.8</v>
      </c>
      <c r="J346" s="89">
        <f t="shared" si="31"/>
        <v>12.01</v>
      </c>
      <c r="K346" s="87">
        <v>433817925</v>
      </c>
    </row>
    <row r="347" spans="1:11" ht="13.5" customHeight="1">
      <c r="A347" s="91" t="s">
        <v>278</v>
      </c>
      <c r="B347" s="92">
        <v>3</v>
      </c>
      <c r="C347" s="93" t="s">
        <v>687</v>
      </c>
      <c r="D347" s="94">
        <v>0</v>
      </c>
      <c r="E347" s="95"/>
      <c r="F347" s="96"/>
      <c r="G347" s="100"/>
      <c r="H347" s="98">
        <v>38185457</v>
      </c>
      <c r="I347" s="96">
        <f t="shared" si="33"/>
        <v>119.2</v>
      </c>
      <c r="J347" s="99">
        <f t="shared" si="31"/>
        <v>0.87</v>
      </c>
      <c r="K347" s="100">
        <v>32031889</v>
      </c>
    </row>
    <row r="348" spans="1:11" ht="13.5" customHeight="1">
      <c r="A348" s="101" t="s">
        <v>279</v>
      </c>
      <c r="B348" s="102">
        <v>4</v>
      </c>
      <c r="C348" s="103" t="s">
        <v>1261</v>
      </c>
      <c r="D348" s="104">
        <v>16924265</v>
      </c>
      <c r="E348" s="105" t="s">
        <v>818</v>
      </c>
      <c r="F348" s="106">
        <f>ROUND(D348/G348*100,1)</f>
        <v>121.6</v>
      </c>
      <c r="G348" s="107">
        <v>13919843</v>
      </c>
      <c r="H348" s="108">
        <v>8061647</v>
      </c>
      <c r="I348" s="106">
        <f t="shared" si="33"/>
        <v>108.7</v>
      </c>
      <c r="J348" s="109">
        <f t="shared" si="31"/>
        <v>0.18</v>
      </c>
      <c r="K348" s="107">
        <v>7414221</v>
      </c>
    </row>
    <row r="349" spans="1:11" ht="13.5" customHeight="1">
      <c r="A349" s="91" t="s">
        <v>283</v>
      </c>
      <c r="B349" s="92">
        <v>3</v>
      </c>
      <c r="C349" s="93" t="s">
        <v>692</v>
      </c>
      <c r="D349" s="94">
        <v>11063591</v>
      </c>
      <c r="E349" s="95" t="s">
        <v>820</v>
      </c>
      <c r="F349" s="96">
        <f>ROUND(D349/G349*100,1)</f>
        <v>119.8</v>
      </c>
      <c r="G349" s="100">
        <v>9237722</v>
      </c>
      <c r="H349" s="98">
        <v>29112611</v>
      </c>
      <c r="I349" s="96">
        <f t="shared" si="33"/>
        <v>108.1</v>
      </c>
      <c r="J349" s="99">
        <f t="shared" si="31"/>
        <v>0.67</v>
      </c>
      <c r="K349" s="100">
        <v>26927696</v>
      </c>
    </row>
    <row r="350" spans="1:11" ht="13.5" customHeight="1">
      <c r="A350" s="101" t="s">
        <v>285</v>
      </c>
      <c r="B350" s="102">
        <v>4</v>
      </c>
      <c r="C350" s="103" t="s">
        <v>694</v>
      </c>
      <c r="D350" s="104">
        <v>5175000</v>
      </c>
      <c r="E350" s="105" t="s">
        <v>820</v>
      </c>
      <c r="F350" s="106">
        <f>ROUND(D350/G350*100,1)</f>
        <v>101.6</v>
      </c>
      <c r="G350" s="107">
        <v>5091699</v>
      </c>
      <c r="H350" s="108">
        <v>17747119</v>
      </c>
      <c r="I350" s="106">
        <f t="shared" si="33"/>
        <v>98.2</v>
      </c>
      <c r="J350" s="109">
        <f t="shared" si="31"/>
        <v>0.41</v>
      </c>
      <c r="K350" s="107">
        <v>18072552</v>
      </c>
    </row>
    <row r="351" spans="1:11" ht="13.5" customHeight="1">
      <c r="A351" s="91" t="s">
        <v>286</v>
      </c>
      <c r="B351" s="92">
        <v>3</v>
      </c>
      <c r="C351" s="93" t="s">
        <v>1262</v>
      </c>
      <c r="D351" s="94">
        <v>0</v>
      </c>
      <c r="E351" s="95"/>
      <c r="F351" s="96"/>
      <c r="G351" s="100"/>
      <c r="H351" s="98">
        <v>145889860</v>
      </c>
      <c r="I351" s="96">
        <f t="shared" si="33"/>
        <v>130.2</v>
      </c>
      <c r="J351" s="99">
        <f t="shared" si="31"/>
        <v>3.34</v>
      </c>
      <c r="K351" s="100">
        <v>112040148</v>
      </c>
    </row>
    <row r="352" spans="1:11" ht="13.5" customHeight="1">
      <c r="A352" s="101" t="s">
        <v>287</v>
      </c>
      <c r="B352" s="102">
        <v>4</v>
      </c>
      <c r="C352" s="103" t="s">
        <v>705</v>
      </c>
      <c r="D352" s="104">
        <v>1592090</v>
      </c>
      <c r="E352" s="105" t="s">
        <v>818</v>
      </c>
      <c r="F352" s="106">
        <f aca="true" t="shared" si="34" ref="F352:F359">ROUND(D352/G352*100,1)</f>
        <v>128</v>
      </c>
      <c r="G352" s="107">
        <v>1243459</v>
      </c>
      <c r="H352" s="108">
        <v>15121350</v>
      </c>
      <c r="I352" s="106">
        <f t="shared" si="33"/>
        <v>121.1</v>
      </c>
      <c r="J352" s="109">
        <f t="shared" si="31"/>
        <v>0.35</v>
      </c>
      <c r="K352" s="107">
        <v>12488423</v>
      </c>
    </row>
    <row r="353" spans="1:11" ht="13.5" customHeight="1">
      <c r="A353" s="101" t="s">
        <v>288</v>
      </c>
      <c r="B353" s="102">
        <v>4</v>
      </c>
      <c r="C353" s="103" t="s">
        <v>1263</v>
      </c>
      <c r="D353" s="104">
        <v>577281</v>
      </c>
      <c r="E353" s="105" t="s">
        <v>818</v>
      </c>
      <c r="F353" s="106">
        <f t="shared" si="34"/>
        <v>105.4</v>
      </c>
      <c r="G353" s="107">
        <v>547523</v>
      </c>
      <c r="H353" s="108">
        <v>8157412</v>
      </c>
      <c r="I353" s="106">
        <f t="shared" si="33"/>
        <v>106.8</v>
      </c>
      <c r="J353" s="109">
        <f t="shared" si="31"/>
        <v>0.19</v>
      </c>
      <c r="K353" s="107">
        <v>7637976</v>
      </c>
    </row>
    <row r="354" spans="1:11" ht="13.5" customHeight="1">
      <c r="A354" s="101" t="s">
        <v>1264</v>
      </c>
      <c r="B354" s="102">
        <v>4</v>
      </c>
      <c r="C354" s="103" t="s">
        <v>702</v>
      </c>
      <c r="D354" s="104">
        <v>1062636</v>
      </c>
      <c r="E354" s="105" t="s">
        <v>818</v>
      </c>
      <c r="F354" s="106">
        <f t="shared" si="34"/>
        <v>148</v>
      </c>
      <c r="G354" s="107">
        <v>717875</v>
      </c>
      <c r="H354" s="108">
        <v>16932093</v>
      </c>
      <c r="I354" s="106">
        <f t="shared" si="33"/>
        <v>186.7</v>
      </c>
      <c r="J354" s="109">
        <f t="shared" si="31"/>
        <v>0.39</v>
      </c>
      <c r="K354" s="107">
        <v>9069375</v>
      </c>
    </row>
    <row r="355" spans="1:11" ht="13.5" customHeight="1">
      <c r="A355" s="101" t="s">
        <v>1265</v>
      </c>
      <c r="B355" s="102">
        <v>4</v>
      </c>
      <c r="C355" s="103" t="s">
        <v>703</v>
      </c>
      <c r="D355" s="104">
        <v>45112</v>
      </c>
      <c r="E355" s="105" t="s">
        <v>818</v>
      </c>
      <c r="F355" s="106">
        <f t="shared" si="34"/>
        <v>127.9</v>
      </c>
      <c r="G355" s="107">
        <v>35275</v>
      </c>
      <c r="H355" s="108">
        <v>380352</v>
      </c>
      <c r="I355" s="106">
        <f t="shared" si="33"/>
        <v>100.7</v>
      </c>
      <c r="J355" s="109">
        <f t="shared" si="31"/>
        <v>0.01</v>
      </c>
      <c r="K355" s="107">
        <v>377746</v>
      </c>
    </row>
    <row r="356" spans="1:11" ht="13.5" customHeight="1">
      <c r="A356" s="101" t="s">
        <v>1266</v>
      </c>
      <c r="B356" s="102">
        <v>4</v>
      </c>
      <c r="C356" s="103" t="s">
        <v>707</v>
      </c>
      <c r="D356" s="104">
        <v>151867</v>
      </c>
      <c r="E356" s="105" t="s">
        <v>818</v>
      </c>
      <c r="F356" s="106">
        <f t="shared" si="34"/>
        <v>268.4</v>
      </c>
      <c r="G356" s="107">
        <v>56580</v>
      </c>
      <c r="H356" s="108">
        <v>1514009</v>
      </c>
      <c r="I356" s="106">
        <f t="shared" si="33"/>
        <v>299.6</v>
      </c>
      <c r="J356" s="109">
        <f t="shared" si="31"/>
        <v>0.03</v>
      </c>
      <c r="K356" s="107">
        <v>505357</v>
      </c>
    </row>
    <row r="357" spans="1:11" ht="13.5" customHeight="1">
      <c r="A357" s="101" t="s">
        <v>1267</v>
      </c>
      <c r="B357" s="102">
        <v>4</v>
      </c>
      <c r="C357" s="103" t="s">
        <v>709</v>
      </c>
      <c r="D357" s="104">
        <v>58561276</v>
      </c>
      <c r="E357" s="105" t="s">
        <v>818</v>
      </c>
      <c r="F357" s="106">
        <f t="shared" si="34"/>
        <v>110.7</v>
      </c>
      <c r="G357" s="107">
        <v>52899818</v>
      </c>
      <c r="H357" s="108">
        <v>29496789</v>
      </c>
      <c r="I357" s="106">
        <f t="shared" si="33"/>
        <v>113</v>
      </c>
      <c r="J357" s="109">
        <f t="shared" si="31"/>
        <v>0.68</v>
      </c>
      <c r="K357" s="107">
        <v>26107639</v>
      </c>
    </row>
    <row r="358" spans="1:11" ht="13.5" customHeight="1">
      <c r="A358" s="101" t="s">
        <v>1268</v>
      </c>
      <c r="B358" s="102">
        <v>4</v>
      </c>
      <c r="C358" s="103" t="s">
        <v>1269</v>
      </c>
      <c r="D358" s="104">
        <v>976349</v>
      </c>
      <c r="E358" s="105" t="s">
        <v>818</v>
      </c>
      <c r="F358" s="106">
        <f t="shared" si="34"/>
        <v>108.8</v>
      </c>
      <c r="G358" s="107">
        <v>897066</v>
      </c>
      <c r="H358" s="108">
        <v>8385333</v>
      </c>
      <c r="I358" s="106">
        <f t="shared" si="33"/>
        <v>126.4</v>
      </c>
      <c r="J358" s="109">
        <f t="shared" si="31"/>
        <v>0.19</v>
      </c>
      <c r="K358" s="107">
        <v>6633243</v>
      </c>
    </row>
    <row r="359" spans="1:11" ht="13.5" customHeight="1">
      <c r="A359" s="101" t="s">
        <v>1270</v>
      </c>
      <c r="B359" s="102">
        <v>4</v>
      </c>
      <c r="C359" s="103" t="s">
        <v>710</v>
      </c>
      <c r="D359" s="104">
        <v>2165879</v>
      </c>
      <c r="E359" s="105" t="s">
        <v>820</v>
      </c>
      <c r="F359" s="106">
        <f t="shared" si="34"/>
        <v>125</v>
      </c>
      <c r="G359" s="107">
        <v>1733307</v>
      </c>
      <c r="H359" s="108">
        <v>15031694</v>
      </c>
      <c r="I359" s="106">
        <f t="shared" si="33"/>
        <v>82.3</v>
      </c>
      <c r="J359" s="109">
        <f t="shared" si="31"/>
        <v>0.34</v>
      </c>
      <c r="K359" s="107">
        <v>18266211</v>
      </c>
    </row>
    <row r="360" spans="1:11" ht="13.5" customHeight="1">
      <c r="A360" s="91" t="s">
        <v>289</v>
      </c>
      <c r="B360" s="92">
        <v>3</v>
      </c>
      <c r="C360" s="93" t="s">
        <v>711</v>
      </c>
      <c r="D360" s="94">
        <v>0</v>
      </c>
      <c r="E360" s="95"/>
      <c r="F360" s="96"/>
      <c r="G360" s="100"/>
      <c r="H360" s="98">
        <v>17679212</v>
      </c>
      <c r="I360" s="96">
        <f t="shared" si="33"/>
        <v>111.8</v>
      </c>
      <c r="J360" s="99">
        <f t="shared" si="31"/>
        <v>0.41</v>
      </c>
      <c r="K360" s="100">
        <v>15813730</v>
      </c>
    </row>
    <row r="361" spans="1:11" ht="13.5" customHeight="1">
      <c r="A361" s="101" t="s">
        <v>1271</v>
      </c>
      <c r="B361" s="102">
        <v>4</v>
      </c>
      <c r="C361" s="103" t="s">
        <v>712</v>
      </c>
      <c r="D361" s="104">
        <v>295127</v>
      </c>
      <c r="E361" s="105" t="s">
        <v>818</v>
      </c>
      <c r="F361" s="106">
        <f>ROUND(D361/G361*100,1)</f>
        <v>116.2</v>
      </c>
      <c r="G361" s="107">
        <v>254070</v>
      </c>
      <c r="H361" s="108">
        <v>4174891</v>
      </c>
      <c r="I361" s="106">
        <f t="shared" si="33"/>
        <v>109.8</v>
      </c>
      <c r="J361" s="109">
        <f t="shared" si="31"/>
        <v>0.1</v>
      </c>
      <c r="K361" s="107">
        <v>3802782</v>
      </c>
    </row>
    <row r="362" spans="1:11" ht="13.5" customHeight="1">
      <c r="A362" s="91" t="s">
        <v>290</v>
      </c>
      <c r="B362" s="92">
        <v>3</v>
      </c>
      <c r="C362" s="93" t="s">
        <v>713</v>
      </c>
      <c r="D362" s="94">
        <v>0</v>
      </c>
      <c r="E362" s="95"/>
      <c r="F362" s="96"/>
      <c r="G362" s="100"/>
      <c r="H362" s="98">
        <v>34407904</v>
      </c>
      <c r="I362" s="96">
        <f t="shared" si="33"/>
        <v>105.2</v>
      </c>
      <c r="J362" s="99">
        <f t="shared" si="31"/>
        <v>0.79</v>
      </c>
      <c r="K362" s="100">
        <v>32708001</v>
      </c>
    </row>
    <row r="363" spans="1:11" ht="13.5" customHeight="1">
      <c r="A363" s="101" t="s">
        <v>291</v>
      </c>
      <c r="B363" s="102">
        <v>4</v>
      </c>
      <c r="C363" s="103" t="s">
        <v>714</v>
      </c>
      <c r="D363" s="104">
        <v>5055484</v>
      </c>
      <c r="E363" s="105" t="s">
        <v>820</v>
      </c>
      <c r="F363" s="106">
        <f>ROUND(D363/G363*100,1)</f>
        <v>120.5</v>
      </c>
      <c r="G363" s="107">
        <v>4194926</v>
      </c>
      <c r="H363" s="108">
        <v>2253392</v>
      </c>
      <c r="I363" s="106">
        <f t="shared" si="33"/>
        <v>112.5</v>
      </c>
      <c r="J363" s="109">
        <f t="shared" si="31"/>
        <v>0.05</v>
      </c>
      <c r="K363" s="107">
        <v>2002630</v>
      </c>
    </row>
    <row r="364" spans="1:11" ht="13.5" customHeight="1">
      <c r="A364" s="101" t="s">
        <v>293</v>
      </c>
      <c r="B364" s="102">
        <v>4</v>
      </c>
      <c r="C364" s="103" t="s">
        <v>715</v>
      </c>
      <c r="D364" s="104">
        <v>5996086</v>
      </c>
      <c r="E364" s="105" t="s">
        <v>820</v>
      </c>
      <c r="F364" s="106">
        <f>ROUND(D364/G364*100,1)</f>
        <v>103.9</v>
      </c>
      <c r="G364" s="107">
        <v>5768991</v>
      </c>
      <c r="H364" s="108">
        <v>2979927</v>
      </c>
      <c r="I364" s="106">
        <f t="shared" si="33"/>
        <v>93.6</v>
      </c>
      <c r="J364" s="109">
        <f t="shared" si="31"/>
        <v>0.07</v>
      </c>
      <c r="K364" s="107">
        <v>3182098</v>
      </c>
    </row>
    <row r="365" spans="1:11" ht="13.5" customHeight="1">
      <c r="A365" s="101" t="s">
        <v>294</v>
      </c>
      <c r="B365" s="102">
        <v>4</v>
      </c>
      <c r="C365" s="103" t="s">
        <v>716</v>
      </c>
      <c r="D365" s="104">
        <v>2284855</v>
      </c>
      <c r="E365" s="105" t="s">
        <v>820</v>
      </c>
      <c r="F365" s="106">
        <f>ROUND(D365/G365*100,1)</f>
        <v>96.8</v>
      </c>
      <c r="G365" s="107">
        <v>2359608</v>
      </c>
      <c r="H365" s="108">
        <v>4579986</v>
      </c>
      <c r="I365" s="106">
        <f t="shared" si="33"/>
        <v>96</v>
      </c>
      <c r="J365" s="109">
        <f t="shared" si="31"/>
        <v>0.1</v>
      </c>
      <c r="K365" s="107">
        <v>4772643</v>
      </c>
    </row>
    <row r="366" spans="1:11" ht="13.5" customHeight="1">
      <c r="A366" s="101" t="s">
        <v>1272</v>
      </c>
      <c r="B366" s="102">
        <v>4</v>
      </c>
      <c r="C366" s="103" t="s">
        <v>717</v>
      </c>
      <c r="D366" s="104">
        <v>250189</v>
      </c>
      <c r="E366" s="105" t="s">
        <v>820</v>
      </c>
      <c r="F366" s="106">
        <f>ROUND(D366/G366*100,1)</f>
        <v>86.6</v>
      </c>
      <c r="G366" s="107">
        <v>289035</v>
      </c>
      <c r="H366" s="108">
        <v>86724</v>
      </c>
      <c r="I366" s="106">
        <f t="shared" si="33"/>
        <v>60</v>
      </c>
      <c r="J366" s="109">
        <f t="shared" si="31"/>
        <v>0</v>
      </c>
      <c r="K366" s="107">
        <v>144625</v>
      </c>
    </row>
    <row r="367" spans="1:11" ht="13.5" customHeight="1">
      <c r="A367" s="91" t="s">
        <v>295</v>
      </c>
      <c r="B367" s="92">
        <v>3</v>
      </c>
      <c r="C367" s="93" t="s">
        <v>720</v>
      </c>
      <c r="D367" s="94">
        <v>0</v>
      </c>
      <c r="E367" s="95"/>
      <c r="F367" s="96"/>
      <c r="G367" s="100"/>
      <c r="H367" s="98">
        <v>81129801</v>
      </c>
      <c r="I367" s="96">
        <f t="shared" si="33"/>
        <v>142</v>
      </c>
      <c r="J367" s="99">
        <f t="shared" si="31"/>
        <v>1.86</v>
      </c>
      <c r="K367" s="100">
        <v>57128396</v>
      </c>
    </row>
    <row r="368" spans="1:11" ht="13.5" customHeight="1">
      <c r="A368" s="101" t="s">
        <v>296</v>
      </c>
      <c r="B368" s="102">
        <v>4</v>
      </c>
      <c r="C368" s="103" t="s">
        <v>1273</v>
      </c>
      <c r="D368" s="104">
        <v>7672176</v>
      </c>
      <c r="E368" s="105" t="s">
        <v>818</v>
      </c>
      <c r="F368" s="106">
        <f>ROUND(D368/G368*100,1)</f>
        <v>201.4</v>
      </c>
      <c r="G368" s="107">
        <v>3809546</v>
      </c>
      <c r="H368" s="108">
        <v>185935</v>
      </c>
      <c r="I368" s="106">
        <f t="shared" si="33"/>
        <v>131.2</v>
      </c>
      <c r="J368" s="109">
        <f t="shared" si="31"/>
        <v>0</v>
      </c>
      <c r="K368" s="107">
        <v>141716</v>
      </c>
    </row>
    <row r="369" spans="1:11" ht="13.5" customHeight="1">
      <c r="A369" s="101" t="s">
        <v>298</v>
      </c>
      <c r="B369" s="102">
        <v>4</v>
      </c>
      <c r="C369" s="103" t="s">
        <v>723</v>
      </c>
      <c r="D369" s="104">
        <v>201123534</v>
      </c>
      <c r="E369" s="105" t="s">
        <v>818</v>
      </c>
      <c r="F369" s="106">
        <f>ROUND(D369/G369*100,1)</f>
        <v>155.8</v>
      </c>
      <c r="G369" s="107">
        <v>129057342</v>
      </c>
      <c r="H369" s="108">
        <v>75704075</v>
      </c>
      <c r="I369" s="106">
        <f t="shared" si="33"/>
        <v>143.2</v>
      </c>
      <c r="J369" s="109">
        <f t="shared" si="31"/>
        <v>1.73</v>
      </c>
      <c r="K369" s="107">
        <v>52879110</v>
      </c>
    </row>
    <row r="370" spans="1:11" ht="13.5" customHeight="1">
      <c r="A370" s="101" t="s">
        <v>1274</v>
      </c>
      <c r="B370" s="102">
        <v>4</v>
      </c>
      <c r="C370" s="103" t="s">
        <v>724</v>
      </c>
      <c r="D370" s="104">
        <v>79837210</v>
      </c>
      <c r="E370" s="105" t="s">
        <v>818</v>
      </c>
      <c r="F370" s="106">
        <f>ROUND(D370/G370*100,1)</f>
        <v>75.3</v>
      </c>
      <c r="G370" s="107">
        <v>105973597</v>
      </c>
      <c r="H370" s="108">
        <v>19651778</v>
      </c>
      <c r="I370" s="106">
        <f t="shared" si="33"/>
        <v>48.1</v>
      </c>
      <c r="J370" s="109">
        <f t="shared" si="31"/>
        <v>0.45</v>
      </c>
      <c r="K370" s="107">
        <v>40843747</v>
      </c>
    </row>
    <row r="371" spans="1:11" ht="13.5" customHeight="1">
      <c r="A371" s="101" t="s">
        <v>1275</v>
      </c>
      <c r="B371" s="102">
        <v>4</v>
      </c>
      <c r="C371" s="103" t="s">
        <v>725</v>
      </c>
      <c r="D371" s="104">
        <v>7803173</v>
      </c>
      <c r="E371" s="105" t="s">
        <v>818</v>
      </c>
      <c r="F371" s="106">
        <f>ROUND(D371/G371*100,1)</f>
        <v>67.5</v>
      </c>
      <c r="G371" s="107">
        <v>11557330</v>
      </c>
      <c r="H371" s="108">
        <v>3977672</v>
      </c>
      <c r="I371" s="106">
        <f t="shared" si="33"/>
        <v>111.8</v>
      </c>
      <c r="J371" s="109">
        <f t="shared" si="31"/>
        <v>0.09</v>
      </c>
      <c r="K371" s="107">
        <v>3558989</v>
      </c>
    </row>
    <row r="372" spans="1:11" ht="13.5" customHeight="1">
      <c r="A372" s="91" t="s">
        <v>301</v>
      </c>
      <c r="B372" s="92">
        <v>3</v>
      </c>
      <c r="C372" s="93" t="s">
        <v>727</v>
      </c>
      <c r="D372" s="94">
        <v>0</v>
      </c>
      <c r="E372" s="95"/>
      <c r="F372" s="96"/>
      <c r="G372" s="100"/>
      <c r="H372" s="98">
        <v>26606621</v>
      </c>
      <c r="I372" s="96">
        <f t="shared" si="33"/>
        <v>126.4</v>
      </c>
      <c r="J372" s="99">
        <f t="shared" si="31"/>
        <v>0.61</v>
      </c>
      <c r="K372" s="100">
        <v>21043276</v>
      </c>
    </row>
    <row r="373" spans="1:11" ht="13.5" customHeight="1">
      <c r="A373" s="91" t="s">
        <v>302</v>
      </c>
      <c r="B373" s="92">
        <v>3</v>
      </c>
      <c r="C373" s="93" t="s">
        <v>1276</v>
      </c>
      <c r="D373" s="94">
        <v>459649</v>
      </c>
      <c r="E373" s="95" t="s">
        <v>820</v>
      </c>
      <c r="F373" s="96">
        <f>ROUND(D373/G373*100,1)</f>
        <v>141.6</v>
      </c>
      <c r="G373" s="100">
        <v>324587</v>
      </c>
      <c r="H373" s="98">
        <v>1464503</v>
      </c>
      <c r="I373" s="96">
        <f t="shared" si="33"/>
        <v>191.7</v>
      </c>
      <c r="J373" s="99">
        <f t="shared" si="31"/>
        <v>0.03</v>
      </c>
      <c r="K373" s="100">
        <v>763871</v>
      </c>
    </row>
    <row r="374" spans="1:11" ht="13.5" customHeight="1">
      <c r="A374" s="81" t="s">
        <v>323</v>
      </c>
      <c r="B374" s="82">
        <v>2</v>
      </c>
      <c r="C374" s="83" t="s">
        <v>732</v>
      </c>
      <c r="D374" s="84">
        <v>0</v>
      </c>
      <c r="E374" s="85"/>
      <c r="F374" s="86"/>
      <c r="G374" s="87"/>
      <c r="H374" s="88">
        <v>593656149</v>
      </c>
      <c r="I374" s="86">
        <f t="shared" si="33"/>
        <v>102.3</v>
      </c>
      <c r="J374" s="89">
        <f t="shared" si="31"/>
        <v>13.6</v>
      </c>
      <c r="K374" s="87">
        <v>580320783</v>
      </c>
    </row>
    <row r="375" spans="1:11" ht="13.5" customHeight="1">
      <c r="A375" s="91" t="s">
        <v>324</v>
      </c>
      <c r="B375" s="92">
        <v>3</v>
      </c>
      <c r="C375" s="93" t="s">
        <v>736</v>
      </c>
      <c r="D375" s="94">
        <v>153486</v>
      </c>
      <c r="E375" s="95" t="s">
        <v>818</v>
      </c>
      <c r="F375" s="96">
        <f aca="true" t="shared" si="35" ref="F375:F380">ROUND(D375/G375*100,1)</f>
        <v>97.3</v>
      </c>
      <c r="G375" s="100">
        <v>157727</v>
      </c>
      <c r="H375" s="98">
        <v>414684654</v>
      </c>
      <c r="I375" s="96">
        <f t="shared" si="33"/>
        <v>104.3</v>
      </c>
      <c r="J375" s="99">
        <f t="shared" si="31"/>
        <v>9.5</v>
      </c>
      <c r="K375" s="100">
        <v>397612348</v>
      </c>
    </row>
    <row r="376" spans="1:11" ht="13.5" customHeight="1">
      <c r="A376" s="101" t="s">
        <v>325</v>
      </c>
      <c r="B376" s="102">
        <v>4</v>
      </c>
      <c r="C376" s="103" t="s">
        <v>737</v>
      </c>
      <c r="D376" s="104">
        <v>152503</v>
      </c>
      <c r="E376" s="105" t="s">
        <v>818</v>
      </c>
      <c r="F376" s="106">
        <f t="shared" si="35"/>
        <v>97.2</v>
      </c>
      <c r="G376" s="107">
        <v>156857</v>
      </c>
      <c r="H376" s="108">
        <v>407618601</v>
      </c>
      <c r="I376" s="106">
        <f aca="true" t="shared" si="36" ref="I376:I407">ROUND(H376/K376*100,1)</f>
        <v>104.3</v>
      </c>
      <c r="J376" s="109">
        <f t="shared" si="31"/>
        <v>9.34</v>
      </c>
      <c r="K376" s="107">
        <v>390923160</v>
      </c>
    </row>
    <row r="377" spans="1:11" ht="13.5" customHeight="1">
      <c r="A377" s="91" t="s">
        <v>327</v>
      </c>
      <c r="B377" s="92">
        <v>3</v>
      </c>
      <c r="C377" s="93" t="s">
        <v>742</v>
      </c>
      <c r="D377" s="94">
        <v>109637522</v>
      </c>
      <c r="E377" s="95" t="s">
        <v>820</v>
      </c>
      <c r="F377" s="96">
        <f t="shared" si="35"/>
        <v>104.2</v>
      </c>
      <c r="G377" s="100">
        <v>105246476</v>
      </c>
      <c r="H377" s="98">
        <v>109151347</v>
      </c>
      <c r="I377" s="96">
        <f t="shared" si="36"/>
        <v>97.9</v>
      </c>
      <c r="J377" s="99">
        <f t="shared" si="31"/>
        <v>2.5</v>
      </c>
      <c r="K377" s="100">
        <v>111452231</v>
      </c>
    </row>
    <row r="378" spans="1:11" ht="13.5" customHeight="1">
      <c r="A378" s="91" t="s">
        <v>333</v>
      </c>
      <c r="B378" s="92">
        <v>3</v>
      </c>
      <c r="C378" s="93" t="s">
        <v>747</v>
      </c>
      <c r="D378" s="94">
        <v>495</v>
      </c>
      <c r="E378" s="95" t="s">
        <v>819</v>
      </c>
      <c r="F378" s="96">
        <f t="shared" si="35"/>
        <v>83.1</v>
      </c>
      <c r="G378" s="100">
        <v>596</v>
      </c>
      <c r="H378" s="98">
        <v>40328504</v>
      </c>
      <c r="I378" s="96">
        <f t="shared" si="36"/>
        <v>86.7</v>
      </c>
      <c r="J378" s="99">
        <f t="shared" si="31"/>
        <v>0.92</v>
      </c>
      <c r="K378" s="100">
        <v>46504645</v>
      </c>
    </row>
    <row r="379" spans="1:11" ht="13.5" customHeight="1">
      <c r="A379" s="91" t="s">
        <v>334</v>
      </c>
      <c r="B379" s="92">
        <v>3</v>
      </c>
      <c r="C379" s="93" t="s">
        <v>749</v>
      </c>
      <c r="D379" s="94">
        <v>1865</v>
      </c>
      <c r="E379" s="95" t="s">
        <v>818</v>
      </c>
      <c r="F379" s="96">
        <f t="shared" si="35"/>
        <v>54.5</v>
      </c>
      <c r="G379" s="100">
        <v>3422</v>
      </c>
      <c r="H379" s="98">
        <v>1661443</v>
      </c>
      <c r="I379" s="96">
        <f t="shared" si="36"/>
        <v>106.3</v>
      </c>
      <c r="J379" s="99">
        <f t="shared" si="31"/>
        <v>0.04</v>
      </c>
      <c r="K379" s="100">
        <v>1562773</v>
      </c>
    </row>
    <row r="380" spans="1:11" ht="13.5" customHeight="1">
      <c r="A380" s="91" t="s">
        <v>336</v>
      </c>
      <c r="B380" s="92">
        <v>3</v>
      </c>
      <c r="C380" s="93" t="s">
        <v>746</v>
      </c>
      <c r="D380" s="94">
        <v>676174</v>
      </c>
      <c r="E380" s="95" t="s">
        <v>818</v>
      </c>
      <c r="F380" s="96">
        <f t="shared" si="35"/>
        <v>85.8</v>
      </c>
      <c r="G380" s="100">
        <v>787792</v>
      </c>
      <c r="H380" s="98">
        <v>4071673</v>
      </c>
      <c r="I380" s="96">
        <f t="shared" si="36"/>
        <v>82.9</v>
      </c>
      <c r="J380" s="99">
        <f t="shared" si="31"/>
        <v>0.09</v>
      </c>
      <c r="K380" s="100">
        <v>4911514</v>
      </c>
    </row>
    <row r="381" spans="1:11" ht="13.5" customHeight="1">
      <c r="A381" s="72" t="s">
        <v>343</v>
      </c>
      <c r="B381" s="73">
        <v>1</v>
      </c>
      <c r="C381" s="74" t="s">
        <v>751</v>
      </c>
      <c r="D381" s="75">
        <v>0</v>
      </c>
      <c r="E381" s="76"/>
      <c r="F381" s="77"/>
      <c r="G381" s="78"/>
      <c r="H381" s="79">
        <v>574377813</v>
      </c>
      <c r="I381" s="77">
        <f t="shared" si="36"/>
        <v>106.6</v>
      </c>
      <c r="J381" s="80">
        <f t="shared" si="31"/>
        <v>13.16</v>
      </c>
      <c r="K381" s="78">
        <v>538995047</v>
      </c>
    </row>
    <row r="382" spans="1:11" ht="13.5" customHeight="1">
      <c r="A382" s="81" t="s">
        <v>344</v>
      </c>
      <c r="B382" s="82">
        <v>2</v>
      </c>
      <c r="C382" s="83" t="s">
        <v>752</v>
      </c>
      <c r="D382" s="84">
        <v>3736976</v>
      </c>
      <c r="E382" s="85" t="s">
        <v>820</v>
      </c>
      <c r="F382" s="86">
        <f>ROUND(D382/G382*100,1)</f>
        <v>102.7</v>
      </c>
      <c r="G382" s="87">
        <v>3638309</v>
      </c>
      <c r="H382" s="88">
        <v>3627469</v>
      </c>
      <c r="I382" s="86">
        <f t="shared" si="36"/>
        <v>95.2</v>
      </c>
      <c r="J382" s="89">
        <f t="shared" si="31"/>
        <v>0.08</v>
      </c>
      <c r="K382" s="87">
        <v>3809198</v>
      </c>
    </row>
    <row r="383" spans="1:11" ht="13.5" customHeight="1">
      <c r="A383" s="81" t="s">
        <v>345</v>
      </c>
      <c r="B383" s="82">
        <v>2</v>
      </c>
      <c r="C383" s="83" t="s">
        <v>753</v>
      </c>
      <c r="D383" s="84">
        <v>235697545</v>
      </c>
      <c r="E383" s="85" t="s">
        <v>820</v>
      </c>
      <c r="F383" s="86">
        <f>ROUND(D383/G383*100,1)</f>
        <v>113.2</v>
      </c>
      <c r="G383" s="87">
        <v>208247301</v>
      </c>
      <c r="H383" s="88">
        <v>94018645</v>
      </c>
      <c r="I383" s="86">
        <f t="shared" si="36"/>
        <v>104.2</v>
      </c>
      <c r="J383" s="89">
        <f t="shared" si="31"/>
        <v>2.15</v>
      </c>
      <c r="K383" s="87">
        <v>90236860</v>
      </c>
    </row>
    <row r="384" spans="1:11" ht="13.5" customHeight="1">
      <c r="A384" s="81" t="s">
        <v>347</v>
      </c>
      <c r="B384" s="82">
        <v>2</v>
      </c>
      <c r="C384" s="83" t="s">
        <v>755</v>
      </c>
      <c r="D384" s="84">
        <v>13828696</v>
      </c>
      <c r="E384" s="85" t="s">
        <v>820</v>
      </c>
      <c r="F384" s="86">
        <f>ROUND(D384/G384*100,1)</f>
        <v>110.7</v>
      </c>
      <c r="G384" s="87">
        <v>12486516</v>
      </c>
      <c r="H384" s="88">
        <v>16239326</v>
      </c>
      <c r="I384" s="86">
        <f t="shared" si="36"/>
        <v>106.3</v>
      </c>
      <c r="J384" s="89">
        <f t="shared" si="31"/>
        <v>0.37</v>
      </c>
      <c r="K384" s="87">
        <v>15281584</v>
      </c>
    </row>
    <row r="385" spans="1:11" ht="13.5" customHeight="1">
      <c r="A385" s="81" t="s">
        <v>348</v>
      </c>
      <c r="B385" s="82">
        <v>2</v>
      </c>
      <c r="C385" s="83" t="s">
        <v>756</v>
      </c>
      <c r="D385" s="84">
        <v>0</v>
      </c>
      <c r="E385" s="85"/>
      <c r="F385" s="86"/>
      <c r="G385" s="87"/>
      <c r="H385" s="88">
        <v>279512441</v>
      </c>
      <c r="I385" s="86">
        <f t="shared" si="36"/>
        <v>102.1</v>
      </c>
      <c r="J385" s="89">
        <f t="shared" si="31"/>
        <v>6.4</v>
      </c>
      <c r="K385" s="87">
        <v>273826224</v>
      </c>
    </row>
    <row r="386" spans="1:11" ht="13.5" customHeight="1">
      <c r="A386" s="91" t="s">
        <v>349</v>
      </c>
      <c r="B386" s="92">
        <v>3</v>
      </c>
      <c r="C386" s="93" t="s">
        <v>1277</v>
      </c>
      <c r="D386" s="94">
        <v>14457882</v>
      </c>
      <c r="E386" s="95" t="s">
        <v>825</v>
      </c>
      <c r="F386" s="96">
        <f>ROUND(D386/G386*100,1)</f>
        <v>98.2</v>
      </c>
      <c r="G386" s="100">
        <v>14718525</v>
      </c>
      <c r="H386" s="98">
        <v>160406374</v>
      </c>
      <c r="I386" s="96">
        <f t="shared" si="36"/>
        <v>99.2</v>
      </c>
      <c r="J386" s="99">
        <f t="shared" si="31"/>
        <v>3.68</v>
      </c>
      <c r="K386" s="100">
        <v>161693342</v>
      </c>
    </row>
    <row r="387" spans="1:11" ht="13.5" customHeight="1">
      <c r="A387" s="101" t="s">
        <v>350</v>
      </c>
      <c r="B387" s="102">
        <v>4</v>
      </c>
      <c r="C387" s="103" t="s">
        <v>1278</v>
      </c>
      <c r="D387" s="104">
        <v>4380028</v>
      </c>
      <c r="E387" s="105" t="s">
        <v>825</v>
      </c>
      <c r="F387" s="106">
        <f>ROUND(D387/G387*100,1)</f>
        <v>94.9</v>
      </c>
      <c r="G387" s="107">
        <v>4615397</v>
      </c>
      <c r="H387" s="108">
        <v>72981921</v>
      </c>
      <c r="I387" s="106">
        <f t="shared" si="36"/>
        <v>102.3</v>
      </c>
      <c r="J387" s="109">
        <f t="shared" si="31"/>
        <v>1.67</v>
      </c>
      <c r="K387" s="107">
        <v>71357201</v>
      </c>
    </row>
    <row r="388" spans="1:11" ht="13.5" customHeight="1">
      <c r="A388" s="101" t="s">
        <v>351</v>
      </c>
      <c r="B388" s="102">
        <v>4</v>
      </c>
      <c r="C388" s="103" t="s">
        <v>1279</v>
      </c>
      <c r="D388" s="104">
        <v>7852665</v>
      </c>
      <c r="E388" s="105" t="s">
        <v>825</v>
      </c>
      <c r="F388" s="106">
        <f>ROUND(D388/G388*100,1)</f>
        <v>99.2</v>
      </c>
      <c r="G388" s="107">
        <v>7913779</v>
      </c>
      <c r="H388" s="108">
        <v>80331280</v>
      </c>
      <c r="I388" s="106">
        <f t="shared" si="36"/>
        <v>97.1</v>
      </c>
      <c r="J388" s="109">
        <f t="shared" si="31"/>
        <v>1.84</v>
      </c>
      <c r="K388" s="107">
        <v>82751172</v>
      </c>
    </row>
    <row r="389" spans="1:11" ht="13.5" customHeight="1">
      <c r="A389" s="101" t="s">
        <v>352</v>
      </c>
      <c r="B389" s="102">
        <v>4</v>
      </c>
      <c r="C389" s="103" t="s">
        <v>761</v>
      </c>
      <c r="D389" s="104">
        <v>1995905</v>
      </c>
      <c r="E389" s="105" t="s">
        <v>825</v>
      </c>
      <c r="F389" s="106">
        <f>ROUND(D389/G389*100,1)</f>
        <v>97.2</v>
      </c>
      <c r="G389" s="107">
        <v>2053271</v>
      </c>
      <c r="H389" s="108">
        <v>6641863</v>
      </c>
      <c r="I389" s="106">
        <f t="shared" si="36"/>
        <v>90.9</v>
      </c>
      <c r="J389" s="109">
        <f aca="true" t="shared" si="37" ref="J389:J422">ROUND(H389/4364363176*100,2)</f>
        <v>0.15</v>
      </c>
      <c r="K389" s="107">
        <v>7307569</v>
      </c>
    </row>
    <row r="390" spans="1:11" ht="13.5" customHeight="1">
      <c r="A390" s="91" t="s">
        <v>353</v>
      </c>
      <c r="B390" s="92">
        <v>3</v>
      </c>
      <c r="C390" s="93" t="s">
        <v>1280</v>
      </c>
      <c r="D390" s="94">
        <v>1773298</v>
      </c>
      <c r="E390" s="95" t="s">
        <v>820</v>
      </c>
      <c r="F390" s="96">
        <f>ROUND(D390/G390*100,1)</f>
        <v>116.7</v>
      </c>
      <c r="G390" s="100">
        <v>1519297</v>
      </c>
      <c r="H390" s="98">
        <v>3614156</v>
      </c>
      <c r="I390" s="96">
        <f t="shared" si="36"/>
        <v>98.8</v>
      </c>
      <c r="J390" s="99">
        <f t="shared" si="37"/>
        <v>0.08</v>
      </c>
      <c r="K390" s="100">
        <v>3656472</v>
      </c>
    </row>
    <row r="391" spans="1:11" ht="13.5" customHeight="1">
      <c r="A391" s="91" t="s">
        <v>354</v>
      </c>
      <c r="B391" s="92">
        <v>3</v>
      </c>
      <c r="C391" s="93" t="s">
        <v>764</v>
      </c>
      <c r="D391" s="94">
        <v>0</v>
      </c>
      <c r="E391" s="95"/>
      <c r="F391" s="96"/>
      <c r="G391" s="100"/>
      <c r="H391" s="98">
        <v>106853734</v>
      </c>
      <c r="I391" s="96">
        <f t="shared" si="36"/>
        <v>107</v>
      </c>
      <c r="J391" s="99">
        <f t="shared" si="37"/>
        <v>2.45</v>
      </c>
      <c r="K391" s="100">
        <v>99891023</v>
      </c>
    </row>
    <row r="392" spans="1:11" ht="13.5" customHeight="1">
      <c r="A392" s="101" t="s">
        <v>1281</v>
      </c>
      <c r="B392" s="102">
        <v>4</v>
      </c>
      <c r="C392" s="103" t="s">
        <v>766</v>
      </c>
      <c r="D392" s="104">
        <v>11344172</v>
      </c>
      <c r="E392" s="105" t="s">
        <v>825</v>
      </c>
      <c r="F392" s="106">
        <f>ROUND(D392/G392*100,1)</f>
        <v>104.7</v>
      </c>
      <c r="G392" s="107">
        <v>10834879</v>
      </c>
      <c r="H392" s="108">
        <v>6915592</v>
      </c>
      <c r="I392" s="106">
        <f t="shared" si="36"/>
        <v>93.6</v>
      </c>
      <c r="J392" s="109">
        <f t="shared" si="37"/>
        <v>0.16</v>
      </c>
      <c r="K392" s="107">
        <v>7385361</v>
      </c>
    </row>
    <row r="393" spans="1:11" ht="13.5" customHeight="1">
      <c r="A393" s="101" t="s">
        <v>1282</v>
      </c>
      <c r="B393" s="102">
        <v>4</v>
      </c>
      <c r="C393" s="103" t="s">
        <v>761</v>
      </c>
      <c r="D393" s="104">
        <v>14006421</v>
      </c>
      <c r="E393" s="105" t="s">
        <v>825</v>
      </c>
      <c r="F393" s="106">
        <f>ROUND(D393/G393*100,1)</f>
        <v>108.8</v>
      </c>
      <c r="G393" s="107">
        <v>12869913</v>
      </c>
      <c r="H393" s="108">
        <v>30171331</v>
      </c>
      <c r="I393" s="106">
        <f t="shared" si="36"/>
        <v>105.2</v>
      </c>
      <c r="J393" s="109">
        <f t="shared" si="37"/>
        <v>0.69</v>
      </c>
      <c r="K393" s="107">
        <v>28687195</v>
      </c>
    </row>
    <row r="394" spans="1:11" ht="13.5" customHeight="1">
      <c r="A394" s="101" t="s">
        <v>1283</v>
      </c>
      <c r="B394" s="102">
        <v>4</v>
      </c>
      <c r="C394" s="103" t="s">
        <v>1284</v>
      </c>
      <c r="D394" s="104">
        <v>6930108</v>
      </c>
      <c r="E394" s="105" t="s">
        <v>825</v>
      </c>
      <c r="F394" s="106">
        <f>ROUND(D394/G394*100,1)</f>
        <v>97.5</v>
      </c>
      <c r="G394" s="107">
        <v>7110511</v>
      </c>
      <c r="H394" s="108">
        <v>39645973</v>
      </c>
      <c r="I394" s="106">
        <f t="shared" si="36"/>
        <v>102</v>
      </c>
      <c r="J394" s="109">
        <f t="shared" si="37"/>
        <v>0.91</v>
      </c>
      <c r="K394" s="107">
        <v>38876124</v>
      </c>
    </row>
    <row r="395" spans="1:11" ht="13.5" customHeight="1">
      <c r="A395" s="81" t="s">
        <v>362</v>
      </c>
      <c r="B395" s="82">
        <v>2</v>
      </c>
      <c r="C395" s="83" t="s">
        <v>770</v>
      </c>
      <c r="D395" s="84">
        <v>15118998</v>
      </c>
      <c r="E395" s="85" t="s">
        <v>820</v>
      </c>
      <c r="F395" s="86">
        <f>ROUND(D395/G395*100,1)</f>
        <v>99.7</v>
      </c>
      <c r="G395" s="87">
        <v>15162864</v>
      </c>
      <c r="H395" s="88">
        <v>18060335</v>
      </c>
      <c r="I395" s="86">
        <f t="shared" si="36"/>
        <v>95.2</v>
      </c>
      <c r="J395" s="89">
        <f t="shared" si="37"/>
        <v>0.41</v>
      </c>
      <c r="K395" s="87">
        <v>18971282</v>
      </c>
    </row>
    <row r="396" spans="1:11" ht="13.5" customHeight="1">
      <c r="A396" s="81" t="s">
        <v>363</v>
      </c>
      <c r="B396" s="82">
        <v>2</v>
      </c>
      <c r="C396" s="83" t="s">
        <v>771</v>
      </c>
      <c r="D396" s="84">
        <v>0</v>
      </c>
      <c r="E396" s="85"/>
      <c r="F396" s="86"/>
      <c r="G396" s="87"/>
      <c r="H396" s="88">
        <v>67341756</v>
      </c>
      <c r="I396" s="86">
        <f t="shared" si="36"/>
        <v>134.9</v>
      </c>
      <c r="J396" s="89">
        <f t="shared" si="37"/>
        <v>1.54</v>
      </c>
      <c r="K396" s="87">
        <v>49923716</v>
      </c>
    </row>
    <row r="397" spans="1:11" ht="13.5" customHeight="1">
      <c r="A397" s="91" t="s">
        <v>364</v>
      </c>
      <c r="B397" s="92">
        <v>3</v>
      </c>
      <c r="C397" s="93" t="s">
        <v>772</v>
      </c>
      <c r="D397" s="94">
        <v>0</v>
      </c>
      <c r="E397" s="95"/>
      <c r="F397" s="96"/>
      <c r="G397" s="100"/>
      <c r="H397" s="98">
        <v>55317974</v>
      </c>
      <c r="I397" s="96">
        <f t="shared" si="36"/>
        <v>145.2</v>
      </c>
      <c r="J397" s="99">
        <f t="shared" si="37"/>
        <v>1.27</v>
      </c>
      <c r="K397" s="100">
        <v>38107893</v>
      </c>
    </row>
    <row r="398" spans="1:11" ht="13.5" customHeight="1">
      <c r="A398" s="101" t="s">
        <v>365</v>
      </c>
      <c r="B398" s="102">
        <v>4</v>
      </c>
      <c r="C398" s="103" t="s">
        <v>783</v>
      </c>
      <c r="D398" s="104">
        <v>0</v>
      </c>
      <c r="E398" s="105"/>
      <c r="F398" s="106"/>
      <c r="G398" s="107"/>
      <c r="H398" s="108">
        <v>4972937</v>
      </c>
      <c r="I398" s="106">
        <f t="shared" si="36"/>
        <v>106.1</v>
      </c>
      <c r="J398" s="109">
        <f t="shared" si="37"/>
        <v>0.11</v>
      </c>
      <c r="K398" s="107">
        <v>4688970</v>
      </c>
    </row>
    <row r="399" spans="1:11" ht="13.5" customHeight="1">
      <c r="A399" s="101" t="s">
        <v>366</v>
      </c>
      <c r="B399" s="102">
        <v>4</v>
      </c>
      <c r="C399" s="103" t="s">
        <v>1285</v>
      </c>
      <c r="D399" s="104">
        <v>482734</v>
      </c>
      <c r="E399" s="105" t="s">
        <v>818</v>
      </c>
      <c r="F399" s="106">
        <f>ROUND(D399/G399*100,1)</f>
        <v>64.5</v>
      </c>
      <c r="G399" s="107">
        <v>748095</v>
      </c>
      <c r="H399" s="108">
        <v>193502</v>
      </c>
      <c r="I399" s="106">
        <f t="shared" si="36"/>
        <v>43.9</v>
      </c>
      <c r="J399" s="109">
        <f t="shared" si="37"/>
        <v>0</v>
      </c>
      <c r="K399" s="107">
        <v>440329</v>
      </c>
    </row>
    <row r="400" spans="1:11" ht="13.5" customHeight="1">
      <c r="A400" s="101" t="s">
        <v>367</v>
      </c>
      <c r="B400" s="102">
        <v>4</v>
      </c>
      <c r="C400" s="103" t="s">
        <v>773</v>
      </c>
      <c r="D400" s="104">
        <v>43901</v>
      </c>
      <c r="E400" s="105" t="s">
        <v>818</v>
      </c>
      <c r="F400" s="106">
        <f>ROUND(D400/G400*100,1)</f>
        <v>109.4</v>
      </c>
      <c r="G400" s="107">
        <v>40115</v>
      </c>
      <c r="H400" s="108">
        <v>3609124</v>
      </c>
      <c r="I400" s="106">
        <f t="shared" si="36"/>
        <v>116.6</v>
      </c>
      <c r="J400" s="109">
        <f t="shared" si="37"/>
        <v>0.08</v>
      </c>
      <c r="K400" s="107">
        <v>3094531</v>
      </c>
    </row>
    <row r="401" spans="1:11" ht="13.5" customHeight="1">
      <c r="A401" s="101" t="s">
        <v>368</v>
      </c>
      <c r="B401" s="102">
        <v>4</v>
      </c>
      <c r="C401" s="103" t="s">
        <v>781</v>
      </c>
      <c r="D401" s="104">
        <v>424021</v>
      </c>
      <c r="E401" s="105" t="s">
        <v>820</v>
      </c>
      <c r="F401" s="106">
        <f>ROUND(D401/G401*100,1)</f>
        <v>100.8</v>
      </c>
      <c r="G401" s="107">
        <v>420785</v>
      </c>
      <c r="H401" s="108">
        <v>886303</v>
      </c>
      <c r="I401" s="106">
        <f t="shared" si="36"/>
        <v>134.5</v>
      </c>
      <c r="J401" s="109">
        <f t="shared" si="37"/>
        <v>0.02</v>
      </c>
      <c r="K401" s="107">
        <v>658795</v>
      </c>
    </row>
    <row r="402" spans="1:11" ht="13.5" customHeight="1">
      <c r="A402" s="91" t="s">
        <v>377</v>
      </c>
      <c r="B402" s="92">
        <v>3</v>
      </c>
      <c r="C402" s="93" t="s">
        <v>785</v>
      </c>
      <c r="D402" s="94">
        <v>0</v>
      </c>
      <c r="E402" s="95"/>
      <c r="F402" s="96"/>
      <c r="G402" s="100"/>
      <c r="H402" s="98">
        <v>12023782</v>
      </c>
      <c r="I402" s="96">
        <f t="shared" si="36"/>
        <v>101.8</v>
      </c>
      <c r="J402" s="99">
        <f t="shared" si="37"/>
        <v>0.28</v>
      </c>
      <c r="K402" s="100">
        <v>11815823</v>
      </c>
    </row>
    <row r="403" spans="1:11" ht="13.5" customHeight="1">
      <c r="A403" s="101" t="s">
        <v>378</v>
      </c>
      <c r="B403" s="102">
        <v>4</v>
      </c>
      <c r="C403" s="103" t="s">
        <v>1286</v>
      </c>
      <c r="D403" s="104">
        <v>0</v>
      </c>
      <c r="E403" s="105"/>
      <c r="F403" s="106"/>
      <c r="G403" s="107"/>
      <c r="H403" s="108">
        <v>11251562</v>
      </c>
      <c r="I403" s="106">
        <f t="shared" si="36"/>
        <v>99.2</v>
      </c>
      <c r="J403" s="109">
        <f t="shared" si="37"/>
        <v>0.26</v>
      </c>
      <c r="K403" s="107">
        <v>11345918</v>
      </c>
    </row>
    <row r="404" spans="1:11" ht="13.5" customHeight="1">
      <c r="A404" s="101" t="s">
        <v>1287</v>
      </c>
      <c r="B404" s="102">
        <v>4</v>
      </c>
      <c r="C404" s="103" t="s">
        <v>1288</v>
      </c>
      <c r="D404" s="104">
        <v>2613116</v>
      </c>
      <c r="E404" s="105" t="s">
        <v>818</v>
      </c>
      <c r="F404" s="106">
        <f>ROUND(D404/G404*100,1)</f>
        <v>81.4</v>
      </c>
      <c r="G404" s="107">
        <v>3210075</v>
      </c>
      <c r="H404" s="108">
        <v>4097962</v>
      </c>
      <c r="I404" s="106">
        <f t="shared" si="36"/>
        <v>122.8</v>
      </c>
      <c r="J404" s="109">
        <f t="shared" si="37"/>
        <v>0.09</v>
      </c>
      <c r="K404" s="107">
        <v>3335989</v>
      </c>
    </row>
    <row r="405" spans="1:11" ht="13.5" customHeight="1">
      <c r="A405" s="81" t="s">
        <v>380</v>
      </c>
      <c r="B405" s="82">
        <v>2</v>
      </c>
      <c r="C405" s="83" t="s">
        <v>788</v>
      </c>
      <c r="D405" s="84">
        <v>0</v>
      </c>
      <c r="E405" s="85"/>
      <c r="F405" s="86"/>
      <c r="G405" s="87"/>
      <c r="H405" s="88">
        <v>95577841</v>
      </c>
      <c r="I405" s="86">
        <f t="shared" si="36"/>
        <v>109.9</v>
      </c>
      <c r="J405" s="89">
        <f t="shared" si="37"/>
        <v>2.19</v>
      </c>
      <c r="K405" s="87">
        <v>86946183</v>
      </c>
    </row>
    <row r="406" spans="1:11" ht="13.5" customHeight="1">
      <c r="A406" s="91" t="s">
        <v>381</v>
      </c>
      <c r="B406" s="92">
        <v>3</v>
      </c>
      <c r="C406" s="93" t="s">
        <v>789</v>
      </c>
      <c r="D406" s="94">
        <v>0</v>
      </c>
      <c r="E406" s="95"/>
      <c r="F406" s="96"/>
      <c r="G406" s="100"/>
      <c r="H406" s="98">
        <v>576925</v>
      </c>
      <c r="I406" s="96">
        <f t="shared" si="36"/>
        <v>57.3</v>
      </c>
      <c r="J406" s="99">
        <f t="shared" si="37"/>
        <v>0.01</v>
      </c>
      <c r="K406" s="100">
        <v>1007145</v>
      </c>
    </row>
    <row r="407" spans="1:11" ht="13.5" customHeight="1">
      <c r="A407" s="101" t="s">
        <v>382</v>
      </c>
      <c r="B407" s="102">
        <v>4</v>
      </c>
      <c r="C407" s="103" t="s">
        <v>1289</v>
      </c>
      <c r="D407" s="104">
        <v>0</v>
      </c>
      <c r="E407" s="105"/>
      <c r="F407" s="106"/>
      <c r="G407" s="107"/>
      <c r="H407" s="108">
        <v>285582</v>
      </c>
      <c r="I407" s="106">
        <f t="shared" si="36"/>
        <v>36</v>
      </c>
      <c r="J407" s="109">
        <f t="shared" si="37"/>
        <v>0.01</v>
      </c>
      <c r="K407" s="107">
        <v>792652</v>
      </c>
    </row>
    <row r="408" spans="1:11" ht="13.5" customHeight="1">
      <c r="A408" s="91" t="s">
        <v>383</v>
      </c>
      <c r="B408" s="92">
        <v>3</v>
      </c>
      <c r="C408" s="93" t="s">
        <v>791</v>
      </c>
      <c r="D408" s="94">
        <v>0</v>
      </c>
      <c r="E408" s="95"/>
      <c r="F408" s="96"/>
      <c r="G408" s="100"/>
      <c r="H408" s="98">
        <v>8924593</v>
      </c>
      <c r="I408" s="96">
        <f aca="true" t="shared" si="38" ref="I408:I417">ROUND(H408/K408*100,1)</f>
        <v>443.3</v>
      </c>
      <c r="J408" s="99">
        <f t="shared" si="37"/>
        <v>0.2</v>
      </c>
      <c r="K408" s="100">
        <v>2013126</v>
      </c>
    </row>
    <row r="409" spans="1:11" ht="13.5" customHeight="1">
      <c r="A409" s="101" t="s">
        <v>1290</v>
      </c>
      <c r="B409" s="102">
        <v>4</v>
      </c>
      <c r="C409" s="103" t="s">
        <v>1291</v>
      </c>
      <c r="D409" s="104">
        <v>0</v>
      </c>
      <c r="E409" s="105"/>
      <c r="F409" s="106"/>
      <c r="G409" s="107"/>
      <c r="H409" s="108">
        <v>279859</v>
      </c>
      <c r="I409" s="106">
        <f t="shared" si="38"/>
        <v>79.7</v>
      </c>
      <c r="J409" s="109">
        <f t="shared" si="37"/>
        <v>0.01</v>
      </c>
      <c r="K409" s="107">
        <v>351003</v>
      </c>
    </row>
    <row r="410" spans="1:11" ht="13.5" customHeight="1">
      <c r="A410" s="91" t="s">
        <v>384</v>
      </c>
      <c r="B410" s="92">
        <v>3</v>
      </c>
      <c r="C410" s="93" t="s">
        <v>793</v>
      </c>
      <c r="D410" s="94">
        <v>262339</v>
      </c>
      <c r="E410" s="95" t="s">
        <v>820</v>
      </c>
      <c r="F410" s="96">
        <f>ROUND(D410/G410*100,1)</f>
        <v>140.4</v>
      </c>
      <c r="G410" s="100">
        <v>186911</v>
      </c>
      <c r="H410" s="98">
        <v>252586</v>
      </c>
      <c r="I410" s="96">
        <f t="shared" si="38"/>
        <v>115</v>
      </c>
      <c r="J410" s="99">
        <f t="shared" si="37"/>
        <v>0.01</v>
      </c>
      <c r="K410" s="100">
        <v>219687</v>
      </c>
    </row>
    <row r="411" spans="1:11" ht="13.5" customHeight="1">
      <c r="A411" s="91" t="s">
        <v>385</v>
      </c>
      <c r="B411" s="92">
        <v>3</v>
      </c>
      <c r="C411" s="93" t="s">
        <v>795</v>
      </c>
      <c r="D411" s="94">
        <v>92253142</v>
      </c>
      <c r="E411" s="95" t="s">
        <v>820</v>
      </c>
      <c r="F411" s="96">
        <f>ROUND(D411/G411*100,1)</f>
        <v>104.4</v>
      </c>
      <c r="G411" s="100">
        <v>88352550</v>
      </c>
      <c r="H411" s="98">
        <v>31101390</v>
      </c>
      <c r="I411" s="96">
        <f t="shared" si="38"/>
        <v>104.4</v>
      </c>
      <c r="J411" s="99">
        <f t="shared" si="37"/>
        <v>0.71</v>
      </c>
      <c r="K411" s="100">
        <v>29776723</v>
      </c>
    </row>
    <row r="412" spans="1:11" ht="13.5" customHeight="1">
      <c r="A412" s="91" t="s">
        <v>386</v>
      </c>
      <c r="B412" s="92">
        <v>3</v>
      </c>
      <c r="C412" s="93" t="s">
        <v>1292</v>
      </c>
      <c r="D412" s="94">
        <v>12203803</v>
      </c>
      <c r="E412" s="95" t="s">
        <v>820</v>
      </c>
      <c r="F412" s="96">
        <f>ROUND(D412/G412*100,1)</f>
        <v>100.6</v>
      </c>
      <c r="G412" s="100">
        <v>12131142</v>
      </c>
      <c r="H412" s="98">
        <v>10161945</v>
      </c>
      <c r="I412" s="96">
        <f t="shared" si="38"/>
        <v>98.8</v>
      </c>
      <c r="J412" s="99">
        <f t="shared" si="37"/>
        <v>0.23</v>
      </c>
      <c r="K412" s="100">
        <v>10289200</v>
      </c>
    </row>
    <row r="413" spans="1:11" ht="13.5" customHeight="1">
      <c r="A413" s="91" t="s">
        <v>387</v>
      </c>
      <c r="B413" s="92">
        <v>3</v>
      </c>
      <c r="C413" s="93" t="s">
        <v>800</v>
      </c>
      <c r="D413" s="94">
        <v>0</v>
      </c>
      <c r="E413" s="95"/>
      <c r="F413" s="96"/>
      <c r="G413" s="100"/>
      <c r="H413" s="98">
        <v>13717327</v>
      </c>
      <c r="I413" s="96">
        <f t="shared" si="38"/>
        <v>99.1</v>
      </c>
      <c r="J413" s="99">
        <f t="shared" si="37"/>
        <v>0.31</v>
      </c>
      <c r="K413" s="100">
        <v>13842135</v>
      </c>
    </row>
    <row r="414" spans="1:11" ht="13.5" customHeight="1">
      <c r="A414" s="101" t="s">
        <v>388</v>
      </c>
      <c r="B414" s="102">
        <v>4</v>
      </c>
      <c r="C414" s="103" t="s">
        <v>1293</v>
      </c>
      <c r="D414" s="104">
        <v>0</v>
      </c>
      <c r="E414" s="105"/>
      <c r="F414" s="106"/>
      <c r="G414" s="107"/>
      <c r="H414" s="108">
        <v>2982952</v>
      </c>
      <c r="I414" s="106">
        <f t="shared" si="38"/>
        <v>62.7</v>
      </c>
      <c r="J414" s="109">
        <f t="shared" si="37"/>
        <v>0.07</v>
      </c>
      <c r="K414" s="107">
        <v>4759242</v>
      </c>
    </row>
    <row r="415" spans="1:11" ht="13.5" customHeight="1">
      <c r="A415" s="91" t="s">
        <v>390</v>
      </c>
      <c r="B415" s="92">
        <v>3</v>
      </c>
      <c r="C415" s="93" t="s">
        <v>803</v>
      </c>
      <c r="D415" s="94">
        <v>0</v>
      </c>
      <c r="E415" s="95"/>
      <c r="F415" s="96"/>
      <c r="G415" s="100"/>
      <c r="H415" s="98">
        <v>1260427</v>
      </c>
      <c r="I415" s="96">
        <f t="shared" si="38"/>
        <v>109.7</v>
      </c>
      <c r="J415" s="99">
        <f t="shared" si="37"/>
        <v>0.03</v>
      </c>
      <c r="K415" s="100">
        <v>1148631</v>
      </c>
    </row>
    <row r="416" spans="1:11" ht="13.5" customHeight="1">
      <c r="A416" s="101" t="s">
        <v>1294</v>
      </c>
      <c r="B416" s="102">
        <v>4</v>
      </c>
      <c r="C416" s="103" t="s">
        <v>1295</v>
      </c>
      <c r="D416" s="104">
        <v>0</v>
      </c>
      <c r="E416" s="105"/>
      <c r="F416" s="106"/>
      <c r="G416" s="107"/>
      <c r="H416" s="108">
        <v>833807</v>
      </c>
      <c r="I416" s="106">
        <f t="shared" si="38"/>
        <v>106.3</v>
      </c>
      <c r="J416" s="109">
        <f t="shared" si="37"/>
        <v>0.02</v>
      </c>
      <c r="K416" s="107">
        <v>784652</v>
      </c>
    </row>
    <row r="417" spans="1:11" ht="13.5" customHeight="1">
      <c r="A417" s="91" t="s">
        <v>391</v>
      </c>
      <c r="B417" s="92">
        <v>3</v>
      </c>
      <c r="C417" s="93" t="s">
        <v>1296</v>
      </c>
      <c r="D417" s="94">
        <v>64073</v>
      </c>
      <c r="E417" s="95" t="s">
        <v>820</v>
      </c>
      <c r="F417" s="96">
        <f>ROUND(D417/G417*100,1)</f>
        <v>107.3</v>
      </c>
      <c r="G417" s="100">
        <v>59721</v>
      </c>
      <c r="H417" s="98">
        <v>775255</v>
      </c>
      <c r="I417" s="96">
        <f t="shared" si="38"/>
        <v>230.5</v>
      </c>
      <c r="J417" s="99">
        <f t="shared" si="37"/>
        <v>0.02</v>
      </c>
      <c r="K417" s="100">
        <v>336340</v>
      </c>
    </row>
    <row r="418" spans="1:11" ht="13.5" customHeight="1">
      <c r="A418" s="91" t="s">
        <v>392</v>
      </c>
      <c r="B418" s="92">
        <v>3</v>
      </c>
      <c r="C418" s="93" t="s">
        <v>1297</v>
      </c>
      <c r="D418" s="94">
        <v>85</v>
      </c>
      <c r="E418" s="95" t="s">
        <v>819</v>
      </c>
      <c r="F418" s="96" t="s">
        <v>846</v>
      </c>
      <c r="G418" s="100"/>
      <c r="H418" s="98">
        <v>66484</v>
      </c>
      <c r="I418" s="96" t="s">
        <v>846</v>
      </c>
      <c r="J418" s="99">
        <f t="shared" si="37"/>
        <v>0</v>
      </c>
      <c r="K418" s="97"/>
    </row>
    <row r="419" spans="1:11" ht="13.5" customHeight="1">
      <c r="A419" s="72" t="s">
        <v>407</v>
      </c>
      <c r="B419" s="73">
        <v>1</v>
      </c>
      <c r="C419" s="74" t="s">
        <v>815</v>
      </c>
      <c r="D419" s="75">
        <v>0</v>
      </c>
      <c r="E419" s="76"/>
      <c r="F419" s="77"/>
      <c r="G419" s="78"/>
      <c r="H419" s="79">
        <v>37880683</v>
      </c>
      <c r="I419" s="77">
        <f>ROUND(H419/K419*100,1)</f>
        <v>95.3</v>
      </c>
      <c r="J419" s="80">
        <f t="shared" si="37"/>
        <v>0.87</v>
      </c>
      <c r="K419" s="78">
        <v>39747710</v>
      </c>
    </row>
    <row r="420" spans="1:11" ht="13.5" customHeight="1">
      <c r="A420" s="81" t="s">
        <v>408</v>
      </c>
      <c r="B420" s="82">
        <v>2</v>
      </c>
      <c r="C420" s="83" t="s">
        <v>1298</v>
      </c>
      <c r="D420" s="84">
        <v>0</v>
      </c>
      <c r="E420" s="85"/>
      <c r="F420" s="86"/>
      <c r="G420" s="90"/>
      <c r="H420" s="88">
        <v>37779013</v>
      </c>
      <c r="I420" s="86">
        <f>ROUND(H420/K420*100,1)</f>
        <v>96.3</v>
      </c>
      <c r="J420" s="89">
        <f t="shared" si="37"/>
        <v>0.87</v>
      </c>
      <c r="K420" s="87">
        <v>39220381</v>
      </c>
    </row>
    <row r="421" spans="1:11" ht="13.5" customHeight="1" thickBot="1">
      <c r="A421" s="113" t="s">
        <v>409</v>
      </c>
      <c r="B421" s="114">
        <v>2</v>
      </c>
      <c r="C421" s="115" t="s">
        <v>817</v>
      </c>
      <c r="D421" s="116">
        <v>691</v>
      </c>
      <c r="E421" s="117" t="s">
        <v>820</v>
      </c>
      <c r="F421" s="118">
        <f>ROUND(D421/G421*100,1)</f>
        <v>81.7</v>
      </c>
      <c r="G421" s="119">
        <v>846</v>
      </c>
      <c r="H421" s="120">
        <v>36337</v>
      </c>
      <c r="I421" s="118">
        <f>ROUND(H421/K421*100,1)</f>
        <v>88.1</v>
      </c>
      <c r="J421" s="121">
        <f t="shared" si="37"/>
        <v>0</v>
      </c>
      <c r="K421" s="119">
        <v>41246</v>
      </c>
    </row>
    <row r="422" spans="1:11" ht="13.5" customHeight="1" thickBot="1" thickTop="1">
      <c r="A422" s="144" t="s">
        <v>1309</v>
      </c>
      <c r="B422" s="145"/>
      <c r="C422" s="146"/>
      <c r="D422" s="122"/>
      <c r="E422" s="123"/>
      <c r="F422" s="123"/>
      <c r="G422" s="124"/>
      <c r="H422" s="125">
        <f>SUMIF(B5:B422,B5,H5:H418)</f>
        <v>4364363176</v>
      </c>
      <c r="I422" s="126">
        <f>ROUND(H422/K422*100,1)</f>
        <v>110.8</v>
      </c>
      <c r="J422" s="127">
        <f t="shared" si="37"/>
        <v>100</v>
      </c>
      <c r="K422" s="128">
        <f>SUMIF(B5:B422,B5,K5:K421)</f>
        <v>3937365632</v>
      </c>
    </row>
    <row r="423" spans="7:11" ht="13.5" customHeight="1">
      <c r="G423" s="129"/>
      <c r="K423" s="129"/>
    </row>
    <row r="424" spans="7:11" ht="13.5" customHeight="1">
      <c r="G424" s="129"/>
      <c r="K424" s="129"/>
    </row>
    <row r="425" ht="13.5" customHeight="1">
      <c r="K425" s="129"/>
    </row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</sheetData>
  <autoFilter ref="A4:N422"/>
  <mergeCells count="6">
    <mergeCell ref="A422:C422"/>
    <mergeCell ref="D3:G3"/>
    <mergeCell ref="H3:K3"/>
    <mergeCell ref="A3:A4"/>
    <mergeCell ref="B3:B4"/>
    <mergeCell ref="C3:C4"/>
  </mergeCells>
  <printOptions/>
  <pageMargins left="0.75" right="0.41" top="0.46" bottom="0.63" header="0.36" footer="0.43"/>
  <pageSetup firstPageNumber="8" useFirstPageNumber="1" horizontalDpi="600" verticalDpi="6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14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10.140625" style="158" customWidth="1"/>
    <col min="2" max="2" width="2.8515625" style="158" customWidth="1"/>
    <col min="3" max="3" width="23.7109375" style="158" customWidth="1"/>
    <col min="4" max="4" width="10.57421875" style="158" customWidth="1"/>
    <col min="5" max="5" width="3.8515625" style="158" customWidth="1"/>
    <col min="6" max="6" width="13.421875" style="158" customWidth="1"/>
    <col min="7" max="7" width="4.8515625" style="158" customWidth="1"/>
    <col min="8" max="8" width="2.421875" style="158" customWidth="1"/>
    <col min="9" max="9" width="9.8515625" style="158" customWidth="1"/>
    <col min="10" max="10" width="2.57421875" style="158" customWidth="1"/>
    <col min="11" max="11" width="23.57421875" style="158" customWidth="1"/>
    <col min="12" max="12" width="10.57421875" style="158" customWidth="1"/>
    <col min="13" max="13" width="4.140625" style="158" customWidth="1"/>
    <col min="14" max="14" width="13.421875" style="158" customWidth="1"/>
    <col min="15" max="15" width="4.8515625" style="158" customWidth="1"/>
    <col min="16" max="16384" width="10.28125" style="158" customWidth="1"/>
  </cols>
  <sheetData>
    <row r="1" ht="13.5">
      <c r="A1" s="157" t="s">
        <v>1318</v>
      </c>
    </row>
    <row r="2" spans="1:15" ht="14.25" thickBot="1">
      <c r="A2" s="157" t="s">
        <v>1319</v>
      </c>
      <c r="G2" s="159" t="s">
        <v>1320</v>
      </c>
      <c r="I2" s="157" t="s">
        <v>1321</v>
      </c>
      <c r="O2" s="159" t="s">
        <v>1320</v>
      </c>
    </row>
    <row r="3" spans="1:15" ht="13.5">
      <c r="A3" s="160" t="s">
        <v>828</v>
      </c>
      <c r="B3" s="161" t="s">
        <v>410</v>
      </c>
      <c r="C3" s="161" t="s">
        <v>411</v>
      </c>
      <c r="D3" s="162" t="s">
        <v>834</v>
      </c>
      <c r="E3" s="163"/>
      <c r="F3" s="162" t="s">
        <v>836</v>
      </c>
      <c r="G3" s="164"/>
      <c r="I3" s="160" t="s">
        <v>828</v>
      </c>
      <c r="J3" s="161" t="s">
        <v>410</v>
      </c>
      <c r="K3" s="161" t="s">
        <v>411</v>
      </c>
      <c r="L3" s="162" t="s">
        <v>834</v>
      </c>
      <c r="M3" s="165"/>
      <c r="N3" s="162" t="s">
        <v>836</v>
      </c>
      <c r="O3" s="164"/>
    </row>
    <row r="4" spans="1:15" ht="13.5">
      <c r="A4" s="166"/>
      <c r="B4" s="167"/>
      <c r="C4" s="167"/>
      <c r="D4" s="167"/>
      <c r="E4" s="168" t="s">
        <v>831</v>
      </c>
      <c r="F4" s="167"/>
      <c r="G4" s="169" t="s">
        <v>1302</v>
      </c>
      <c r="I4" s="166"/>
      <c r="J4" s="167"/>
      <c r="K4" s="167"/>
      <c r="L4" s="167"/>
      <c r="M4" s="168" t="s">
        <v>831</v>
      </c>
      <c r="N4" s="167"/>
      <c r="O4" s="169" t="s">
        <v>1302</v>
      </c>
    </row>
    <row r="5" spans="1:15" ht="13.5">
      <c r="A5" s="170" t="s">
        <v>0</v>
      </c>
      <c r="B5" s="171">
        <v>1</v>
      </c>
      <c r="C5" s="171" t="s">
        <v>851</v>
      </c>
      <c r="D5" s="172">
        <v>0</v>
      </c>
      <c r="E5" s="171"/>
      <c r="F5" s="172">
        <v>11225173</v>
      </c>
      <c r="G5" s="173">
        <f aca="true" t="shared" si="0" ref="G5:G68">ROUND((F5/8192857950)*100,1)</f>
        <v>0.1</v>
      </c>
      <c r="I5" s="170" t="s">
        <v>0</v>
      </c>
      <c r="J5" s="171">
        <v>1</v>
      </c>
      <c r="K5" s="171" t="s">
        <v>851</v>
      </c>
      <c r="L5" s="172">
        <v>0</v>
      </c>
      <c r="M5" s="171"/>
      <c r="N5" s="172">
        <v>189419621</v>
      </c>
      <c r="O5" s="173">
        <f aca="true" t="shared" si="1" ref="O5:O68">ROUND((N5/3037884999)*100,1)</f>
        <v>6.2</v>
      </c>
    </row>
    <row r="6" spans="1:15" ht="13.5">
      <c r="A6" s="174" t="s">
        <v>2</v>
      </c>
      <c r="B6" s="175">
        <v>2</v>
      </c>
      <c r="C6" s="176" t="s">
        <v>413</v>
      </c>
      <c r="D6" s="177">
        <v>1</v>
      </c>
      <c r="E6" s="175" t="s">
        <v>1310</v>
      </c>
      <c r="F6" s="177">
        <v>1497</v>
      </c>
      <c r="G6" s="178">
        <f t="shared" si="0"/>
        <v>0</v>
      </c>
      <c r="I6" s="174" t="s">
        <v>1</v>
      </c>
      <c r="J6" s="175">
        <v>2</v>
      </c>
      <c r="K6" s="176" t="s">
        <v>412</v>
      </c>
      <c r="L6" s="177">
        <v>1115</v>
      </c>
      <c r="M6" s="175" t="s">
        <v>818</v>
      </c>
      <c r="N6" s="177">
        <v>214175</v>
      </c>
      <c r="O6" s="179">
        <f t="shared" si="1"/>
        <v>0</v>
      </c>
    </row>
    <row r="7" spans="1:15" ht="13.5">
      <c r="A7" s="174" t="s">
        <v>3</v>
      </c>
      <c r="B7" s="175">
        <v>2</v>
      </c>
      <c r="C7" s="176" t="s">
        <v>414</v>
      </c>
      <c r="D7" s="177">
        <v>73</v>
      </c>
      <c r="E7" s="175" t="s">
        <v>1310</v>
      </c>
      <c r="F7" s="177">
        <v>48416</v>
      </c>
      <c r="G7" s="178">
        <f t="shared" si="0"/>
        <v>0</v>
      </c>
      <c r="I7" s="180" t="s">
        <v>854</v>
      </c>
      <c r="J7" s="181">
        <v>3</v>
      </c>
      <c r="K7" s="182" t="s">
        <v>855</v>
      </c>
      <c r="L7" s="183">
        <v>238</v>
      </c>
      <c r="M7" s="181" t="s">
        <v>818</v>
      </c>
      <c r="N7" s="183">
        <v>129877</v>
      </c>
      <c r="O7" s="184">
        <f t="shared" si="1"/>
        <v>0</v>
      </c>
    </row>
    <row r="8" spans="1:15" ht="13.5">
      <c r="A8" s="180" t="s">
        <v>4</v>
      </c>
      <c r="B8" s="181">
        <v>3</v>
      </c>
      <c r="C8" s="182" t="s">
        <v>415</v>
      </c>
      <c r="D8" s="183">
        <v>54</v>
      </c>
      <c r="E8" s="181" t="s">
        <v>1310</v>
      </c>
      <c r="F8" s="183">
        <v>1524</v>
      </c>
      <c r="G8" s="185">
        <f t="shared" si="0"/>
        <v>0</v>
      </c>
      <c r="I8" s="174" t="s">
        <v>2</v>
      </c>
      <c r="J8" s="175">
        <v>2</v>
      </c>
      <c r="K8" s="176" t="s">
        <v>413</v>
      </c>
      <c r="L8" s="177">
        <v>40478</v>
      </c>
      <c r="M8" s="175" t="s">
        <v>819</v>
      </c>
      <c r="N8" s="177">
        <v>14041810</v>
      </c>
      <c r="O8" s="179">
        <f t="shared" si="1"/>
        <v>0.5</v>
      </c>
    </row>
    <row r="9" spans="1:15" ht="13.5">
      <c r="A9" s="174" t="s">
        <v>5</v>
      </c>
      <c r="B9" s="175">
        <v>2</v>
      </c>
      <c r="C9" s="176" t="s">
        <v>416</v>
      </c>
      <c r="D9" s="177">
        <v>559</v>
      </c>
      <c r="E9" s="175" t="s">
        <v>1310</v>
      </c>
      <c r="F9" s="177">
        <v>298494</v>
      </c>
      <c r="G9" s="178">
        <f t="shared" si="0"/>
        <v>0</v>
      </c>
      <c r="I9" s="180" t="s">
        <v>856</v>
      </c>
      <c r="J9" s="181">
        <v>3</v>
      </c>
      <c r="K9" s="182" t="s">
        <v>857</v>
      </c>
      <c r="L9" s="183">
        <v>6708</v>
      </c>
      <c r="M9" s="181" t="s">
        <v>819</v>
      </c>
      <c r="N9" s="183">
        <v>2748404</v>
      </c>
      <c r="O9" s="184">
        <f t="shared" si="1"/>
        <v>0.1</v>
      </c>
    </row>
    <row r="10" spans="1:15" ht="13.5">
      <c r="A10" s="180" t="s">
        <v>6</v>
      </c>
      <c r="B10" s="181">
        <v>3</v>
      </c>
      <c r="C10" s="182" t="s">
        <v>417</v>
      </c>
      <c r="D10" s="183">
        <v>451</v>
      </c>
      <c r="E10" s="181" t="s">
        <v>1310</v>
      </c>
      <c r="F10" s="183">
        <v>132232</v>
      </c>
      <c r="G10" s="185">
        <f t="shared" si="0"/>
        <v>0</v>
      </c>
      <c r="I10" s="180" t="s">
        <v>858</v>
      </c>
      <c r="J10" s="181">
        <v>3</v>
      </c>
      <c r="K10" s="182" t="s">
        <v>859</v>
      </c>
      <c r="L10" s="183">
        <v>54</v>
      </c>
      <c r="M10" s="181" t="s">
        <v>819</v>
      </c>
      <c r="N10" s="183">
        <v>19336</v>
      </c>
      <c r="O10" s="184">
        <f t="shared" si="1"/>
        <v>0</v>
      </c>
    </row>
    <row r="11" spans="1:15" ht="13.5">
      <c r="A11" s="186" t="s">
        <v>7</v>
      </c>
      <c r="B11" s="187">
        <v>4</v>
      </c>
      <c r="C11" s="188" t="s">
        <v>418</v>
      </c>
      <c r="D11" s="189">
        <v>359</v>
      </c>
      <c r="E11" s="187" t="s">
        <v>1310</v>
      </c>
      <c r="F11" s="189">
        <v>50570</v>
      </c>
      <c r="G11" s="190">
        <f t="shared" si="0"/>
        <v>0</v>
      </c>
      <c r="I11" s="180" t="s">
        <v>860</v>
      </c>
      <c r="J11" s="181">
        <v>3</v>
      </c>
      <c r="K11" s="182" t="s">
        <v>861</v>
      </c>
      <c r="L11" s="183">
        <v>3746</v>
      </c>
      <c r="M11" s="181" t="s">
        <v>819</v>
      </c>
      <c r="N11" s="183">
        <v>2195543</v>
      </c>
      <c r="O11" s="184">
        <f t="shared" si="1"/>
        <v>0.1</v>
      </c>
    </row>
    <row r="12" spans="1:15" ht="13.5">
      <c r="A12" s="186" t="s">
        <v>9</v>
      </c>
      <c r="B12" s="187">
        <v>4</v>
      </c>
      <c r="C12" s="188" t="s">
        <v>420</v>
      </c>
      <c r="D12" s="189">
        <v>26</v>
      </c>
      <c r="E12" s="187" t="s">
        <v>1310</v>
      </c>
      <c r="F12" s="189">
        <v>5965</v>
      </c>
      <c r="G12" s="190">
        <f t="shared" si="0"/>
        <v>0</v>
      </c>
      <c r="I12" s="186" t="s">
        <v>862</v>
      </c>
      <c r="J12" s="187">
        <v>4</v>
      </c>
      <c r="K12" s="188" t="s">
        <v>863</v>
      </c>
      <c r="L12" s="189">
        <v>3746</v>
      </c>
      <c r="M12" s="187" t="s">
        <v>819</v>
      </c>
      <c r="N12" s="189">
        <v>2195543</v>
      </c>
      <c r="O12" s="191">
        <f t="shared" si="1"/>
        <v>0.1</v>
      </c>
    </row>
    <row r="13" spans="1:15" ht="13.5">
      <c r="A13" s="186" t="s">
        <v>10</v>
      </c>
      <c r="B13" s="187">
        <v>4</v>
      </c>
      <c r="C13" s="188" t="s">
        <v>421</v>
      </c>
      <c r="D13" s="172">
        <v>91</v>
      </c>
      <c r="E13" s="187" t="s">
        <v>1310</v>
      </c>
      <c r="F13" s="189">
        <v>80852</v>
      </c>
      <c r="G13" s="190">
        <f t="shared" si="0"/>
        <v>0</v>
      </c>
      <c r="I13" s="180" t="s">
        <v>864</v>
      </c>
      <c r="J13" s="181">
        <v>3</v>
      </c>
      <c r="K13" s="182" t="s">
        <v>865</v>
      </c>
      <c r="L13" s="183">
        <v>9688</v>
      </c>
      <c r="M13" s="181" t="s">
        <v>819</v>
      </c>
      <c r="N13" s="183">
        <v>2001132</v>
      </c>
      <c r="O13" s="184">
        <f t="shared" si="1"/>
        <v>0.1</v>
      </c>
    </row>
    <row r="14" spans="1:15" ht="13.5">
      <c r="A14" s="180" t="s">
        <v>11</v>
      </c>
      <c r="B14" s="181">
        <v>3</v>
      </c>
      <c r="C14" s="182" t="s">
        <v>422</v>
      </c>
      <c r="D14" s="183">
        <v>106</v>
      </c>
      <c r="E14" s="181" t="s">
        <v>1310</v>
      </c>
      <c r="F14" s="183">
        <v>166262</v>
      </c>
      <c r="G14" s="185">
        <f t="shared" si="0"/>
        <v>0</v>
      </c>
      <c r="I14" s="174" t="s">
        <v>3</v>
      </c>
      <c r="J14" s="175">
        <v>2</v>
      </c>
      <c r="K14" s="176" t="s">
        <v>414</v>
      </c>
      <c r="L14" s="177">
        <v>15228</v>
      </c>
      <c r="M14" s="175" t="s">
        <v>819</v>
      </c>
      <c r="N14" s="177">
        <v>3850934</v>
      </c>
      <c r="O14" s="179">
        <f t="shared" si="1"/>
        <v>0.1</v>
      </c>
    </row>
    <row r="15" spans="1:15" ht="13.5">
      <c r="A15" s="186" t="s">
        <v>12</v>
      </c>
      <c r="B15" s="187">
        <v>4</v>
      </c>
      <c r="C15" s="188" t="s">
        <v>423</v>
      </c>
      <c r="D15" s="189">
        <v>4337</v>
      </c>
      <c r="E15" s="187" t="s">
        <v>1311</v>
      </c>
      <c r="F15" s="189">
        <v>6294</v>
      </c>
      <c r="G15" s="190">
        <f t="shared" si="0"/>
        <v>0</v>
      </c>
      <c r="I15" s="180" t="s">
        <v>4</v>
      </c>
      <c r="J15" s="181">
        <v>3</v>
      </c>
      <c r="K15" s="182" t="s">
        <v>415</v>
      </c>
      <c r="L15" s="183">
        <v>6184</v>
      </c>
      <c r="M15" s="181" t="s">
        <v>819</v>
      </c>
      <c r="N15" s="183">
        <v>933381</v>
      </c>
      <c r="O15" s="184">
        <f t="shared" si="1"/>
        <v>0</v>
      </c>
    </row>
    <row r="16" spans="1:15" ht="13.5">
      <c r="A16" s="186" t="s">
        <v>13</v>
      </c>
      <c r="B16" s="187">
        <v>4</v>
      </c>
      <c r="C16" s="188" t="s">
        <v>424</v>
      </c>
      <c r="D16" s="189">
        <v>4188</v>
      </c>
      <c r="E16" s="187" t="s">
        <v>1311</v>
      </c>
      <c r="F16" s="189">
        <v>5707</v>
      </c>
      <c r="G16" s="190">
        <f t="shared" si="0"/>
        <v>0</v>
      </c>
      <c r="I16" s="186" t="s">
        <v>866</v>
      </c>
      <c r="J16" s="187">
        <v>4</v>
      </c>
      <c r="K16" s="188" t="s">
        <v>867</v>
      </c>
      <c r="L16" s="189">
        <v>3318</v>
      </c>
      <c r="M16" s="187" t="s">
        <v>819</v>
      </c>
      <c r="N16" s="189"/>
      <c r="O16" s="191">
        <f t="shared" si="1"/>
        <v>0</v>
      </c>
    </row>
    <row r="17" spans="1:15" ht="13.5">
      <c r="A17" s="174" t="s">
        <v>14</v>
      </c>
      <c r="B17" s="175">
        <v>2</v>
      </c>
      <c r="C17" s="176" t="s">
        <v>425</v>
      </c>
      <c r="D17" s="177">
        <v>28586</v>
      </c>
      <c r="E17" s="175" t="s">
        <v>1310</v>
      </c>
      <c r="F17" s="177">
        <v>2264115</v>
      </c>
      <c r="G17" s="178">
        <f t="shared" si="0"/>
        <v>0</v>
      </c>
      <c r="I17" s="180" t="s">
        <v>868</v>
      </c>
      <c r="J17" s="181">
        <v>3</v>
      </c>
      <c r="K17" s="182" t="s">
        <v>869</v>
      </c>
      <c r="L17" s="183">
        <v>3857</v>
      </c>
      <c r="M17" s="181" t="s">
        <v>819</v>
      </c>
      <c r="N17" s="183">
        <v>1106466</v>
      </c>
      <c r="O17" s="184">
        <f t="shared" si="1"/>
        <v>0</v>
      </c>
    </row>
    <row r="18" spans="1:15" ht="13.5">
      <c r="A18" s="180" t="s">
        <v>15</v>
      </c>
      <c r="B18" s="181">
        <v>3</v>
      </c>
      <c r="C18" s="182" t="s">
        <v>426</v>
      </c>
      <c r="D18" s="183">
        <v>25836</v>
      </c>
      <c r="E18" s="181" t="s">
        <v>1310</v>
      </c>
      <c r="F18" s="183">
        <v>667193</v>
      </c>
      <c r="G18" s="185">
        <f t="shared" si="0"/>
        <v>0</v>
      </c>
      <c r="I18" s="174" t="s">
        <v>5</v>
      </c>
      <c r="J18" s="175">
        <v>2</v>
      </c>
      <c r="K18" s="176" t="s">
        <v>416</v>
      </c>
      <c r="L18" s="177">
        <v>59252</v>
      </c>
      <c r="M18" s="175" t="s">
        <v>819</v>
      </c>
      <c r="N18" s="177">
        <v>24613428</v>
      </c>
      <c r="O18" s="179">
        <f t="shared" si="1"/>
        <v>0.8</v>
      </c>
    </row>
    <row r="19" spans="1:15" ht="13.5">
      <c r="A19" s="180" t="s">
        <v>16</v>
      </c>
      <c r="B19" s="181">
        <v>3</v>
      </c>
      <c r="C19" s="182" t="s">
        <v>427</v>
      </c>
      <c r="D19" s="183">
        <v>0</v>
      </c>
      <c r="E19" s="181" t="s">
        <v>1310</v>
      </c>
      <c r="F19" s="183">
        <v>1476</v>
      </c>
      <c r="G19" s="185">
        <f t="shared" si="0"/>
        <v>0</v>
      </c>
      <c r="I19" s="180" t="s">
        <v>6</v>
      </c>
      <c r="J19" s="181">
        <v>3</v>
      </c>
      <c r="K19" s="182" t="s">
        <v>870</v>
      </c>
      <c r="L19" s="183">
        <v>46330472</v>
      </c>
      <c r="M19" s="181" t="s">
        <v>820</v>
      </c>
      <c r="N19" s="183">
        <v>18973015</v>
      </c>
      <c r="O19" s="184">
        <f t="shared" si="1"/>
        <v>0.6</v>
      </c>
    </row>
    <row r="20" spans="1:15" ht="13.5">
      <c r="A20" s="174" t="s">
        <v>17</v>
      </c>
      <c r="B20" s="175">
        <v>2</v>
      </c>
      <c r="C20" s="176" t="s">
        <v>428</v>
      </c>
      <c r="D20" s="177">
        <v>1873239</v>
      </c>
      <c r="E20" s="175" t="s">
        <v>1311</v>
      </c>
      <c r="F20" s="177">
        <v>802387</v>
      </c>
      <c r="G20" s="178">
        <f t="shared" si="0"/>
        <v>0</v>
      </c>
      <c r="I20" s="186" t="s">
        <v>7</v>
      </c>
      <c r="J20" s="187">
        <v>4</v>
      </c>
      <c r="K20" s="188" t="s">
        <v>871</v>
      </c>
      <c r="L20" s="189">
        <v>30259</v>
      </c>
      <c r="M20" s="187" t="s">
        <v>820</v>
      </c>
      <c r="N20" s="189">
        <v>13022</v>
      </c>
      <c r="O20" s="191">
        <f t="shared" si="1"/>
        <v>0</v>
      </c>
    </row>
    <row r="21" spans="1:15" ht="13.5">
      <c r="A21" s="180" t="s">
        <v>18</v>
      </c>
      <c r="B21" s="181">
        <v>3</v>
      </c>
      <c r="C21" s="182" t="s">
        <v>429</v>
      </c>
      <c r="D21" s="183">
        <v>272309</v>
      </c>
      <c r="E21" s="181" t="s">
        <v>1311</v>
      </c>
      <c r="F21" s="183">
        <v>116360</v>
      </c>
      <c r="G21" s="185">
        <f t="shared" si="0"/>
        <v>0</v>
      </c>
      <c r="I21" s="186" t="s">
        <v>10</v>
      </c>
      <c r="J21" s="187">
        <v>4</v>
      </c>
      <c r="K21" s="188" t="s">
        <v>872</v>
      </c>
      <c r="L21" s="189">
        <v>2162959</v>
      </c>
      <c r="M21" s="187" t="s">
        <v>820</v>
      </c>
      <c r="N21" s="189">
        <v>876805</v>
      </c>
      <c r="O21" s="191">
        <f t="shared" si="1"/>
        <v>0</v>
      </c>
    </row>
    <row r="22" spans="1:15" ht="13.5">
      <c r="A22" s="186" t="s">
        <v>19</v>
      </c>
      <c r="B22" s="187">
        <v>4</v>
      </c>
      <c r="C22" s="188" t="s">
        <v>430</v>
      </c>
      <c r="D22" s="189">
        <v>82</v>
      </c>
      <c r="E22" s="187" t="s">
        <v>1310</v>
      </c>
      <c r="F22" s="189">
        <v>15506</v>
      </c>
      <c r="G22" s="190">
        <f t="shared" si="0"/>
        <v>0</v>
      </c>
      <c r="I22" s="186" t="s">
        <v>873</v>
      </c>
      <c r="J22" s="187">
        <v>4</v>
      </c>
      <c r="K22" s="188" t="s">
        <v>874</v>
      </c>
      <c r="L22" s="189">
        <v>78917</v>
      </c>
      <c r="M22" s="187" t="s">
        <v>820</v>
      </c>
      <c r="N22" s="189">
        <v>118758</v>
      </c>
      <c r="O22" s="191">
        <f t="shared" si="1"/>
        <v>0</v>
      </c>
    </row>
    <row r="23" spans="1:15" ht="13.5">
      <c r="A23" s="186" t="s">
        <v>20</v>
      </c>
      <c r="B23" s="187">
        <v>4</v>
      </c>
      <c r="C23" s="188" t="s">
        <v>431</v>
      </c>
      <c r="D23" s="189">
        <v>22432</v>
      </c>
      <c r="E23" s="187" t="s">
        <v>1311</v>
      </c>
      <c r="F23" s="189">
        <v>14229</v>
      </c>
      <c r="G23" s="190">
        <f t="shared" si="0"/>
        <v>0</v>
      </c>
      <c r="I23" s="186" t="s">
        <v>875</v>
      </c>
      <c r="J23" s="187">
        <v>4</v>
      </c>
      <c r="K23" s="188" t="s">
        <v>876</v>
      </c>
      <c r="L23" s="189">
        <v>78917</v>
      </c>
      <c r="M23" s="187" t="s">
        <v>820</v>
      </c>
      <c r="N23" s="189">
        <v>118758</v>
      </c>
      <c r="O23" s="191">
        <f t="shared" si="1"/>
        <v>0</v>
      </c>
    </row>
    <row r="24" spans="1:15" ht="13.5">
      <c r="A24" s="180" t="s">
        <v>21</v>
      </c>
      <c r="B24" s="181">
        <v>3</v>
      </c>
      <c r="C24" s="182" t="s">
        <v>432</v>
      </c>
      <c r="D24" s="183">
        <v>1600930</v>
      </c>
      <c r="E24" s="181" t="s">
        <v>1311</v>
      </c>
      <c r="F24" s="183">
        <v>686027</v>
      </c>
      <c r="G24" s="185">
        <f t="shared" si="0"/>
        <v>0</v>
      </c>
      <c r="I24" s="186" t="s">
        <v>879</v>
      </c>
      <c r="J24" s="187">
        <v>4</v>
      </c>
      <c r="K24" s="188" t="s">
        <v>880</v>
      </c>
      <c r="L24" s="189">
        <v>2000</v>
      </c>
      <c r="M24" s="187" t="s">
        <v>820</v>
      </c>
      <c r="N24" s="189">
        <v>1904</v>
      </c>
      <c r="O24" s="191">
        <f t="shared" si="1"/>
        <v>0</v>
      </c>
    </row>
    <row r="25" spans="1:15" ht="13.5">
      <c r="A25" s="186" t="s">
        <v>22</v>
      </c>
      <c r="B25" s="187">
        <v>4</v>
      </c>
      <c r="C25" s="188" t="s">
        <v>433</v>
      </c>
      <c r="D25" s="189">
        <v>98</v>
      </c>
      <c r="E25" s="187" t="s">
        <v>1311</v>
      </c>
      <c r="F25" s="189">
        <v>274</v>
      </c>
      <c r="G25" s="190">
        <f t="shared" si="0"/>
        <v>0</v>
      </c>
      <c r="I25" s="186" t="s">
        <v>881</v>
      </c>
      <c r="J25" s="187">
        <v>4</v>
      </c>
      <c r="K25" s="188" t="s">
        <v>882</v>
      </c>
      <c r="L25" s="189">
        <v>12611418</v>
      </c>
      <c r="M25" s="187" t="s">
        <v>820</v>
      </c>
      <c r="N25" s="189">
        <v>11312724</v>
      </c>
      <c r="O25" s="191">
        <f t="shared" si="1"/>
        <v>0.4</v>
      </c>
    </row>
    <row r="26" spans="1:15" ht="13.5">
      <c r="A26" s="174" t="s">
        <v>23</v>
      </c>
      <c r="B26" s="175">
        <v>2</v>
      </c>
      <c r="C26" s="176" t="s">
        <v>434</v>
      </c>
      <c r="D26" s="177">
        <v>2894</v>
      </c>
      <c r="E26" s="175" t="s">
        <v>1310</v>
      </c>
      <c r="F26" s="177">
        <v>1799802</v>
      </c>
      <c r="G26" s="178">
        <f t="shared" si="0"/>
        <v>0</v>
      </c>
      <c r="I26" s="186" t="s">
        <v>883</v>
      </c>
      <c r="J26" s="187">
        <v>4</v>
      </c>
      <c r="K26" s="188" t="s">
        <v>884</v>
      </c>
      <c r="L26" s="189">
        <v>7098533</v>
      </c>
      <c r="M26" s="187" t="s">
        <v>820</v>
      </c>
      <c r="N26" s="189">
        <v>7009586</v>
      </c>
      <c r="O26" s="191">
        <f t="shared" si="1"/>
        <v>0.2</v>
      </c>
    </row>
    <row r="27" spans="1:15" ht="13.5">
      <c r="A27" s="174" t="s">
        <v>24</v>
      </c>
      <c r="B27" s="175">
        <v>2</v>
      </c>
      <c r="C27" s="176" t="s">
        <v>435</v>
      </c>
      <c r="D27" s="177">
        <v>1201</v>
      </c>
      <c r="E27" s="175" t="s">
        <v>1310</v>
      </c>
      <c r="F27" s="177">
        <v>1494823</v>
      </c>
      <c r="G27" s="178">
        <f t="shared" si="0"/>
        <v>0</v>
      </c>
      <c r="I27" s="186" t="s">
        <v>885</v>
      </c>
      <c r="J27" s="187">
        <v>4</v>
      </c>
      <c r="K27" s="188" t="s">
        <v>886</v>
      </c>
      <c r="L27" s="189">
        <v>64700</v>
      </c>
      <c r="M27" s="187" t="s">
        <v>820</v>
      </c>
      <c r="N27" s="189">
        <v>38730</v>
      </c>
      <c r="O27" s="191">
        <f t="shared" si="1"/>
        <v>0</v>
      </c>
    </row>
    <row r="28" spans="1:15" ht="13.5">
      <c r="A28" s="180" t="s">
        <v>25</v>
      </c>
      <c r="B28" s="181">
        <v>3</v>
      </c>
      <c r="C28" s="182" t="s">
        <v>436</v>
      </c>
      <c r="D28" s="183">
        <v>108</v>
      </c>
      <c r="E28" s="181" t="s">
        <v>1310</v>
      </c>
      <c r="F28" s="183">
        <v>219571</v>
      </c>
      <c r="G28" s="185">
        <f t="shared" si="0"/>
        <v>0</v>
      </c>
      <c r="I28" s="186" t="s">
        <v>887</v>
      </c>
      <c r="J28" s="187">
        <v>4</v>
      </c>
      <c r="K28" s="188" t="s">
        <v>888</v>
      </c>
      <c r="L28" s="189">
        <v>1374337</v>
      </c>
      <c r="M28" s="187" t="s">
        <v>820</v>
      </c>
      <c r="N28" s="189">
        <v>1715997</v>
      </c>
      <c r="O28" s="191">
        <f t="shared" si="1"/>
        <v>0.1</v>
      </c>
    </row>
    <row r="29" spans="1:15" ht="13.5">
      <c r="A29" s="174" t="s">
        <v>26</v>
      </c>
      <c r="B29" s="175">
        <v>2</v>
      </c>
      <c r="C29" s="176" t="s">
        <v>437</v>
      </c>
      <c r="D29" s="177">
        <v>10212</v>
      </c>
      <c r="E29" s="175" t="s">
        <v>1310</v>
      </c>
      <c r="F29" s="177">
        <v>702112</v>
      </c>
      <c r="G29" s="178">
        <f t="shared" si="0"/>
        <v>0</v>
      </c>
      <c r="I29" s="186" t="s">
        <v>889</v>
      </c>
      <c r="J29" s="187">
        <v>4</v>
      </c>
      <c r="K29" s="188" t="s">
        <v>890</v>
      </c>
      <c r="L29" s="189">
        <v>2359416</v>
      </c>
      <c r="M29" s="187" t="s">
        <v>820</v>
      </c>
      <c r="N29" s="189">
        <v>1276803</v>
      </c>
      <c r="O29" s="191">
        <f t="shared" si="1"/>
        <v>0</v>
      </c>
    </row>
    <row r="30" spans="1:15" ht="13.5">
      <c r="A30" s="180" t="s">
        <v>27</v>
      </c>
      <c r="B30" s="181">
        <v>3</v>
      </c>
      <c r="C30" s="182" t="s">
        <v>438</v>
      </c>
      <c r="D30" s="183">
        <v>3572</v>
      </c>
      <c r="E30" s="181" t="s">
        <v>1310</v>
      </c>
      <c r="F30" s="183">
        <v>601008</v>
      </c>
      <c r="G30" s="185">
        <f t="shared" si="0"/>
        <v>0</v>
      </c>
      <c r="I30" s="186" t="s">
        <v>891</v>
      </c>
      <c r="J30" s="187">
        <v>4</v>
      </c>
      <c r="K30" s="188" t="s">
        <v>892</v>
      </c>
      <c r="L30" s="189">
        <v>1585527</v>
      </c>
      <c r="M30" s="187" t="s">
        <v>820</v>
      </c>
      <c r="N30" s="189">
        <v>1197781</v>
      </c>
      <c r="O30" s="191">
        <f t="shared" si="1"/>
        <v>0</v>
      </c>
    </row>
    <row r="31" spans="1:15" ht="13.5">
      <c r="A31" s="174" t="s">
        <v>28</v>
      </c>
      <c r="B31" s="175">
        <v>2</v>
      </c>
      <c r="C31" s="176" t="s">
        <v>439</v>
      </c>
      <c r="D31" s="177">
        <v>0</v>
      </c>
      <c r="E31" s="175"/>
      <c r="F31" s="177">
        <v>3813527</v>
      </c>
      <c r="G31" s="178">
        <f t="shared" si="0"/>
        <v>0</v>
      </c>
      <c r="I31" s="180" t="s">
        <v>893</v>
      </c>
      <c r="J31" s="181">
        <v>3</v>
      </c>
      <c r="K31" s="182" t="s">
        <v>422</v>
      </c>
      <c r="L31" s="183">
        <v>12919</v>
      </c>
      <c r="M31" s="181" t="s">
        <v>819</v>
      </c>
      <c r="N31" s="183">
        <v>5640413</v>
      </c>
      <c r="O31" s="184">
        <f t="shared" si="1"/>
        <v>0.2</v>
      </c>
    </row>
    <row r="32" spans="1:15" ht="13.5">
      <c r="A32" s="170" t="s">
        <v>29</v>
      </c>
      <c r="B32" s="171">
        <v>1</v>
      </c>
      <c r="C32" s="171" t="s">
        <v>440</v>
      </c>
      <c r="D32" s="172">
        <v>0</v>
      </c>
      <c r="E32" s="171"/>
      <c r="F32" s="172">
        <v>600224</v>
      </c>
      <c r="G32" s="192">
        <f t="shared" si="0"/>
        <v>0</v>
      </c>
      <c r="I32" s="174" t="s">
        <v>14</v>
      </c>
      <c r="J32" s="175">
        <v>2</v>
      </c>
      <c r="K32" s="176" t="s">
        <v>425</v>
      </c>
      <c r="L32" s="177">
        <v>2063454</v>
      </c>
      <c r="M32" s="175" t="s">
        <v>819</v>
      </c>
      <c r="N32" s="177">
        <v>50382695</v>
      </c>
      <c r="O32" s="179">
        <f t="shared" si="1"/>
        <v>1.7</v>
      </c>
    </row>
    <row r="33" spans="1:15" ht="13.5">
      <c r="A33" s="174" t="s">
        <v>30</v>
      </c>
      <c r="B33" s="175">
        <v>2</v>
      </c>
      <c r="C33" s="176" t="s">
        <v>441</v>
      </c>
      <c r="D33" s="177">
        <v>3071</v>
      </c>
      <c r="E33" s="175" t="s">
        <v>1312</v>
      </c>
      <c r="F33" s="177">
        <v>528924</v>
      </c>
      <c r="G33" s="178">
        <f t="shared" si="0"/>
        <v>0</v>
      </c>
      <c r="I33" s="180" t="s">
        <v>15</v>
      </c>
      <c r="J33" s="181">
        <v>3</v>
      </c>
      <c r="K33" s="182" t="s">
        <v>894</v>
      </c>
      <c r="L33" s="183">
        <v>580276</v>
      </c>
      <c r="M33" s="181" t="s">
        <v>819</v>
      </c>
      <c r="N33" s="183">
        <v>14500022</v>
      </c>
      <c r="O33" s="184">
        <f t="shared" si="1"/>
        <v>0.5</v>
      </c>
    </row>
    <row r="34" spans="1:15" ht="13.5">
      <c r="A34" s="174" t="s">
        <v>31</v>
      </c>
      <c r="B34" s="175">
        <v>2</v>
      </c>
      <c r="C34" s="176" t="s">
        <v>442</v>
      </c>
      <c r="D34" s="177">
        <v>81052</v>
      </c>
      <c r="E34" s="175" t="s">
        <v>1311</v>
      </c>
      <c r="F34" s="177">
        <v>71300</v>
      </c>
      <c r="G34" s="178">
        <f t="shared" si="0"/>
        <v>0</v>
      </c>
      <c r="I34" s="180" t="s">
        <v>16</v>
      </c>
      <c r="J34" s="181">
        <v>3</v>
      </c>
      <c r="K34" s="182" t="s">
        <v>427</v>
      </c>
      <c r="L34" s="183">
        <v>70249</v>
      </c>
      <c r="M34" s="181" t="s">
        <v>819</v>
      </c>
      <c r="N34" s="183">
        <v>3934044</v>
      </c>
      <c r="O34" s="184">
        <f t="shared" si="1"/>
        <v>0.1</v>
      </c>
    </row>
    <row r="35" spans="1:15" ht="13.5">
      <c r="A35" s="180" t="s">
        <v>32</v>
      </c>
      <c r="B35" s="181">
        <v>3</v>
      </c>
      <c r="C35" s="182" t="s">
        <v>443</v>
      </c>
      <c r="D35" s="183">
        <v>81</v>
      </c>
      <c r="E35" s="181" t="s">
        <v>1310</v>
      </c>
      <c r="F35" s="183">
        <v>71088</v>
      </c>
      <c r="G35" s="185">
        <f t="shared" si="0"/>
        <v>0</v>
      </c>
      <c r="I35" s="180" t="s">
        <v>895</v>
      </c>
      <c r="J35" s="181">
        <v>3</v>
      </c>
      <c r="K35" s="182" t="s">
        <v>896</v>
      </c>
      <c r="L35" s="183">
        <v>52435</v>
      </c>
      <c r="M35" s="181" t="s">
        <v>819</v>
      </c>
      <c r="N35" s="183">
        <v>1031412</v>
      </c>
      <c r="O35" s="184">
        <f t="shared" si="1"/>
        <v>0</v>
      </c>
    </row>
    <row r="36" spans="1:15" ht="13.5">
      <c r="A36" s="170" t="s">
        <v>33</v>
      </c>
      <c r="B36" s="171">
        <v>1</v>
      </c>
      <c r="C36" s="171" t="s">
        <v>444</v>
      </c>
      <c r="D36" s="172">
        <v>0</v>
      </c>
      <c r="E36" s="171"/>
      <c r="F36" s="172">
        <v>47704929</v>
      </c>
      <c r="G36" s="192">
        <f t="shared" si="0"/>
        <v>0.6</v>
      </c>
      <c r="I36" s="180" t="s">
        <v>897</v>
      </c>
      <c r="J36" s="181">
        <v>3</v>
      </c>
      <c r="K36" s="182" t="s">
        <v>898</v>
      </c>
      <c r="L36" s="183">
        <v>1191181</v>
      </c>
      <c r="M36" s="181" t="s">
        <v>819</v>
      </c>
      <c r="N36" s="183">
        <v>22630388</v>
      </c>
      <c r="O36" s="184">
        <f t="shared" si="1"/>
        <v>0.7</v>
      </c>
    </row>
    <row r="37" spans="1:15" ht="13.5">
      <c r="A37" s="174" t="s">
        <v>34</v>
      </c>
      <c r="B37" s="175">
        <v>2</v>
      </c>
      <c r="C37" s="176" t="s">
        <v>445</v>
      </c>
      <c r="D37" s="177">
        <v>5421</v>
      </c>
      <c r="E37" s="175" t="s">
        <v>1310</v>
      </c>
      <c r="F37" s="177">
        <v>556838</v>
      </c>
      <c r="G37" s="178">
        <f t="shared" si="0"/>
        <v>0</v>
      </c>
      <c r="I37" s="186" t="s">
        <v>899</v>
      </c>
      <c r="J37" s="187">
        <v>4</v>
      </c>
      <c r="K37" s="188" t="s">
        <v>900</v>
      </c>
      <c r="L37" s="189">
        <v>774193</v>
      </c>
      <c r="M37" s="187" t="s">
        <v>819</v>
      </c>
      <c r="N37" s="189">
        <v>14894647</v>
      </c>
      <c r="O37" s="191">
        <f t="shared" si="1"/>
        <v>0.5</v>
      </c>
    </row>
    <row r="38" spans="1:15" ht="13.5">
      <c r="A38" s="174" t="s">
        <v>35</v>
      </c>
      <c r="B38" s="175">
        <v>2</v>
      </c>
      <c r="C38" s="176" t="s">
        <v>446</v>
      </c>
      <c r="D38" s="177">
        <v>41</v>
      </c>
      <c r="E38" s="175" t="s">
        <v>1310</v>
      </c>
      <c r="F38" s="177">
        <v>3974</v>
      </c>
      <c r="G38" s="178">
        <f t="shared" si="0"/>
        <v>0</v>
      </c>
      <c r="I38" s="180" t="s">
        <v>901</v>
      </c>
      <c r="J38" s="181">
        <v>3</v>
      </c>
      <c r="K38" s="182" t="s">
        <v>902</v>
      </c>
      <c r="L38" s="183">
        <v>4197</v>
      </c>
      <c r="M38" s="181" t="s">
        <v>819</v>
      </c>
      <c r="N38" s="183">
        <v>109244</v>
      </c>
      <c r="O38" s="184">
        <f t="shared" si="1"/>
        <v>0</v>
      </c>
    </row>
    <row r="39" spans="1:15" ht="13.5">
      <c r="A39" s="174" t="s">
        <v>36</v>
      </c>
      <c r="B39" s="175">
        <v>2</v>
      </c>
      <c r="C39" s="176" t="s">
        <v>447</v>
      </c>
      <c r="D39" s="177">
        <v>30162</v>
      </c>
      <c r="E39" s="175" t="s">
        <v>1310</v>
      </c>
      <c r="F39" s="177">
        <v>3625403</v>
      </c>
      <c r="G39" s="178">
        <f t="shared" si="0"/>
        <v>0</v>
      </c>
      <c r="I39" s="180" t="s">
        <v>903</v>
      </c>
      <c r="J39" s="181">
        <v>3</v>
      </c>
      <c r="K39" s="182" t="s">
        <v>904</v>
      </c>
      <c r="L39" s="183">
        <v>43949</v>
      </c>
      <c r="M39" s="181" t="s">
        <v>819</v>
      </c>
      <c r="N39" s="183">
        <v>813824</v>
      </c>
      <c r="O39" s="184">
        <f t="shared" si="1"/>
        <v>0</v>
      </c>
    </row>
    <row r="40" spans="1:15" ht="13.5">
      <c r="A40" s="180" t="s">
        <v>37</v>
      </c>
      <c r="B40" s="181">
        <v>3</v>
      </c>
      <c r="C40" s="182" t="s">
        <v>448</v>
      </c>
      <c r="D40" s="183">
        <v>14856</v>
      </c>
      <c r="E40" s="181" t="s">
        <v>1310</v>
      </c>
      <c r="F40" s="183">
        <v>3451399</v>
      </c>
      <c r="G40" s="185">
        <f t="shared" si="0"/>
        <v>0</v>
      </c>
      <c r="I40" s="180" t="s">
        <v>905</v>
      </c>
      <c r="J40" s="181">
        <v>3</v>
      </c>
      <c r="K40" s="182" t="s">
        <v>906</v>
      </c>
      <c r="L40" s="183">
        <v>57708</v>
      </c>
      <c r="M40" s="181" t="s">
        <v>819</v>
      </c>
      <c r="N40" s="183">
        <v>2484911</v>
      </c>
      <c r="O40" s="184">
        <f t="shared" si="1"/>
        <v>0.1</v>
      </c>
    </row>
    <row r="41" spans="1:15" ht="13.5">
      <c r="A41" s="174" t="s">
        <v>38</v>
      </c>
      <c r="B41" s="175">
        <v>2</v>
      </c>
      <c r="C41" s="176" t="s">
        <v>449</v>
      </c>
      <c r="D41" s="177">
        <v>0</v>
      </c>
      <c r="E41" s="175"/>
      <c r="F41" s="177">
        <v>196572</v>
      </c>
      <c r="G41" s="178">
        <f t="shared" si="0"/>
        <v>0</v>
      </c>
      <c r="I41" s="174" t="s">
        <v>17</v>
      </c>
      <c r="J41" s="175">
        <v>2</v>
      </c>
      <c r="K41" s="176" t="s">
        <v>428</v>
      </c>
      <c r="L41" s="177">
        <v>371877751</v>
      </c>
      <c r="M41" s="175" t="s">
        <v>820</v>
      </c>
      <c r="N41" s="177">
        <v>41106776</v>
      </c>
      <c r="O41" s="179">
        <f t="shared" si="1"/>
        <v>1.4</v>
      </c>
    </row>
    <row r="42" spans="1:15" ht="13.5">
      <c r="A42" s="180" t="s">
        <v>39</v>
      </c>
      <c r="B42" s="181">
        <v>3</v>
      </c>
      <c r="C42" s="182" t="s">
        <v>450</v>
      </c>
      <c r="D42" s="183">
        <v>0</v>
      </c>
      <c r="E42" s="181"/>
      <c r="F42" s="183">
        <v>190174</v>
      </c>
      <c r="G42" s="185">
        <f t="shared" si="0"/>
        <v>0</v>
      </c>
      <c r="I42" s="180" t="s">
        <v>18</v>
      </c>
      <c r="J42" s="181">
        <v>3</v>
      </c>
      <c r="K42" s="182" t="s">
        <v>429</v>
      </c>
      <c r="L42" s="183">
        <v>128879447</v>
      </c>
      <c r="M42" s="181" t="s">
        <v>820</v>
      </c>
      <c r="N42" s="183">
        <v>15767306</v>
      </c>
      <c r="O42" s="184">
        <f t="shared" si="1"/>
        <v>0.5</v>
      </c>
    </row>
    <row r="43" spans="1:15" ht="13.5">
      <c r="A43" s="186" t="s">
        <v>40</v>
      </c>
      <c r="B43" s="187">
        <v>4</v>
      </c>
      <c r="C43" s="188" t="s">
        <v>451</v>
      </c>
      <c r="D43" s="189">
        <v>0</v>
      </c>
      <c r="E43" s="187"/>
      <c r="F43" s="189">
        <v>183272</v>
      </c>
      <c r="G43" s="190">
        <f t="shared" si="0"/>
        <v>0</v>
      </c>
      <c r="I43" s="186" t="s">
        <v>907</v>
      </c>
      <c r="J43" s="187">
        <v>4</v>
      </c>
      <c r="K43" s="188" t="s">
        <v>908</v>
      </c>
      <c r="L43" s="189">
        <v>11197</v>
      </c>
      <c r="M43" s="187" t="s">
        <v>819</v>
      </c>
      <c r="N43" s="189">
        <v>1276031</v>
      </c>
      <c r="O43" s="191">
        <f t="shared" si="1"/>
        <v>0</v>
      </c>
    </row>
    <row r="44" spans="1:15" ht="13.5">
      <c r="A44" s="174" t="s">
        <v>41</v>
      </c>
      <c r="B44" s="175">
        <v>2</v>
      </c>
      <c r="C44" s="176" t="s">
        <v>452</v>
      </c>
      <c r="D44" s="177">
        <v>310871</v>
      </c>
      <c r="E44" s="175" t="s">
        <v>1310</v>
      </c>
      <c r="F44" s="177">
        <v>3775684</v>
      </c>
      <c r="G44" s="178">
        <f t="shared" si="0"/>
        <v>0</v>
      </c>
      <c r="I44" s="186" t="s">
        <v>909</v>
      </c>
      <c r="J44" s="187">
        <v>4</v>
      </c>
      <c r="K44" s="188" t="s">
        <v>910</v>
      </c>
      <c r="L44" s="189">
        <v>1272155</v>
      </c>
      <c r="M44" s="187" t="s">
        <v>820</v>
      </c>
      <c r="N44" s="189">
        <v>190327</v>
      </c>
      <c r="O44" s="191">
        <f t="shared" si="1"/>
        <v>0</v>
      </c>
    </row>
    <row r="45" spans="1:15" ht="13.5">
      <c r="A45" s="174" t="s">
        <v>42</v>
      </c>
      <c r="B45" s="175">
        <v>2</v>
      </c>
      <c r="C45" s="176" t="s">
        <v>453</v>
      </c>
      <c r="D45" s="177">
        <v>39534</v>
      </c>
      <c r="E45" s="175" t="s">
        <v>1310</v>
      </c>
      <c r="F45" s="177">
        <v>4364809</v>
      </c>
      <c r="G45" s="178">
        <f t="shared" si="0"/>
        <v>0.1</v>
      </c>
      <c r="I45" s="186" t="s">
        <v>911</v>
      </c>
      <c r="J45" s="187">
        <v>4</v>
      </c>
      <c r="K45" s="188" t="s">
        <v>912</v>
      </c>
      <c r="L45" s="189">
        <v>4918885</v>
      </c>
      <c r="M45" s="187" t="s">
        <v>820</v>
      </c>
      <c r="N45" s="189">
        <v>562794</v>
      </c>
      <c r="O45" s="191">
        <f t="shared" si="1"/>
        <v>0</v>
      </c>
    </row>
    <row r="46" spans="1:15" ht="13.5">
      <c r="A46" s="180" t="s">
        <v>43</v>
      </c>
      <c r="B46" s="181">
        <v>3</v>
      </c>
      <c r="C46" s="182" t="s">
        <v>454</v>
      </c>
      <c r="D46" s="183">
        <v>25986</v>
      </c>
      <c r="E46" s="181" t="s">
        <v>1310</v>
      </c>
      <c r="F46" s="183">
        <v>3581098</v>
      </c>
      <c r="G46" s="185">
        <f t="shared" si="0"/>
        <v>0</v>
      </c>
      <c r="I46" s="186" t="s">
        <v>913</v>
      </c>
      <c r="J46" s="187">
        <v>4</v>
      </c>
      <c r="K46" s="188" t="s">
        <v>914</v>
      </c>
      <c r="L46" s="189">
        <v>4797882</v>
      </c>
      <c r="M46" s="187" t="s">
        <v>820</v>
      </c>
      <c r="N46" s="189">
        <v>491952</v>
      </c>
      <c r="O46" s="191">
        <f t="shared" si="1"/>
        <v>0</v>
      </c>
    </row>
    <row r="47" spans="1:15" ht="13.5">
      <c r="A47" s="186" t="s">
        <v>44</v>
      </c>
      <c r="B47" s="187">
        <v>4</v>
      </c>
      <c r="C47" s="188" t="s">
        <v>455</v>
      </c>
      <c r="D47" s="189">
        <v>17250450</v>
      </c>
      <c r="E47" s="187" t="s">
        <v>1311</v>
      </c>
      <c r="F47" s="189">
        <v>3003070</v>
      </c>
      <c r="G47" s="190">
        <f t="shared" si="0"/>
        <v>0</v>
      </c>
      <c r="I47" s="186" t="s">
        <v>19</v>
      </c>
      <c r="J47" s="187">
        <v>4</v>
      </c>
      <c r="K47" s="188" t="s">
        <v>915</v>
      </c>
      <c r="L47" s="189">
        <v>50212</v>
      </c>
      <c r="M47" s="187" t="s">
        <v>819</v>
      </c>
      <c r="N47" s="189">
        <v>3146885</v>
      </c>
      <c r="O47" s="191">
        <f t="shared" si="1"/>
        <v>0.1</v>
      </c>
    </row>
    <row r="48" spans="1:15" ht="13.5">
      <c r="A48" s="186" t="s">
        <v>45</v>
      </c>
      <c r="B48" s="187">
        <v>4</v>
      </c>
      <c r="C48" s="188" t="s">
        <v>456</v>
      </c>
      <c r="D48" s="189">
        <v>12</v>
      </c>
      <c r="E48" s="187" t="s">
        <v>1310</v>
      </c>
      <c r="F48" s="189">
        <v>4885</v>
      </c>
      <c r="G48" s="190">
        <f t="shared" si="0"/>
        <v>0</v>
      </c>
      <c r="I48" s="186" t="s">
        <v>20</v>
      </c>
      <c r="J48" s="187">
        <v>4</v>
      </c>
      <c r="K48" s="188" t="s">
        <v>916</v>
      </c>
      <c r="L48" s="189">
        <v>1628</v>
      </c>
      <c r="M48" s="187" t="s">
        <v>819</v>
      </c>
      <c r="N48" s="189">
        <v>339269</v>
      </c>
      <c r="O48" s="191">
        <f t="shared" si="1"/>
        <v>0</v>
      </c>
    </row>
    <row r="49" spans="1:15" ht="13.5">
      <c r="A49" s="174" t="s">
        <v>46</v>
      </c>
      <c r="B49" s="175">
        <v>2</v>
      </c>
      <c r="C49" s="176" t="s">
        <v>457</v>
      </c>
      <c r="D49" s="177">
        <v>802229</v>
      </c>
      <c r="E49" s="175" t="s">
        <v>1310</v>
      </c>
      <c r="F49" s="177">
        <v>3658778</v>
      </c>
      <c r="G49" s="178">
        <f t="shared" si="0"/>
        <v>0</v>
      </c>
      <c r="I49" s="186" t="s">
        <v>917</v>
      </c>
      <c r="J49" s="187">
        <v>4</v>
      </c>
      <c r="K49" s="188" t="s">
        <v>918</v>
      </c>
      <c r="L49" s="189">
        <v>5629</v>
      </c>
      <c r="M49" s="187" t="s">
        <v>819</v>
      </c>
      <c r="N49" s="189">
        <v>952208</v>
      </c>
      <c r="O49" s="191">
        <f t="shared" si="1"/>
        <v>0</v>
      </c>
    </row>
    <row r="50" spans="1:15" ht="13.5">
      <c r="A50" s="180" t="s">
        <v>47</v>
      </c>
      <c r="B50" s="181">
        <v>3</v>
      </c>
      <c r="C50" s="182" t="s">
        <v>458</v>
      </c>
      <c r="D50" s="183">
        <v>28269</v>
      </c>
      <c r="E50" s="181" t="s">
        <v>1310</v>
      </c>
      <c r="F50" s="183">
        <v>1445027</v>
      </c>
      <c r="G50" s="185">
        <f t="shared" si="0"/>
        <v>0</v>
      </c>
      <c r="I50" s="186" t="s">
        <v>919</v>
      </c>
      <c r="J50" s="187">
        <v>4</v>
      </c>
      <c r="K50" s="188" t="s">
        <v>920</v>
      </c>
      <c r="L50" s="189">
        <v>4264</v>
      </c>
      <c r="M50" s="187" t="s">
        <v>819</v>
      </c>
      <c r="N50" s="189">
        <v>359110</v>
      </c>
      <c r="O50" s="191">
        <f t="shared" si="1"/>
        <v>0</v>
      </c>
    </row>
    <row r="51" spans="1:15" ht="13.5">
      <c r="A51" s="174" t="s">
        <v>48</v>
      </c>
      <c r="B51" s="175">
        <v>2</v>
      </c>
      <c r="C51" s="176" t="s">
        <v>459</v>
      </c>
      <c r="D51" s="177">
        <v>355454</v>
      </c>
      <c r="E51" s="175" t="s">
        <v>1310</v>
      </c>
      <c r="F51" s="177">
        <v>30737086</v>
      </c>
      <c r="G51" s="178">
        <f t="shared" si="0"/>
        <v>0.4</v>
      </c>
      <c r="I51" s="180" t="s">
        <v>21</v>
      </c>
      <c r="J51" s="181">
        <v>3</v>
      </c>
      <c r="K51" s="182" t="s">
        <v>432</v>
      </c>
      <c r="L51" s="183">
        <v>242998304</v>
      </c>
      <c r="M51" s="181" t="s">
        <v>820</v>
      </c>
      <c r="N51" s="183">
        <v>25339470</v>
      </c>
      <c r="O51" s="184">
        <f t="shared" si="1"/>
        <v>0.8</v>
      </c>
    </row>
    <row r="52" spans="1:15" ht="13.5">
      <c r="A52" s="180" t="s">
        <v>49</v>
      </c>
      <c r="B52" s="181">
        <v>3</v>
      </c>
      <c r="C52" s="182" t="s">
        <v>460</v>
      </c>
      <c r="D52" s="183">
        <v>320778</v>
      </c>
      <c r="E52" s="181" t="s">
        <v>1310</v>
      </c>
      <c r="F52" s="183">
        <v>8924152</v>
      </c>
      <c r="G52" s="185">
        <f t="shared" si="0"/>
        <v>0.1</v>
      </c>
      <c r="I52" s="186" t="s">
        <v>22</v>
      </c>
      <c r="J52" s="187">
        <v>4</v>
      </c>
      <c r="K52" s="188" t="s">
        <v>921</v>
      </c>
      <c r="L52" s="189">
        <v>55080</v>
      </c>
      <c r="M52" s="187" t="s">
        <v>819</v>
      </c>
      <c r="N52" s="189">
        <v>3383149</v>
      </c>
      <c r="O52" s="191">
        <f t="shared" si="1"/>
        <v>0.1</v>
      </c>
    </row>
    <row r="53" spans="1:15" ht="13.5">
      <c r="A53" s="174" t="s">
        <v>50</v>
      </c>
      <c r="B53" s="175">
        <v>2</v>
      </c>
      <c r="C53" s="176" t="s">
        <v>461</v>
      </c>
      <c r="D53" s="177">
        <v>0</v>
      </c>
      <c r="E53" s="175"/>
      <c r="F53" s="177">
        <v>785785</v>
      </c>
      <c r="G53" s="178">
        <f t="shared" si="0"/>
        <v>0</v>
      </c>
      <c r="I53" s="186" t="s">
        <v>922</v>
      </c>
      <c r="J53" s="187">
        <v>4</v>
      </c>
      <c r="K53" s="188" t="s">
        <v>923</v>
      </c>
      <c r="L53" s="189">
        <v>42879314</v>
      </c>
      <c r="M53" s="187" t="s">
        <v>820</v>
      </c>
      <c r="N53" s="189">
        <v>4632933</v>
      </c>
      <c r="O53" s="191">
        <f t="shared" si="1"/>
        <v>0.2</v>
      </c>
    </row>
    <row r="54" spans="1:15" ht="13.5">
      <c r="A54" s="180" t="s">
        <v>51</v>
      </c>
      <c r="B54" s="181">
        <v>3</v>
      </c>
      <c r="C54" s="182" t="s">
        <v>462</v>
      </c>
      <c r="D54" s="183">
        <v>10</v>
      </c>
      <c r="E54" s="181" t="s">
        <v>1310</v>
      </c>
      <c r="F54" s="183">
        <v>29740</v>
      </c>
      <c r="G54" s="185">
        <f t="shared" si="0"/>
        <v>0</v>
      </c>
      <c r="I54" s="186" t="s">
        <v>924</v>
      </c>
      <c r="J54" s="187">
        <v>4</v>
      </c>
      <c r="K54" s="188" t="s">
        <v>925</v>
      </c>
      <c r="L54" s="189">
        <v>11981</v>
      </c>
      <c r="M54" s="187" t="s">
        <v>819</v>
      </c>
      <c r="N54" s="189">
        <v>864396</v>
      </c>
      <c r="O54" s="191">
        <f t="shared" si="1"/>
        <v>0</v>
      </c>
    </row>
    <row r="55" spans="1:15" ht="13.5">
      <c r="A55" s="170" t="s">
        <v>52</v>
      </c>
      <c r="B55" s="171">
        <v>1</v>
      </c>
      <c r="C55" s="171" t="s">
        <v>463</v>
      </c>
      <c r="D55" s="172">
        <v>0</v>
      </c>
      <c r="E55" s="171"/>
      <c r="F55" s="172">
        <v>5377401</v>
      </c>
      <c r="G55" s="192">
        <f t="shared" si="0"/>
        <v>0.1</v>
      </c>
      <c r="I55" s="174" t="s">
        <v>23</v>
      </c>
      <c r="J55" s="175">
        <v>2</v>
      </c>
      <c r="K55" s="176" t="s">
        <v>434</v>
      </c>
      <c r="L55" s="177">
        <v>74935</v>
      </c>
      <c r="M55" s="175" t="s">
        <v>819</v>
      </c>
      <c r="N55" s="177">
        <v>6214956</v>
      </c>
      <c r="O55" s="179">
        <f t="shared" si="1"/>
        <v>0.2</v>
      </c>
    </row>
    <row r="56" spans="1:15" ht="13.5">
      <c r="A56" s="174" t="s">
        <v>53</v>
      </c>
      <c r="B56" s="175">
        <v>2</v>
      </c>
      <c r="C56" s="176" t="s">
        <v>464</v>
      </c>
      <c r="D56" s="177">
        <v>976</v>
      </c>
      <c r="E56" s="175" t="s">
        <v>1310</v>
      </c>
      <c r="F56" s="177">
        <v>27241</v>
      </c>
      <c r="G56" s="178">
        <f t="shared" si="0"/>
        <v>0</v>
      </c>
      <c r="I56" s="180" t="s">
        <v>926</v>
      </c>
      <c r="J56" s="181">
        <v>3</v>
      </c>
      <c r="K56" s="182" t="s">
        <v>927</v>
      </c>
      <c r="L56" s="183">
        <v>12050</v>
      </c>
      <c r="M56" s="181" t="s">
        <v>819</v>
      </c>
      <c r="N56" s="183">
        <v>343063</v>
      </c>
      <c r="O56" s="184">
        <f t="shared" si="1"/>
        <v>0</v>
      </c>
    </row>
    <row r="57" spans="1:15" ht="13.5">
      <c r="A57" s="180" t="s">
        <v>54</v>
      </c>
      <c r="B57" s="181">
        <v>3</v>
      </c>
      <c r="C57" s="182" t="s">
        <v>465</v>
      </c>
      <c r="D57" s="183">
        <v>7</v>
      </c>
      <c r="E57" s="181" t="s">
        <v>1310</v>
      </c>
      <c r="F57" s="183">
        <v>275</v>
      </c>
      <c r="G57" s="185">
        <f t="shared" si="0"/>
        <v>0</v>
      </c>
      <c r="I57" s="186" t="s">
        <v>928</v>
      </c>
      <c r="J57" s="187">
        <v>4</v>
      </c>
      <c r="K57" s="188" t="s">
        <v>929</v>
      </c>
      <c r="L57" s="189">
        <v>2219</v>
      </c>
      <c r="M57" s="187" t="s">
        <v>819</v>
      </c>
      <c r="N57" s="189">
        <v>128350</v>
      </c>
      <c r="O57" s="191">
        <f t="shared" si="1"/>
        <v>0</v>
      </c>
    </row>
    <row r="58" spans="1:15" ht="13.5">
      <c r="A58" s="174" t="s">
        <v>55</v>
      </c>
      <c r="B58" s="175">
        <v>2</v>
      </c>
      <c r="C58" s="176" t="s">
        <v>466</v>
      </c>
      <c r="D58" s="177">
        <v>0</v>
      </c>
      <c r="E58" s="175"/>
      <c r="F58" s="177">
        <v>5350160</v>
      </c>
      <c r="G58" s="178">
        <f t="shared" si="0"/>
        <v>0.1</v>
      </c>
      <c r="I58" s="186" t="s">
        <v>930</v>
      </c>
      <c r="J58" s="187">
        <v>4</v>
      </c>
      <c r="K58" s="188" t="s">
        <v>931</v>
      </c>
      <c r="L58" s="189">
        <v>9804</v>
      </c>
      <c r="M58" s="187" t="s">
        <v>819</v>
      </c>
      <c r="N58" s="189">
        <v>211309</v>
      </c>
      <c r="O58" s="191">
        <f t="shared" si="1"/>
        <v>0</v>
      </c>
    </row>
    <row r="59" spans="1:15" ht="13.5">
      <c r="A59" s="180" t="s">
        <v>56</v>
      </c>
      <c r="B59" s="181">
        <v>3</v>
      </c>
      <c r="C59" s="182" t="s">
        <v>467</v>
      </c>
      <c r="D59" s="183">
        <v>0</v>
      </c>
      <c r="E59" s="181"/>
      <c r="F59" s="183">
        <v>5350160</v>
      </c>
      <c r="G59" s="185">
        <f t="shared" si="0"/>
        <v>0.1</v>
      </c>
      <c r="I59" s="180" t="s">
        <v>932</v>
      </c>
      <c r="J59" s="181">
        <v>3</v>
      </c>
      <c r="K59" s="182" t="s">
        <v>933</v>
      </c>
      <c r="L59" s="183">
        <v>23990</v>
      </c>
      <c r="M59" s="181" t="s">
        <v>819</v>
      </c>
      <c r="N59" s="183">
        <v>239641</v>
      </c>
      <c r="O59" s="184">
        <f t="shared" si="1"/>
        <v>0</v>
      </c>
    </row>
    <row r="60" spans="1:15" ht="13.5">
      <c r="A60" s="186" t="s">
        <v>57</v>
      </c>
      <c r="B60" s="187">
        <v>4</v>
      </c>
      <c r="C60" s="188" t="s">
        <v>468</v>
      </c>
      <c r="D60" s="189">
        <v>6205</v>
      </c>
      <c r="E60" s="187" t="s">
        <v>1312</v>
      </c>
      <c r="F60" s="189">
        <v>174379</v>
      </c>
      <c r="G60" s="190">
        <f t="shared" si="0"/>
        <v>0</v>
      </c>
      <c r="I60" s="180" t="s">
        <v>934</v>
      </c>
      <c r="J60" s="181">
        <v>3</v>
      </c>
      <c r="K60" s="182" t="s">
        <v>935</v>
      </c>
      <c r="L60" s="183">
        <v>9163</v>
      </c>
      <c r="M60" s="181" t="s">
        <v>819</v>
      </c>
      <c r="N60" s="183">
        <v>639763</v>
      </c>
      <c r="O60" s="184">
        <f t="shared" si="1"/>
        <v>0</v>
      </c>
    </row>
    <row r="61" spans="1:15" ht="13.5">
      <c r="A61" s="186" t="s">
        <v>58</v>
      </c>
      <c r="B61" s="187">
        <v>4</v>
      </c>
      <c r="C61" s="188" t="s">
        <v>469</v>
      </c>
      <c r="D61" s="189">
        <v>13179</v>
      </c>
      <c r="E61" s="187" t="s">
        <v>1312</v>
      </c>
      <c r="F61" s="189">
        <v>450110</v>
      </c>
      <c r="G61" s="190">
        <f t="shared" si="0"/>
        <v>0</v>
      </c>
      <c r="I61" s="174" t="s">
        <v>24</v>
      </c>
      <c r="J61" s="175">
        <v>2</v>
      </c>
      <c r="K61" s="176" t="s">
        <v>435</v>
      </c>
      <c r="L61" s="177">
        <v>105968</v>
      </c>
      <c r="M61" s="175" t="s">
        <v>819</v>
      </c>
      <c r="N61" s="177">
        <v>18949357</v>
      </c>
      <c r="O61" s="179">
        <f t="shared" si="1"/>
        <v>0.6</v>
      </c>
    </row>
    <row r="62" spans="1:15" ht="13.5">
      <c r="A62" s="186" t="s">
        <v>59</v>
      </c>
      <c r="B62" s="187">
        <v>4</v>
      </c>
      <c r="C62" s="188" t="s">
        <v>470</v>
      </c>
      <c r="D62" s="189">
        <v>37238</v>
      </c>
      <c r="E62" s="187" t="s">
        <v>1312</v>
      </c>
      <c r="F62" s="189">
        <v>1107062</v>
      </c>
      <c r="G62" s="190">
        <f t="shared" si="0"/>
        <v>0</v>
      </c>
      <c r="I62" s="180" t="s">
        <v>25</v>
      </c>
      <c r="J62" s="181">
        <v>3</v>
      </c>
      <c r="K62" s="182" t="s">
        <v>936</v>
      </c>
      <c r="L62" s="183">
        <v>82469677</v>
      </c>
      <c r="M62" s="181" t="s">
        <v>820</v>
      </c>
      <c r="N62" s="183">
        <v>13325562</v>
      </c>
      <c r="O62" s="184">
        <f t="shared" si="1"/>
        <v>0.4</v>
      </c>
    </row>
    <row r="63" spans="1:15" ht="13.5">
      <c r="A63" s="186" t="s">
        <v>60</v>
      </c>
      <c r="B63" s="187">
        <v>4</v>
      </c>
      <c r="C63" s="188" t="s">
        <v>471</v>
      </c>
      <c r="D63" s="189">
        <v>7760703</v>
      </c>
      <c r="E63" s="187" t="s">
        <v>1311</v>
      </c>
      <c r="F63" s="189">
        <v>2729214</v>
      </c>
      <c r="G63" s="190">
        <f t="shared" si="0"/>
        <v>0</v>
      </c>
      <c r="I63" s="186" t="s">
        <v>937</v>
      </c>
      <c r="J63" s="187">
        <v>4</v>
      </c>
      <c r="K63" s="188" t="s">
        <v>938</v>
      </c>
      <c r="L63" s="189">
        <v>81364154</v>
      </c>
      <c r="M63" s="187" t="s">
        <v>820</v>
      </c>
      <c r="N63" s="189">
        <v>12830152</v>
      </c>
      <c r="O63" s="191">
        <f t="shared" si="1"/>
        <v>0.4</v>
      </c>
    </row>
    <row r="64" spans="1:15" ht="13.5">
      <c r="A64" s="170" t="s">
        <v>61</v>
      </c>
      <c r="B64" s="171">
        <v>1</v>
      </c>
      <c r="C64" s="171" t="s">
        <v>472</v>
      </c>
      <c r="D64" s="172">
        <v>647</v>
      </c>
      <c r="E64" s="171" t="s">
        <v>1310</v>
      </c>
      <c r="F64" s="172">
        <v>293730</v>
      </c>
      <c r="G64" s="192">
        <f t="shared" si="0"/>
        <v>0</v>
      </c>
      <c r="I64" s="180" t="s">
        <v>939</v>
      </c>
      <c r="J64" s="181">
        <v>3</v>
      </c>
      <c r="K64" s="182" t="s">
        <v>940</v>
      </c>
      <c r="L64" s="183">
        <v>2807571</v>
      </c>
      <c r="M64" s="181" t="s">
        <v>820</v>
      </c>
      <c r="N64" s="183">
        <v>777155</v>
      </c>
      <c r="O64" s="184">
        <f t="shared" si="1"/>
        <v>0</v>
      </c>
    </row>
    <row r="65" spans="1:15" ht="13.5">
      <c r="A65" s="174" t="s">
        <v>62</v>
      </c>
      <c r="B65" s="175">
        <v>2</v>
      </c>
      <c r="C65" s="176" t="s">
        <v>473</v>
      </c>
      <c r="D65" s="177">
        <v>41</v>
      </c>
      <c r="E65" s="175" t="s">
        <v>1310</v>
      </c>
      <c r="F65" s="177">
        <v>47212</v>
      </c>
      <c r="G65" s="178">
        <f t="shared" si="0"/>
        <v>0</v>
      </c>
      <c r="I65" s="186" t="s">
        <v>941</v>
      </c>
      <c r="J65" s="187">
        <v>4</v>
      </c>
      <c r="K65" s="188" t="s">
        <v>942</v>
      </c>
      <c r="L65" s="189">
        <v>1325576</v>
      </c>
      <c r="M65" s="187" t="s">
        <v>820</v>
      </c>
      <c r="N65" s="189">
        <v>255803</v>
      </c>
      <c r="O65" s="191">
        <f t="shared" si="1"/>
        <v>0</v>
      </c>
    </row>
    <row r="66" spans="1:15" ht="13.5">
      <c r="A66" s="174" t="s">
        <v>63</v>
      </c>
      <c r="B66" s="175">
        <v>2</v>
      </c>
      <c r="C66" s="176" t="s">
        <v>474</v>
      </c>
      <c r="D66" s="177">
        <v>215</v>
      </c>
      <c r="E66" s="175" t="s">
        <v>1310</v>
      </c>
      <c r="F66" s="177">
        <v>105352</v>
      </c>
      <c r="G66" s="178">
        <f t="shared" si="0"/>
        <v>0</v>
      </c>
      <c r="I66" s="186" t="s">
        <v>943</v>
      </c>
      <c r="J66" s="187">
        <v>4</v>
      </c>
      <c r="K66" s="188" t="s">
        <v>944</v>
      </c>
      <c r="L66" s="189">
        <v>1014975</v>
      </c>
      <c r="M66" s="187" t="s">
        <v>820</v>
      </c>
      <c r="N66" s="189">
        <v>394879</v>
      </c>
      <c r="O66" s="191">
        <f t="shared" si="1"/>
        <v>0</v>
      </c>
    </row>
    <row r="67" spans="1:15" ht="13.5">
      <c r="A67" s="174" t="s">
        <v>64</v>
      </c>
      <c r="B67" s="175">
        <v>2</v>
      </c>
      <c r="C67" s="176" t="s">
        <v>475</v>
      </c>
      <c r="D67" s="177">
        <v>393</v>
      </c>
      <c r="E67" s="175" t="s">
        <v>1310</v>
      </c>
      <c r="F67" s="177">
        <v>141166</v>
      </c>
      <c r="G67" s="178">
        <f t="shared" si="0"/>
        <v>0</v>
      </c>
      <c r="I67" s="180" t="s">
        <v>945</v>
      </c>
      <c r="J67" s="181">
        <v>3</v>
      </c>
      <c r="K67" s="182" t="s">
        <v>946</v>
      </c>
      <c r="L67" s="183">
        <v>5916</v>
      </c>
      <c r="M67" s="181" t="s">
        <v>819</v>
      </c>
      <c r="N67" s="183">
        <v>1664176</v>
      </c>
      <c r="O67" s="184">
        <f t="shared" si="1"/>
        <v>0.1</v>
      </c>
    </row>
    <row r="68" spans="1:15" ht="13.5">
      <c r="A68" s="170" t="s">
        <v>65</v>
      </c>
      <c r="B68" s="171">
        <v>1</v>
      </c>
      <c r="C68" s="171" t="s">
        <v>476</v>
      </c>
      <c r="D68" s="172">
        <v>0</v>
      </c>
      <c r="E68" s="171"/>
      <c r="F68" s="172">
        <v>285440367</v>
      </c>
      <c r="G68" s="192">
        <f t="shared" si="0"/>
        <v>3.5</v>
      </c>
      <c r="I68" s="186" t="s">
        <v>947</v>
      </c>
      <c r="J68" s="187">
        <v>4</v>
      </c>
      <c r="K68" s="188" t="s">
        <v>948</v>
      </c>
      <c r="L68" s="189">
        <v>340037</v>
      </c>
      <c r="M68" s="187" t="s">
        <v>820</v>
      </c>
      <c r="N68" s="189">
        <v>128274</v>
      </c>
      <c r="O68" s="191">
        <f t="shared" si="1"/>
        <v>0</v>
      </c>
    </row>
    <row r="69" spans="1:15" ht="13.5">
      <c r="A69" s="174" t="s">
        <v>66</v>
      </c>
      <c r="B69" s="175">
        <v>2</v>
      </c>
      <c r="C69" s="176" t="s">
        <v>477</v>
      </c>
      <c r="D69" s="177">
        <v>0</v>
      </c>
      <c r="E69" s="175"/>
      <c r="F69" s="177">
        <v>99845178</v>
      </c>
      <c r="G69" s="178">
        <f aca="true" t="shared" si="2" ref="G69:G132">ROUND((F69/8192857950)*100,1)</f>
        <v>1.2</v>
      </c>
      <c r="I69" s="186" t="s">
        <v>949</v>
      </c>
      <c r="J69" s="187">
        <v>4</v>
      </c>
      <c r="K69" s="188" t="s">
        <v>950</v>
      </c>
      <c r="L69" s="189">
        <v>3159092</v>
      </c>
      <c r="M69" s="187" t="s">
        <v>820</v>
      </c>
      <c r="N69" s="189">
        <v>822686</v>
      </c>
      <c r="O69" s="191">
        <f aca="true" t="shared" si="3" ref="O69:O132">ROUND((N69/3037884999)*100,1)</f>
        <v>0</v>
      </c>
    </row>
    <row r="70" spans="1:15" ht="13.5">
      <c r="A70" s="180" t="s">
        <v>67</v>
      </c>
      <c r="B70" s="181">
        <v>3</v>
      </c>
      <c r="C70" s="182" t="s">
        <v>478</v>
      </c>
      <c r="D70" s="183">
        <v>0</v>
      </c>
      <c r="E70" s="181"/>
      <c r="F70" s="183">
        <v>73173611</v>
      </c>
      <c r="G70" s="185">
        <f t="shared" si="2"/>
        <v>0.9</v>
      </c>
      <c r="I70" s="186" t="s">
        <v>951</v>
      </c>
      <c r="J70" s="187">
        <v>4</v>
      </c>
      <c r="K70" s="188" t="s">
        <v>952</v>
      </c>
      <c r="L70" s="189">
        <v>2415367</v>
      </c>
      <c r="M70" s="187" t="s">
        <v>820</v>
      </c>
      <c r="N70" s="189">
        <v>713216</v>
      </c>
      <c r="O70" s="191">
        <f t="shared" si="3"/>
        <v>0</v>
      </c>
    </row>
    <row r="71" spans="1:15" ht="13.5">
      <c r="A71" s="186" t="s">
        <v>68</v>
      </c>
      <c r="B71" s="187">
        <v>4</v>
      </c>
      <c r="C71" s="188" t="s">
        <v>479</v>
      </c>
      <c r="D71" s="189">
        <v>62</v>
      </c>
      <c r="E71" s="187" t="s">
        <v>1311</v>
      </c>
      <c r="F71" s="189">
        <v>226</v>
      </c>
      <c r="G71" s="190">
        <f t="shared" si="2"/>
        <v>0</v>
      </c>
      <c r="I71" s="174" t="s">
        <v>26</v>
      </c>
      <c r="J71" s="175">
        <v>2</v>
      </c>
      <c r="K71" s="176" t="s">
        <v>437</v>
      </c>
      <c r="L71" s="177">
        <v>575398</v>
      </c>
      <c r="M71" s="175" t="s">
        <v>819</v>
      </c>
      <c r="N71" s="177">
        <v>23298530</v>
      </c>
      <c r="O71" s="179">
        <f t="shared" si="3"/>
        <v>0.8</v>
      </c>
    </row>
    <row r="72" spans="1:15" ht="13.5">
      <c r="A72" s="186" t="s">
        <v>69</v>
      </c>
      <c r="B72" s="187">
        <v>4</v>
      </c>
      <c r="C72" s="188" t="s">
        <v>480</v>
      </c>
      <c r="D72" s="189">
        <v>299560493</v>
      </c>
      <c r="E72" s="187" t="s">
        <v>1311</v>
      </c>
      <c r="F72" s="189">
        <v>24252057</v>
      </c>
      <c r="G72" s="190">
        <f t="shared" si="2"/>
        <v>0.3</v>
      </c>
      <c r="I72" s="180" t="s">
        <v>27</v>
      </c>
      <c r="J72" s="181">
        <v>3</v>
      </c>
      <c r="K72" s="182" t="s">
        <v>953</v>
      </c>
      <c r="L72" s="183">
        <v>39850</v>
      </c>
      <c r="M72" s="181" t="s">
        <v>819</v>
      </c>
      <c r="N72" s="183">
        <v>1657486</v>
      </c>
      <c r="O72" s="184">
        <f t="shared" si="3"/>
        <v>0.1</v>
      </c>
    </row>
    <row r="73" spans="1:15" ht="13.5">
      <c r="A73" s="186" t="s">
        <v>70</v>
      </c>
      <c r="B73" s="187">
        <v>4</v>
      </c>
      <c r="C73" s="188" t="s">
        <v>481</v>
      </c>
      <c r="D73" s="189">
        <v>3</v>
      </c>
      <c r="E73" s="187" t="s">
        <v>1310</v>
      </c>
      <c r="F73" s="189">
        <v>2140</v>
      </c>
      <c r="G73" s="190">
        <f t="shared" si="2"/>
        <v>0</v>
      </c>
      <c r="I73" s="180" t="s">
        <v>954</v>
      </c>
      <c r="J73" s="181">
        <v>3</v>
      </c>
      <c r="K73" s="182" t="s">
        <v>955</v>
      </c>
      <c r="L73" s="183">
        <v>62021</v>
      </c>
      <c r="M73" s="181" t="s">
        <v>819</v>
      </c>
      <c r="N73" s="183">
        <v>4972520</v>
      </c>
      <c r="O73" s="184">
        <f t="shared" si="3"/>
        <v>0.2</v>
      </c>
    </row>
    <row r="74" spans="1:15" ht="13.5">
      <c r="A74" s="186" t="s">
        <v>71</v>
      </c>
      <c r="B74" s="187">
        <v>4</v>
      </c>
      <c r="C74" s="188" t="s">
        <v>482</v>
      </c>
      <c r="D74" s="189">
        <v>44011</v>
      </c>
      <c r="E74" s="187" t="s">
        <v>1310</v>
      </c>
      <c r="F74" s="189">
        <v>7405773</v>
      </c>
      <c r="G74" s="190">
        <f t="shared" si="2"/>
        <v>0.1</v>
      </c>
      <c r="I74" s="174" t="s">
        <v>28</v>
      </c>
      <c r="J74" s="175">
        <v>2</v>
      </c>
      <c r="K74" s="176" t="s">
        <v>439</v>
      </c>
      <c r="L74" s="177">
        <v>0</v>
      </c>
      <c r="M74" s="175"/>
      <c r="N74" s="177">
        <v>6746960</v>
      </c>
      <c r="O74" s="179">
        <f t="shared" si="3"/>
        <v>0.2</v>
      </c>
    </row>
    <row r="75" spans="1:15" ht="13.5">
      <c r="A75" s="186" t="s">
        <v>72</v>
      </c>
      <c r="B75" s="187">
        <v>4</v>
      </c>
      <c r="C75" s="188" t="s">
        <v>483</v>
      </c>
      <c r="D75" s="189">
        <v>19763560</v>
      </c>
      <c r="E75" s="187" t="s">
        <v>1311</v>
      </c>
      <c r="F75" s="189">
        <v>1490538</v>
      </c>
      <c r="G75" s="190">
        <f t="shared" si="2"/>
        <v>0</v>
      </c>
      <c r="I75" s="170" t="s">
        <v>29</v>
      </c>
      <c r="J75" s="171">
        <v>1</v>
      </c>
      <c r="K75" s="171" t="s">
        <v>440</v>
      </c>
      <c r="L75" s="172">
        <v>0</v>
      </c>
      <c r="M75" s="171"/>
      <c r="N75" s="172">
        <v>18675148</v>
      </c>
      <c r="O75" s="193">
        <f t="shared" si="3"/>
        <v>0.6</v>
      </c>
    </row>
    <row r="76" spans="1:15" ht="13.5">
      <c r="A76" s="180" t="s">
        <v>73</v>
      </c>
      <c r="B76" s="181">
        <v>3</v>
      </c>
      <c r="C76" s="182" t="s">
        <v>484</v>
      </c>
      <c r="D76" s="183">
        <v>46703</v>
      </c>
      <c r="E76" s="181" t="s">
        <v>1310</v>
      </c>
      <c r="F76" s="183">
        <v>24973012</v>
      </c>
      <c r="G76" s="185">
        <f t="shared" si="2"/>
        <v>0.3</v>
      </c>
      <c r="I76" s="174" t="s">
        <v>30</v>
      </c>
      <c r="J76" s="175">
        <v>2</v>
      </c>
      <c r="K76" s="176" t="s">
        <v>441</v>
      </c>
      <c r="L76" s="177">
        <v>73208</v>
      </c>
      <c r="M76" s="175" t="s">
        <v>821</v>
      </c>
      <c r="N76" s="177">
        <v>8200416</v>
      </c>
      <c r="O76" s="179">
        <f t="shared" si="3"/>
        <v>0.3</v>
      </c>
    </row>
    <row r="77" spans="1:15" ht="13.5">
      <c r="A77" s="186" t="s">
        <v>74</v>
      </c>
      <c r="B77" s="187">
        <v>4</v>
      </c>
      <c r="C77" s="188" t="s">
        <v>485</v>
      </c>
      <c r="D77" s="189">
        <v>533</v>
      </c>
      <c r="E77" s="187" t="s">
        <v>1310</v>
      </c>
      <c r="F77" s="189">
        <v>146451</v>
      </c>
      <c r="G77" s="190">
        <f t="shared" si="2"/>
        <v>0</v>
      </c>
      <c r="I77" s="180" t="s">
        <v>956</v>
      </c>
      <c r="J77" s="181">
        <v>3</v>
      </c>
      <c r="K77" s="182" t="s">
        <v>957</v>
      </c>
      <c r="L77" s="183">
        <v>15803658</v>
      </c>
      <c r="M77" s="181" t="s">
        <v>958</v>
      </c>
      <c r="N77" s="183">
        <v>4671975</v>
      </c>
      <c r="O77" s="184">
        <f t="shared" si="3"/>
        <v>0.2</v>
      </c>
    </row>
    <row r="78" spans="1:15" ht="13.5">
      <c r="A78" s="186" t="s">
        <v>75</v>
      </c>
      <c r="B78" s="187">
        <v>4</v>
      </c>
      <c r="C78" s="188" t="s">
        <v>486</v>
      </c>
      <c r="D78" s="189">
        <v>138</v>
      </c>
      <c r="E78" s="187" t="s">
        <v>1310</v>
      </c>
      <c r="F78" s="189">
        <v>13656</v>
      </c>
      <c r="G78" s="190">
        <f t="shared" si="2"/>
        <v>0</v>
      </c>
      <c r="I78" s="186" t="s">
        <v>959</v>
      </c>
      <c r="J78" s="187">
        <v>4</v>
      </c>
      <c r="K78" s="188" t="s">
        <v>960</v>
      </c>
      <c r="L78" s="189">
        <v>11430863</v>
      </c>
      <c r="M78" s="187" t="s">
        <v>958</v>
      </c>
      <c r="N78" s="189">
        <v>2441070</v>
      </c>
      <c r="O78" s="191">
        <f t="shared" si="3"/>
        <v>0.1</v>
      </c>
    </row>
    <row r="79" spans="1:15" ht="13.5">
      <c r="A79" s="186" t="s">
        <v>76</v>
      </c>
      <c r="B79" s="187">
        <v>4</v>
      </c>
      <c r="C79" s="188" t="s">
        <v>487</v>
      </c>
      <c r="D79" s="189">
        <v>2727</v>
      </c>
      <c r="E79" s="187" t="s">
        <v>1310</v>
      </c>
      <c r="F79" s="189">
        <v>385886</v>
      </c>
      <c r="G79" s="190">
        <f t="shared" si="2"/>
        <v>0</v>
      </c>
      <c r="I79" s="186" t="s">
        <v>961</v>
      </c>
      <c r="J79" s="187">
        <v>4</v>
      </c>
      <c r="K79" s="188" t="s">
        <v>962</v>
      </c>
      <c r="L79" s="189">
        <v>510671</v>
      </c>
      <c r="M79" s="187" t="s">
        <v>958</v>
      </c>
      <c r="N79" s="189">
        <v>776978</v>
      </c>
      <c r="O79" s="191">
        <f t="shared" si="3"/>
        <v>0</v>
      </c>
    </row>
    <row r="80" spans="1:15" ht="13.5">
      <c r="A80" s="174" t="s">
        <v>77</v>
      </c>
      <c r="B80" s="175">
        <v>2</v>
      </c>
      <c r="C80" s="176" t="s">
        <v>488</v>
      </c>
      <c r="D80" s="177">
        <v>2055</v>
      </c>
      <c r="E80" s="175" t="s">
        <v>1310</v>
      </c>
      <c r="F80" s="177">
        <v>159000</v>
      </c>
      <c r="G80" s="178">
        <f t="shared" si="2"/>
        <v>0</v>
      </c>
      <c r="I80" s="186" t="s">
        <v>963</v>
      </c>
      <c r="J80" s="187">
        <v>4</v>
      </c>
      <c r="K80" s="188" t="s">
        <v>964</v>
      </c>
      <c r="L80" s="189">
        <v>35207</v>
      </c>
      <c r="M80" s="187" t="s">
        <v>958</v>
      </c>
      <c r="N80" s="189">
        <v>123225</v>
      </c>
      <c r="O80" s="191">
        <f t="shared" si="3"/>
        <v>0</v>
      </c>
    </row>
    <row r="81" spans="1:15" ht="13.5">
      <c r="A81" s="174" t="s">
        <v>78</v>
      </c>
      <c r="B81" s="175">
        <v>2</v>
      </c>
      <c r="C81" s="176" t="s">
        <v>489</v>
      </c>
      <c r="D81" s="177">
        <v>21621</v>
      </c>
      <c r="E81" s="175" t="s">
        <v>1310</v>
      </c>
      <c r="F81" s="177">
        <v>15103825</v>
      </c>
      <c r="G81" s="178">
        <f t="shared" si="2"/>
        <v>0.2</v>
      </c>
      <c r="I81" s="186" t="s">
        <v>965</v>
      </c>
      <c r="J81" s="187">
        <v>4</v>
      </c>
      <c r="K81" s="188" t="s">
        <v>966</v>
      </c>
      <c r="L81" s="189">
        <v>2653699</v>
      </c>
      <c r="M81" s="187" t="s">
        <v>958</v>
      </c>
      <c r="N81" s="189">
        <v>2085466</v>
      </c>
      <c r="O81" s="191">
        <f t="shared" si="3"/>
        <v>0.1</v>
      </c>
    </row>
    <row r="82" spans="1:15" ht="13.5">
      <c r="A82" s="180" t="s">
        <v>79</v>
      </c>
      <c r="B82" s="181">
        <v>3</v>
      </c>
      <c r="C82" s="182" t="s">
        <v>490</v>
      </c>
      <c r="D82" s="183">
        <v>690</v>
      </c>
      <c r="E82" s="181" t="s">
        <v>1310</v>
      </c>
      <c r="F82" s="183">
        <v>711482</v>
      </c>
      <c r="G82" s="185">
        <f t="shared" si="2"/>
        <v>0</v>
      </c>
      <c r="I82" s="186" t="s">
        <v>967</v>
      </c>
      <c r="J82" s="187">
        <v>4</v>
      </c>
      <c r="K82" s="188" t="s">
        <v>968</v>
      </c>
      <c r="L82" s="189">
        <v>133043</v>
      </c>
      <c r="M82" s="187" t="s">
        <v>958</v>
      </c>
      <c r="N82" s="189">
        <v>18436</v>
      </c>
      <c r="O82" s="191">
        <f t="shared" si="3"/>
        <v>0</v>
      </c>
    </row>
    <row r="83" spans="1:15" ht="13.5">
      <c r="A83" s="180" t="s">
        <v>80</v>
      </c>
      <c r="B83" s="181">
        <v>3</v>
      </c>
      <c r="C83" s="182" t="s">
        <v>491</v>
      </c>
      <c r="D83" s="183">
        <v>17886</v>
      </c>
      <c r="E83" s="181" t="s">
        <v>1310</v>
      </c>
      <c r="F83" s="183">
        <v>9189532</v>
      </c>
      <c r="G83" s="185">
        <f t="shared" si="2"/>
        <v>0.1</v>
      </c>
      <c r="I83" s="174" t="s">
        <v>31</v>
      </c>
      <c r="J83" s="175">
        <v>2</v>
      </c>
      <c r="K83" s="176" t="s">
        <v>442</v>
      </c>
      <c r="L83" s="177">
        <v>0</v>
      </c>
      <c r="M83" s="175"/>
      <c r="N83" s="177">
        <v>10474732</v>
      </c>
      <c r="O83" s="179">
        <f t="shared" si="3"/>
        <v>0.3</v>
      </c>
    </row>
    <row r="84" spans="1:15" ht="13.5">
      <c r="A84" s="174" t="s">
        <v>81</v>
      </c>
      <c r="B84" s="175">
        <v>2</v>
      </c>
      <c r="C84" s="176" t="s">
        <v>492</v>
      </c>
      <c r="D84" s="177">
        <v>548811</v>
      </c>
      <c r="E84" s="175" t="s">
        <v>1311</v>
      </c>
      <c r="F84" s="177">
        <v>12160728</v>
      </c>
      <c r="G84" s="178">
        <f t="shared" si="2"/>
        <v>0.1</v>
      </c>
      <c r="I84" s="180" t="s">
        <v>32</v>
      </c>
      <c r="J84" s="181">
        <v>3</v>
      </c>
      <c r="K84" s="182" t="s">
        <v>443</v>
      </c>
      <c r="L84" s="183">
        <v>16545466</v>
      </c>
      <c r="M84" s="181" t="s">
        <v>820</v>
      </c>
      <c r="N84" s="183">
        <v>9566718</v>
      </c>
      <c r="O84" s="184">
        <f t="shared" si="3"/>
        <v>0.3</v>
      </c>
    </row>
    <row r="85" spans="1:15" ht="13.5">
      <c r="A85" s="180" t="s">
        <v>82</v>
      </c>
      <c r="B85" s="181">
        <v>3</v>
      </c>
      <c r="C85" s="182" t="s">
        <v>493</v>
      </c>
      <c r="D85" s="183">
        <v>36798</v>
      </c>
      <c r="E85" s="181" t="s">
        <v>1311</v>
      </c>
      <c r="F85" s="183">
        <v>89313</v>
      </c>
      <c r="G85" s="185">
        <f t="shared" si="2"/>
        <v>0</v>
      </c>
      <c r="I85" s="180" t="s">
        <v>969</v>
      </c>
      <c r="J85" s="181">
        <v>3</v>
      </c>
      <c r="K85" s="182" t="s">
        <v>970</v>
      </c>
      <c r="L85" s="183">
        <v>0</v>
      </c>
      <c r="M85" s="181"/>
      <c r="N85" s="183">
        <v>908014</v>
      </c>
      <c r="O85" s="184">
        <f t="shared" si="3"/>
        <v>0</v>
      </c>
    </row>
    <row r="86" spans="1:15" ht="13.5">
      <c r="A86" s="180" t="s">
        <v>83</v>
      </c>
      <c r="B86" s="181">
        <v>3</v>
      </c>
      <c r="C86" s="182" t="s">
        <v>494</v>
      </c>
      <c r="D86" s="183">
        <v>72</v>
      </c>
      <c r="E86" s="181" t="s">
        <v>1311</v>
      </c>
      <c r="F86" s="183">
        <v>1125</v>
      </c>
      <c r="G86" s="185">
        <f t="shared" si="2"/>
        <v>0</v>
      </c>
      <c r="I86" s="186" t="s">
        <v>971</v>
      </c>
      <c r="J86" s="187">
        <v>4</v>
      </c>
      <c r="K86" s="188" t="s">
        <v>972</v>
      </c>
      <c r="L86" s="189">
        <v>8820</v>
      </c>
      <c r="M86" s="187" t="s">
        <v>824</v>
      </c>
      <c r="N86" s="189">
        <v>11230</v>
      </c>
      <c r="O86" s="191">
        <f t="shared" si="3"/>
        <v>0</v>
      </c>
    </row>
    <row r="87" spans="1:15" ht="13.5">
      <c r="A87" s="180" t="s">
        <v>84</v>
      </c>
      <c r="B87" s="181">
        <v>3</v>
      </c>
      <c r="C87" s="182" t="s">
        <v>495</v>
      </c>
      <c r="D87" s="183">
        <v>370517</v>
      </c>
      <c r="E87" s="181" t="s">
        <v>1311</v>
      </c>
      <c r="F87" s="183">
        <v>10697933</v>
      </c>
      <c r="G87" s="185">
        <f t="shared" si="2"/>
        <v>0.1</v>
      </c>
      <c r="I87" s="170" t="s">
        <v>33</v>
      </c>
      <c r="J87" s="171">
        <v>1</v>
      </c>
      <c r="K87" s="171" t="s">
        <v>444</v>
      </c>
      <c r="L87" s="172">
        <v>0</v>
      </c>
      <c r="M87" s="171"/>
      <c r="N87" s="172">
        <v>219054215</v>
      </c>
      <c r="O87" s="193">
        <f t="shared" si="3"/>
        <v>7.2</v>
      </c>
    </row>
    <row r="88" spans="1:15" ht="13.5">
      <c r="A88" s="180" t="s">
        <v>85</v>
      </c>
      <c r="B88" s="181">
        <v>3</v>
      </c>
      <c r="C88" s="182" t="s">
        <v>496</v>
      </c>
      <c r="D88" s="183">
        <v>37176</v>
      </c>
      <c r="E88" s="181" t="s">
        <v>1311</v>
      </c>
      <c r="F88" s="183">
        <v>749677</v>
      </c>
      <c r="G88" s="185">
        <f t="shared" si="2"/>
        <v>0</v>
      </c>
      <c r="I88" s="174" t="s">
        <v>35</v>
      </c>
      <c r="J88" s="175">
        <v>2</v>
      </c>
      <c r="K88" s="176" t="s">
        <v>446</v>
      </c>
      <c r="L88" s="177">
        <v>968294</v>
      </c>
      <c r="M88" s="175" t="s">
        <v>819</v>
      </c>
      <c r="N88" s="177">
        <v>44667185</v>
      </c>
      <c r="O88" s="179">
        <f t="shared" si="3"/>
        <v>1.5</v>
      </c>
    </row>
    <row r="89" spans="1:15" ht="13.5">
      <c r="A89" s="174" t="s">
        <v>86</v>
      </c>
      <c r="B89" s="175">
        <v>2</v>
      </c>
      <c r="C89" s="176" t="s">
        <v>497</v>
      </c>
      <c r="D89" s="177">
        <v>28950</v>
      </c>
      <c r="E89" s="175" t="s">
        <v>1310</v>
      </c>
      <c r="F89" s="177">
        <v>15730821</v>
      </c>
      <c r="G89" s="178">
        <f t="shared" si="2"/>
        <v>0.2</v>
      </c>
      <c r="I89" s="180" t="s">
        <v>975</v>
      </c>
      <c r="J89" s="181">
        <v>3</v>
      </c>
      <c r="K89" s="182" t="s">
        <v>976</v>
      </c>
      <c r="L89" s="183">
        <v>7261</v>
      </c>
      <c r="M89" s="181" t="s">
        <v>819</v>
      </c>
      <c r="N89" s="183">
        <v>815207</v>
      </c>
      <c r="O89" s="184">
        <f t="shared" si="3"/>
        <v>0</v>
      </c>
    </row>
    <row r="90" spans="1:15" ht="13.5">
      <c r="A90" s="180" t="s">
        <v>87</v>
      </c>
      <c r="B90" s="181">
        <v>3</v>
      </c>
      <c r="C90" s="182" t="s">
        <v>498</v>
      </c>
      <c r="D90" s="183">
        <v>2250</v>
      </c>
      <c r="E90" s="181" t="s">
        <v>1310</v>
      </c>
      <c r="F90" s="183">
        <v>4573523</v>
      </c>
      <c r="G90" s="185">
        <f t="shared" si="2"/>
        <v>0.1</v>
      </c>
      <c r="I90" s="180" t="s">
        <v>977</v>
      </c>
      <c r="J90" s="181">
        <v>3</v>
      </c>
      <c r="K90" s="182" t="s">
        <v>978</v>
      </c>
      <c r="L90" s="183">
        <v>534575</v>
      </c>
      <c r="M90" s="181" t="s">
        <v>819</v>
      </c>
      <c r="N90" s="183">
        <v>23827649</v>
      </c>
      <c r="O90" s="184">
        <f t="shared" si="3"/>
        <v>0.8</v>
      </c>
    </row>
    <row r="91" spans="1:15" ht="13.5">
      <c r="A91" s="180" t="s">
        <v>88</v>
      </c>
      <c r="B91" s="181">
        <v>3</v>
      </c>
      <c r="C91" s="182" t="s">
        <v>499</v>
      </c>
      <c r="D91" s="183">
        <v>15452</v>
      </c>
      <c r="E91" s="181" t="s">
        <v>1310</v>
      </c>
      <c r="F91" s="183">
        <v>7007938</v>
      </c>
      <c r="G91" s="185">
        <f t="shared" si="2"/>
        <v>0.1</v>
      </c>
      <c r="I91" s="180" t="s">
        <v>979</v>
      </c>
      <c r="J91" s="181">
        <v>3</v>
      </c>
      <c r="K91" s="182" t="s">
        <v>980</v>
      </c>
      <c r="L91" s="183">
        <v>426458</v>
      </c>
      <c r="M91" s="181" t="s">
        <v>819</v>
      </c>
      <c r="N91" s="183">
        <v>20024329</v>
      </c>
      <c r="O91" s="184">
        <f t="shared" si="3"/>
        <v>0.7</v>
      </c>
    </row>
    <row r="92" spans="1:15" ht="13.5">
      <c r="A92" s="174" t="s">
        <v>89</v>
      </c>
      <c r="B92" s="175">
        <v>2</v>
      </c>
      <c r="C92" s="176" t="s">
        <v>500</v>
      </c>
      <c r="D92" s="177">
        <v>85310</v>
      </c>
      <c r="E92" s="175" t="s">
        <v>1310</v>
      </c>
      <c r="F92" s="177">
        <v>713644</v>
      </c>
      <c r="G92" s="178">
        <f t="shared" si="2"/>
        <v>0</v>
      </c>
      <c r="I92" s="186" t="s">
        <v>981</v>
      </c>
      <c r="J92" s="187">
        <v>4</v>
      </c>
      <c r="K92" s="188" t="s">
        <v>982</v>
      </c>
      <c r="L92" s="189">
        <v>40</v>
      </c>
      <c r="M92" s="187" t="s">
        <v>819</v>
      </c>
      <c r="N92" s="189">
        <v>2418</v>
      </c>
      <c r="O92" s="191">
        <f t="shared" si="3"/>
        <v>0</v>
      </c>
    </row>
    <row r="93" spans="1:15" ht="13.5">
      <c r="A93" s="180" t="s">
        <v>90</v>
      </c>
      <c r="B93" s="181">
        <v>3</v>
      </c>
      <c r="C93" s="182" t="s">
        <v>501</v>
      </c>
      <c r="D93" s="183">
        <v>84595</v>
      </c>
      <c r="E93" s="181" t="s">
        <v>1310</v>
      </c>
      <c r="F93" s="183">
        <v>659753</v>
      </c>
      <c r="G93" s="185">
        <f t="shared" si="2"/>
        <v>0</v>
      </c>
      <c r="I93" s="186" t="s">
        <v>983</v>
      </c>
      <c r="J93" s="187">
        <v>4</v>
      </c>
      <c r="K93" s="188" t="s">
        <v>984</v>
      </c>
      <c r="L93" s="189">
        <v>16689</v>
      </c>
      <c r="M93" s="187" t="s">
        <v>819</v>
      </c>
      <c r="N93" s="189">
        <v>457835</v>
      </c>
      <c r="O93" s="191">
        <f t="shared" si="3"/>
        <v>0</v>
      </c>
    </row>
    <row r="94" spans="1:15" ht="13.5">
      <c r="A94" s="186" t="s">
        <v>91</v>
      </c>
      <c r="B94" s="187">
        <v>4</v>
      </c>
      <c r="C94" s="188" t="s">
        <v>502</v>
      </c>
      <c r="D94" s="189">
        <v>84576</v>
      </c>
      <c r="E94" s="187" t="s">
        <v>1310</v>
      </c>
      <c r="F94" s="189">
        <v>656150</v>
      </c>
      <c r="G94" s="190">
        <f t="shared" si="2"/>
        <v>0</v>
      </c>
      <c r="I94" s="186" t="s">
        <v>985</v>
      </c>
      <c r="J94" s="187">
        <v>4</v>
      </c>
      <c r="K94" s="188" t="s">
        <v>986</v>
      </c>
      <c r="L94" s="189">
        <v>350120</v>
      </c>
      <c r="M94" s="187" t="s">
        <v>819</v>
      </c>
      <c r="N94" s="189">
        <v>13627615</v>
      </c>
      <c r="O94" s="191">
        <f t="shared" si="3"/>
        <v>0.4</v>
      </c>
    </row>
    <row r="95" spans="1:15" ht="13.5">
      <c r="A95" s="186" t="s">
        <v>92</v>
      </c>
      <c r="B95" s="187">
        <v>4</v>
      </c>
      <c r="C95" s="188" t="s">
        <v>503</v>
      </c>
      <c r="D95" s="189">
        <v>0</v>
      </c>
      <c r="E95" s="187" t="s">
        <v>1310</v>
      </c>
      <c r="F95" s="189">
        <v>751</v>
      </c>
      <c r="G95" s="190">
        <f t="shared" si="2"/>
        <v>0</v>
      </c>
      <c r="I95" s="186" t="s">
        <v>987</v>
      </c>
      <c r="J95" s="187">
        <v>4</v>
      </c>
      <c r="K95" s="188" t="s">
        <v>988</v>
      </c>
      <c r="L95" s="189">
        <v>54903</v>
      </c>
      <c r="M95" s="187" t="s">
        <v>819</v>
      </c>
      <c r="N95" s="189">
        <v>5630333</v>
      </c>
      <c r="O95" s="191">
        <f t="shared" si="3"/>
        <v>0.2</v>
      </c>
    </row>
    <row r="96" spans="1:15" ht="13.5">
      <c r="A96" s="174" t="s">
        <v>93</v>
      </c>
      <c r="B96" s="175">
        <v>2</v>
      </c>
      <c r="C96" s="176" t="s">
        <v>504</v>
      </c>
      <c r="D96" s="177">
        <v>0</v>
      </c>
      <c r="E96" s="175" t="s">
        <v>1310</v>
      </c>
      <c r="F96" s="177">
        <v>449</v>
      </c>
      <c r="G96" s="178">
        <f t="shared" si="2"/>
        <v>0</v>
      </c>
      <c r="I96" s="186" t="s">
        <v>989</v>
      </c>
      <c r="J96" s="187">
        <v>4</v>
      </c>
      <c r="K96" s="188" t="s">
        <v>990</v>
      </c>
      <c r="L96" s="189">
        <v>84</v>
      </c>
      <c r="M96" s="187" t="s">
        <v>819</v>
      </c>
      <c r="N96" s="189">
        <v>4890</v>
      </c>
      <c r="O96" s="191">
        <f t="shared" si="3"/>
        <v>0</v>
      </c>
    </row>
    <row r="97" spans="1:15" ht="13.5">
      <c r="A97" s="174" t="s">
        <v>94</v>
      </c>
      <c r="B97" s="175">
        <v>2</v>
      </c>
      <c r="C97" s="176" t="s">
        <v>505</v>
      </c>
      <c r="D97" s="177">
        <v>405519</v>
      </c>
      <c r="E97" s="175" t="s">
        <v>1310</v>
      </c>
      <c r="F97" s="177">
        <v>107397736</v>
      </c>
      <c r="G97" s="178">
        <f t="shared" si="2"/>
        <v>1.3</v>
      </c>
      <c r="I97" s="174" t="s">
        <v>36</v>
      </c>
      <c r="J97" s="175">
        <v>2</v>
      </c>
      <c r="K97" s="176" t="s">
        <v>447</v>
      </c>
      <c r="L97" s="177">
        <v>106816</v>
      </c>
      <c r="M97" s="175" t="s">
        <v>819</v>
      </c>
      <c r="N97" s="177">
        <v>16582693</v>
      </c>
      <c r="O97" s="179">
        <f t="shared" si="3"/>
        <v>0.5</v>
      </c>
    </row>
    <row r="98" spans="1:15" ht="13.5">
      <c r="A98" s="180" t="s">
        <v>95</v>
      </c>
      <c r="B98" s="181">
        <v>3</v>
      </c>
      <c r="C98" s="182" t="s">
        <v>506</v>
      </c>
      <c r="D98" s="183">
        <v>768</v>
      </c>
      <c r="E98" s="181" t="s">
        <v>1310</v>
      </c>
      <c r="F98" s="183">
        <v>163365</v>
      </c>
      <c r="G98" s="185">
        <f t="shared" si="2"/>
        <v>0</v>
      </c>
      <c r="I98" s="180" t="s">
        <v>37</v>
      </c>
      <c r="J98" s="181">
        <v>3</v>
      </c>
      <c r="K98" s="182" t="s">
        <v>991</v>
      </c>
      <c r="L98" s="183">
        <v>67723</v>
      </c>
      <c r="M98" s="181" t="s">
        <v>819</v>
      </c>
      <c r="N98" s="183">
        <v>9603785</v>
      </c>
      <c r="O98" s="184">
        <f t="shared" si="3"/>
        <v>0.3</v>
      </c>
    </row>
    <row r="99" spans="1:15" ht="13.5">
      <c r="A99" s="180" t="s">
        <v>96</v>
      </c>
      <c r="B99" s="181">
        <v>3</v>
      </c>
      <c r="C99" s="182" t="s">
        <v>507</v>
      </c>
      <c r="D99" s="183">
        <v>20416</v>
      </c>
      <c r="E99" s="181" t="s">
        <v>1310</v>
      </c>
      <c r="F99" s="183">
        <v>6910247</v>
      </c>
      <c r="G99" s="185">
        <f t="shared" si="2"/>
        <v>0.1</v>
      </c>
      <c r="I99" s="180" t="s">
        <v>992</v>
      </c>
      <c r="J99" s="181">
        <v>3</v>
      </c>
      <c r="K99" s="182" t="s">
        <v>993</v>
      </c>
      <c r="L99" s="183">
        <v>189</v>
      </c>
      <c r="M99" s="181" t="s">
        <v>819</v>
      </c>
      <c r="N99" s="183">
        <v>28753</v>
      </c>
      <c r="O99" s="184">
        <f t="shared" si="3"/>
        <v>0</v>
      </c>
    </row>
    <row r="100" spans="1:15" ht="13.5">
      <c r="A100" s="186" t="s">
        <v>97</v>
      </c>
      <c r="B100" s="187">
        <v>4</v>
      </c>
      <c r="C100" s="188" t="s">
        <v>508</v>
      </c>
      <c r="D100" s="189">
        <v>3872</v>
      </c>
      <c r="E100" s="187" t="s">
        <v>1310</v>
      </c>
      <c r="F100" s="189">
        <v>747787</v>
      </c>
      <c r="G100" s="190">
        <f t="shared" si="2"/>
        <v>0</v>
      </c>
      <c r="I100" s="180" t="s">
        <v>994</v>
      </c>
      <c r="J100" s="181">
        <v>3</v>
      </c>
      <c r="K100" s="182" t="s">
        <v>448</v>
      </c>
      <c r="L100" s="183">
        <v>38506</v>
      </c>
      <c r="M100" s="181" t="s">
        <v>819</v>
      </c>
      <c r="N100" s="183">
        <v>6916886</v>
      </c>
      <c r="O100" s="184">
        <f t="shared" si="3"/>
        <v>0.2</v>
      </c>
    </row>
    <row r="101" spans="1:15" ht="13.5">
      <c r="A101" s="186" t="s">
        <v>98</v>
      </c>
      <c r="B101" s="187">
        <v>4</v>
      </c>
      <c r="C101" s="188" t="s">
        <v>509</v>
      </c>
      <c r="D101" s="189">
        <v>6815</v>
      </c>
      <c r="E101" s="187" t="s">
        <v>1310</v>
      </c>
      <c r="F101" s="189">
        <v>5363621</v>
      </c>
      <c r="G101" s="190">
        <f t="shared" si="2"/>
        <v>0.1</v>
      </c>
      <c r="I101" s="186" t="s">
        <v>995</v>
      </c>
      <c r="J101" s="187">
        <v>4</v>
      </c>
      <c r="K101" s="188" t="s">
        <v>996</v>
      </c>
      <c r="L101" s="189">
        <v>4711</v>
      </c>
      <c r="M101" s="187" t="s">
        <v>819</v>
      </c>
      <c r="N101" s="189">
        <v>292451</v>
      </c>
      <c r="O101" s="191">
        <f t="shared" si="3"/>
        <v>0</v>
      </c>
    </row>
    <row r="102" spans="1:15" ht="13.5">
      <c r="A102" s="180" t="s">
        <v>99</v>
      </c>
      <c r="B102" s="181">
        <v>3</v>
      </c>
      <c r="C102" s="182" t="s">
        <v>510</v>
      </c>
      <c r="D102" s="183">
        <v>22966</v>
      </c>
      <c r="E102" s="181" t="s">
        <v>1310</v>
      </c>
      <c r="F102" s="183">
        <v>3791867</v>
      </c>
      <c r="G102" s="185">
        <f t="shared" si="2"/>
        <v>0</v>
      </c>
      <c r="I102" s="186" t="s">
        <v>997</v>
      </c>
      <c r="J102" s="187">
        <v>4</v>
      </c>
      <c r="K102" s="188" t="s">
        <v>998</v>
      </c>
      <c r="L102" s="189">
        <v>11560</v>
      </c>
      <c r="M102" s="187" t="s">
        <v>819</v>
      </c>
      <c r="N102" s="189">
        <v>1459322</v>
      </c>
      <c r="O102" s="191">
        <f t="shared" si="3"/>
        <v>0</v>
      </c>
    </row>
    <row r="103" spans="1:15" ht="13.5">
      <c r="A103" s="180" t="s">
        <v>100</v>
      </c>
      <c r="B103" s="181">
        <v>3</v>
      </c>
      <c r="C103" s="182" t="s">
        <v>511</v>
      </c>
      <c r="D103" s="183">
        <v>16874252</v>
      </c>
      <c r="E103" s="181" t="s">
        <v>1311</v>
      </c>
      <c r="F103" s="183">
        <v>2060789</v>
      </c>
      <c r="G103" s="185">
        <f t="shared" si="2"/>
        <v>0</v>
      </c>
      <c r="I103" s="186" t="s">
        <v>999</v>
      </c>
      <c r="J103" s="187">
        <v>4</v>
      </c>
      <c r="K103" s="188" t="s">
        <v>1000</v>
      </c>
      <c r="L103" s="189">
        <v>15649</v>
      </c>
      <c r="M103" s="187" t="s">
        <v>819</v>
      </c>
      <c r="N103" s="189">
        <v>4291556</v>
      </c>
      <c r="O103" s="191">
        <f t="shared" si="3"/>
        <v>0.1</v>
      </c>
    </row>
    <row r="104" spans="1:15" ht="13.5">
      <c r="A104" s="174" t="s">
        <v>101</v>
      </c>
      <c r="B104" s="175">
        <v>2</v>
      </c>
      <c r="C104" s="176" t="s">
        <v>512</v>
      </c>
      <c r="D104" s="177">
        <v>48565</v>
      </c>
      <c r="E104" s="175" t="s">
        <v>1310</v>
      </c>
      <c r="F104" s="177">
        <v>34328986</v>
      </c>
      <c r="G104" s="178">
        <f t="shared" si="2"/>
        <v>0.4</v>
      </c>
      <c r="I104" s="186" t="s">
        <v>1001</v>
      </c>
      <c r="J104" s="187">
        <v>4</v>
      </c>
      <c r="K104" s="188" t="s">
        <v>1002</v>
      </c>
      <c r="L104" s="189">
        <v>380</v>
      </c>
      <c r="M104" s="187" t="s">
        <v>819</v>
      </c>
      <c r="N104" s="189">
        <v>112994</v>
      </c>
      <c r="O104" s="191">
        <f t="shared" si="3"/>
        <v>0</v>
      </c>
    </row>
    <row r="105" spans="1:15" ht="13.5">
      <c r="A105" s="170" t="s">
        <v>102</v>
      </c>
      <c r="B105" s="171">
        <v>1</v>
      </c>
      <c r="C105" s="171" t="s">
        <v>513</v>
      </c>
      <c r="D105" s="172">
        <v>0</v>
      </c>
      <c r="E105" s="171"/>
      <c r="F105" s="172">
        <v>753181847</v>
      </c>
      <c r="G105" s="192">
        <f t="shared" si="2"/>
        <v>9.2</v>
      </c>
      <c r="I105" s="186" t="s">
        <v>1003</v>
      </c>
      <c r="J105" s="187">
        <v>4</v>
      </c>
      <c r="K105" s="188" t="s">
        <v>1004</v>
      </c>
      <c r="L105" s="189">
        <v>2299</v>
      </c>
      <c r="M105" s="187" t="s">
        <v>819</v>
      </c>
      <c r="N105" s="189">
        <v>628880</v>
      </c>
      <c r="O105" s="191">
        <f t="shared" si="3"/>
        <v>0</v>
      </c>
    </row>
    <row r="106" spans="1:15" ht="13.5">
      <c r="A106" s="174" t="s">
        <v>103</v>
      </c>
      <c r="B106" s="175">
        <v>2</v>
      </c>
      <c r="C106" s="176" t="s">
        <v>514</v>
      </c>
      <c r="D106" s="177">
        <v>237</v>
      </c>
      <c r="E106" s="175" t="s">
        <v>1310</v>
      </c>
      <c r="F106" s="177">
        <v>483292</v>
      </c>
      <c r="G106" s="178">
        <f t="shared" si="2"/>
        <v>0</v>
      </c>
      <c r="I106" s="186" t="s">
        <v>1005</v>
      </c>
      <c r="J106" s="187">
        <v>4</v>
      </c>
      <c r="K106" s="188" t="s">
        <v>1006</v>
      </c>
      <c r="L106" s="189">
        <v>1318</v>
      </c>
      <c r="M106" s="187" t="s">
        <v>819</v>
      </c>
      <c r="N106" s="189">
        <v>302345</v>
      </c>
      <c r="O106" s="191">
        <f t="shared" si="3"/>
        <v>0</v>
      </c>
    </row>
    <row r="107" spans="1:15" ht="13.5">
      <c r="A107" s="174" t="s">
        <v>104</v>
      </c>
      <c r="B107" s="175">
        <v>2</v>
      </c>
      <c r="C107" s="176" t="s">
        <v>515</v>
      </c>
      <c r="D107" s="177">
        <v>254399</v>
      </c>
      <c r="E107" s="175" t="s">
        <v>1310</v>
      </c>
      <c r="F107" s="177">
        <v>113916577</v>
      </c>
      <c r="G107" s="178">
        <f t="shared" si="2"/>
        <v>1.4</v>
      </c>
      <c r="I107" s="174" t="s">
        <v>38</v>
      </c>
      <c r="J107" s="175">
        <v>2</v>
      </c>
      <c r="K107" s="176" t="s">
        <v>449</v>
      </c>
      <c r="L107" s="177">
        <v>0</v>
      </c>
      <c r="M107" s="175"/>
      <c r="N107" s="177">
        <v>54136061</v>
      </c>
      <c r="O107" s="179">
        <f t="shared" si="3"/>
        <v>1.8</v>
      </c>
    </row>
    <row r="108" spans="1:15" ht="13.5">
      <c r="A108" s="180" t="s">
        <v>105</v>
      </c>
      <c r="B108" s="181">
        <v>3</v>
      </c>
      <c r="C108" s="182" t="s">
        <v>516</v>
      </c>
      <c r="D108" s="183">
        <v>20147</v>
      </c>
      <c r="E108" s="181" t="s">
        <v>1310</v>
      </c>
      <c r="F108" s="183">
        <v>15057808</v>
      </c>
      <c r="G108" s="185">
        <f t="shared" si="2"/>
        <v>0.2</v>
      </c>
      <c r="I108" s="180" t="s">
        <v>39</v>
      </c>
      <c r="J108" s="181">
        <v>3</v>
      </c>
      <c r="K108" s="182" t="s">
        <v>450</v>
      </c>
      <c r="L108" s="183">
        <v>0</v>
      </c>
      <c r="M108" s="181"/>
      <c r="N108" s="183">
        <v>53075954</v>
      </c>
      <c r="O108" s="184">
        <f t="shared" si="3"/>
        <v>1.7</v>
      </c>
    </row>
    <row r="109" spans="1:15" ht="13.5">
      <c r="A109" s="180" t="s">
        <v>106</v>
      </c>
      <c r="B109" s="181">
        <v>3</v>
      </c>
      <c r="C109" s="182" t="s">
        <v>517</v>
      </c>
      <c r="D109" s="183">
        <v>225134124</v>
      </c>
      <c r="E109" s="181" t="s">
        <v>1311</v>
      </c>
      <c r="F109" s="183">
        <v>74307975</v>
      </c>
      <c r="G109" s="185">
        <f t="shared" si="2"/>
        <v>0.9</v>
      </c>
      <c r="I109" s="186" t="s">
        <v>40</v>
      </c>
      <c r="J109" s="187">
        <v>4</v>
      </c>
      <c r="K109" s="188" t="s">
        <v>1007</v>
      </c>
      <c r="L109" s="189">
        <v>122111</v>
      </c>
      <c r="M109" s="187" t="s">
        <v>1008</v>
      </c>
      <c r="N109" s="189">
        <v>3810459</v>
      </c>
      <c r="O109" s="191">
        <f t="shared" si="3"/>
        <v>0.1</v>
      </c>
    </row>
    <row r="110" spans="1:15" ht="13.5">
      <c r="A110" s="186" t="s">
        <v>107</v>
      </c>
      <c r="B110" s="187">
        <v>4</v>
      </c>
      <c r="C110" s="188" t="s">
        <v>518</v>
      </c>
      <c r="D110" s="189">
        <v>205751428</v>
      </c>
      <c r="E110" s="187" t="s">
        <v>1311</v>
      </c>
      <c r="F110" s="189">
        <v>70619149</v>
      </c>
      <c r="G110" s="190">
        <f t="shared" si="2"/>
        <v>0.9</v>
      </c>
      <c r="I110" s="186" t="s">
        <v>1009</v>
      </c>
      <c r="J110" s="187">
        <v>4</v>
      </c>
      <c r="K110" s="188" t="s">
        <v>1010</v>
      </c>
      <c r="L110" s="189">
        <v>27267</v>
      </c>
      <c r="M110" s="187" t="s">
        <v>1008</v>
      </c>
      <c r="N110" s="189">
        <v>992067</v>
      </c>
      <c r="O110" s="191">
        <f t="shared" si="3"/>
        <v>0</v>
      </c>
    </row>
    <row r="111" spans="1:15" ht="13.5">
      <c r="A111" s="186" t="s">
        <v>108</v>
      </c>
      <c r="B111" s="187">
        <v>4</v>
      </c>
      <c r="C111" s="188" t="s">
        <v>519</v>
      </c>
      <c r="D111" s="189">
        <v>69523</v>
      </c>
      <c r="E111" s="187" t="s">
        <v>1311</v>
      </c>
      <c r="F111" s="189">
        <v>118938</v>
      </c>
      <c r="G111" s="190">
        <f t="shared" si="2"/>
        <v>0</v>
      </c>
      <c r="I111" s="186" t="s">
        <v>1011</v>
      </c>
      <c r="J111" s="187">
        <v>4</v>
      </c>
      <c r="K111" s="188" t="s">
        <v>1012</v>
      </c>
      <c r="L111" s="189">
        <v>6665</v>
      </c>
      <c r="M111" s="187" t="s">
        <v>1008</v>
      </c>
      <c r="N111" s="189">
        <v>149289</v>
      </c>
      <c r="O111" s="191">
        <f t="shared" si="3"/>
        <v>0</v>
      </c>
    </row>
    <row r="112" spans="1:15" ht="13.5">
      <c r="A112" s="180" t="s">
        <v>109</v>
      </c>
      <c r="B112" s="181">
        <v>3</v>
      </c>
      <c r="C112" s="182" t="s">
        <v>520</v>
      </c>
      <c r="D112" s="183">
        <v>1025621</v>
      </c>
      <c r="E112" s="181" t="s">
        <v>1311</v>
      </c>
      <c r="F112" s="183">
        <v>7481192</v>
      </c>
      <c r="G112" s="185">
        <f t="shared" si="2"/>
        <v>0.1</v>
      </c>
      <c r="I112" s="186" t="s">
        <v>1013</v>
      </c>
      <c r="J112" s="187">
        <v>4</v>
      </c>
      <c r="K112" s="188" t="s">
        <v>1014</v>
      </c>
      <c r="L112" s="189">
        <v>15274</v>
      </c>
      <c r="M112" s="187" t="s">
        <v>1008</v>
      </c>
      <c r="N112" s="189">
        <v>549584</v>
      </c>
      <c r="O112" s="191">
        <f t="shared" si="3"/>
        <v>0</v>
      </c>
    </row>
    <row r="113" spans="1:15" ht="13.5">
      <c r="A113" s="174" t="s">
        <v>110</v>
      </c>
      <c r="B113" s="175">
        <v>2</v>
      </c>
      <c r="C113" s="176" t="s">
        <v>521</v>
      </c>
      <c r="D113" s="177">
        <v>0</v>
      </c>
      <c r="E113" s="175"/>
      <c r="F113" s="177">
        <v>553354</v>
      </c>
      <c r="G113" s="178">
        <f t="shared" si="2"/>
        <v>0</v>
      </c>
      <c r="I113" s="186" t="s">
        <v>1015</v>
      </c>
      <c r="J113" s="187">
        <v>4</v>
      </c>
      <c r="K113" s="188" t="s">
        <v>1016</v>
      </c>
      <c r="L113" s="189">
        <v>13027</v>
      </c>
      <c r="M113" s="187" t="s">
        <v>1008</v>
      </c>
      <c r="N113" s="189">
        <v>278486</v>
      </c>
      <c r="O113" s="191">
        <f t="shared" si="3"/>
        <v>0</v>
      </c>
    </row>
    <row r="114" spans="1:15" ht="13.5">
      <c r="A114" s="180" t="s">
        <v>111</v>
      </c>
      <c r="B114" s="181">
        <v>3</v>
      </c>
      <c r="C114" s="182" t="s">
        <v>522</v>
      </c>
      <c r="D114" s="183">
        <v>0</v>
      </c>
      <c r="E114" s="181"/>
      <c r="F114" s="183">
        <v>125210</v>
      </c>
      <c r="G114" s="185">
        <f t="shared" si="2"/>
        <v>0</v>
      </c>
      <c r="I114" s="186" t="s">
        <v>1017</v>
      </c>
      <c r="J114" s="187">
        <v>4</v>
      </c>
      <c r="K114" s="188" t="s">
        <v>1018</v>
      </c>
      <c r="L114" s="189">
        <v>52702</v>
      </c>
      <c r="M114" s="187" t="s">
        <v>1008</v>
      </c>
      <c r="N114" s="189">
        <v>1628614</v>
      </c>
      <c r="O114" s="191">
        <f t="shared" si="3"/>
        <v>0.1</v>
      </c>
    </row>
    <row r="115" spans="1:15" ht="13.5">
      <c r="A115" s="186" t="s">
        <v>112</v>
      </c>
      <c r="B115" s="187">
        <v>4</v>
      </c>
      <c r="C115" s="188" t="s">
        <v>523</v>
      </c>
      <c r="D115" s="189">
        <v>48799</v>
      </c>
      <c r="E115" s="187" t="s">
        <v>1313</v>
      </c>
      <c r="F115" s="189">
        <v>46815</v>
      </c>
      <c r="G115" s="190">
        <f t="shared" si="2"/>
        <v>0</v>
      </c>
      <c r="I115" s="186" t="s">
        <v>1019</v>
      </c>
      <c r="J115" s="187">
        <v>4</v>
      </c>
      <c r="K115" s="188" t="s">
        <v>1020</v>
      </c>
      <c r="L115" s="189">
        <v>30188</v>
      </c>
      <c r="M115" s="187" t="s">
        <v>1008</v>
      </c>
      <c r="N115" s="189">
        <v>996953</v>
      </c>
      <c r="O115" s="191">
        <f t="shared" si="3"/>
        <v>0</v>
      </c>
    </row>
    <row r="116" spans="1:15" ht="13.5">
      <c r="A116" s="186" t="s">
        <v>113</v>
      </c>
      <c r="B116" s="187">
        <v>4</v>
      </c>
      <c r="C116" s="188" t="s">
        <v>524</v>
      </c>
      <c r="D116" s="189">
        <v>0</v>
      </c>
      <c r="E116" s="187"/>
      <c r="F116" s="189">
        <v>33704</v>
      </c>
      <c r="G116" s="190">
        <f t="shared" si="2"/>
        <v>0</v>
      </c>
      <c r="I116" s="186" t="s">
        <v>1021</v>
      </c>
      <c r="J116" s="187">
        <v>4</v>
      </c>
      <c r="K116" s="188" t="s">
        <v>451</v>
      </c>
      <c r="L116" s="189">
        <v>0</v>
      </c>
      <c r="M116" s="187"/>
      <c r="N116" s="189">
        <v>46975625</v>
      </c>
      <c r="O116" s="191">
        <f t="shared" si="3"/>
        <v>1.5</v>
      </c>
    </row>
    <row r="117" spans="1:15" ht="13.5">
      <c r="A117" s="180" t="s">
        <v>114</v>
      </c>
      <c r="B117" s="181">
        <v>3</v>
      </c>
      <c r="C117" s="182" t="s">
        <v>525</v>
      </c>
      <c r="D117" s="183">
        <v>1276</v>
      </c>
      <c r="E117" s="181" t="s">
        <v>1310</v>
      </c>
      <c r="F117" s="183">
        <v>380510</v>
      </c>
      <c r="G117" s="185">
        <f t="shared" si="2"/>
        <v>0</v>
      </c>
      <c r="I117" s="186" t="s">
        <v>1022</v>
      </c>
      <c r="J117" s="187">
        <v>4</v>
      </c>
      <c r="K117" s="188" t="s">
        <v>1010</v>
      </c>
      <c r="L117" s="189">
        <v>3616</v>
      </c>
      <c r="M117" s="187" t="s">
        <v>1008</v>
      </c>
      <c r="N117" s="189">
        <v>283886</v>
      </c>
      <c r="O117" s="191">
        <f t="shared" si="3"/>
        <v>0</v>
      </c>
    </row>
    <row r="118" spans="1:15" ht="13.5">
      <c r="A118" s="186" t="s">
        <v>115</v>
      </c>
      <c r="B118" s="187">
        <v>4</v>
      </c>
      <c r="C118" s="188" t="s">
        <v>526</v>
      </c>
      <c r="D118" s="189">
        <v>72</v>
      </c>
      <c r="E118" s="187" t="s">
        <v>1310</v>
      </c>
      <c r="F118" s="189">
        <v>125356</v>
      </c>
      <c r="G118" s="190">
        <f t="shared" si="2"/>
        <v>0</v>
      </c>
      <c r="I118" s="186" t="s">
        <v>1023</v>
      </c>
      <c r="J118" s="187">
        <v>4</v>
      </c>
      <c r="K118" s="188" t="s">
        <v>1014</v>
      </c>
      <c r="L118" s="189">
        <v>21395</v>
      </c>
      <c r="M118" s="187" t="s">
        <v>1008</v>
      </c>
      <c r="N118" s="189">
        <v>1493227</v>
      </c>
      <c r="O118" s="191">
        <f t="shared" si="3"/>
        <v>0</v>
      </c>
    </row>
    <row r="119" spans="1:15" ht="13.5">
      <c r="A119" s="174" t="s">
        <v>116</v>
      </c>
      <c r="B119" s="175">
        <v>2</v>
      </c>
      <c r="C119" s="176" t="s">
        <v>527</v>
      </c>
      <c r="D119" s="177">
        <v>52344</v>
      </c>
      <c r="E119" s="175" t="s">
        <v>1310</v>
      </c>
      <c r="F119" s="177">
        <v>11841679</v>
      </c>
      <c r="G119" s="178">
        <f t="shared" si="2"/>
        <v>0.1</v>
      </c>
      <c r="I119" s="186" t="s">
        <v>1024</v>
      </c>
      <c r="J119" s="187">
        <v>4</v>
      </c>
      <c r="K119" s="188" t="s">
        <v>1016</v>
      </c>
      <c r="L119" s="189">
        <v>33906</v>
      </c>
      <c r="M119" s="187" t="s">
        <v>1008</v>
      </c>
      <c r="N119" s="189">
        <v>1509098</v>
      </c>
      <c r="O119" s="191">
        <f t="shared" si="3"/>
        <v>0</v>
      </c>
    </row>
    <row r="120" spans="1:15" ht="13.5">
      <c r="A120" s="180" t="s">
        <v>117</v>
      </c>
      <c r="B120" s="181">
        <v>3</v>
      </c>
      <c r="C120" s="182" t="s">
        <v>528</v>
      </c>
      <c r="D120" s="183">
        <v>45466</v>
      </c>
      <c r="E120" s="181" t="s">
        <v>1310</v>
      </c>
      <c r="F120" s="183">
        <v>7061185</v>
      </c>
      <c r="G120" s="185">
        <f t="shared" si="2"/>
        <v>0.1</v>
      </c>
      <c r="I120" s="186" t="s">
        <v>1025</v>
      </c>
      <c r="J120" s="187">
        <v>4</v>
      </c>
      <c r="K120" s="188" t="s">
        <v>1018</v>
      </c>
      <c r="L120" s="189">
        <v>64754</v>
      </c>
      <c r="M120" s="187" t="s">
        <v>1008</v>
      </c>
      <c r="N120" s="189">
        <v>2460817</v>
      </c>
      <c r="O120" s="191">
        <f t="shared" si="3"/>
        <v>0.1</v>
      </c>
    </row>
    <row r="121" spans="1:15" ht="13.5">
      <c r="A121" s="186" t="s">
        <v>118</v>
      </c>
      <c r="B121" s="187">
        <v>4</v>
      </c>
      <c r="C121" s="188" t="s">
        <v>529</v>
      </c>
      <c r="D121" s="189">
        <v>12</v>
      </c>
      <c r="E121" s="187" t="s">
        <v>1310</v>
      </c>
      <c r="F121" s="189">
        <v>814</v>
      </c>
      <c r="G121" s="190">
        <f t="shared" si="2"/>
        <v>0</v>
      </c>
      <c r="I121" s="186" t="s">
        <v>1026</v>
      </c>
      <c r="J121" s="187">
        <v>4</v>
      </c>
      <c r="K121" s="188" t="s">
        <v>1027</v>
      </c>
      <c r="L121" s="189">
        <v>11651</v>
      </c>
      <c r="M121" s="187" t="s">
        <v>1008</v>
      </c>
      <c r="N121" s="189">
        <v>238987</v>
      </c>
      <c r="O121" s="191">
        <f t="shared" si="3"/>
        <v>0</v>
      </c>
    </row>
    <row r="122" spans="1:15" ht="13.5">
      <c r="A122" s="186" t="s">
        <v>119</v>
      </c>
      <c r="B122" s="187">
        <v>4</v>
      </c>
      <c r="C122" s="188" t="s">
        <v>530</v>
      </c>
      <c r="D122" s="189">
        <v>2450752</v>
      </c>
      <c r="E122" s="187" t="s">
        <v>1311</v>
      </c>
      <c r="F122" s="189">
        <v>271990</v>
      </c>
      <c r="G122" s="190">
        <f t="shared" si="2"/>
        <v>0</v>
      </c>
      <c r="I122" s="174" t="s">
        <v>41</v>
      </c>
      <c r="J122" s="175">
        <v>2</v>
      </c>
      <c r="K122" s="176" t="s">
        <v>452</v>
      </c>
      <c r="L122" s="177">
        <v>99575</v>
      </c>
      <c r="M122" s="175" t="s">
        <v>819</v>
      </c>
      <c r="N122" s="177">
        <v>5303598</v>
      </c>
      <c r="O122" s="179">
        <f t="shared" si="3"/>
        <v>0.2</v>
      </c>
    </row>
    <row r="123" spans="1:15" ht="13.5">
      <c r="A123" s="186" t="s">
        <v>120</v>
      </c>
      <c r="B123" s="187">
        <v>4</v>
      </c>
      <c r="C123" s="188" t="s">
        <v>531</v>
      </c>
      <c r="D123" s="189">
        <v>7578</v>
      </c>
      <c r="E123" s="187" t="s">
        <v>1310</v>
      </c>
      <c r="F123" s="189">
        <v>685578</v>
      </c>
      <c r="G123" s="190">
        <f t="shared" si="2"/>
        <v>0</v>
      </c>
      <c r="I123" s="180" t="s">
        <v>1028</v>
      </c>
      <c r="J123" s="181">
        <v>3</v>
      </c>
      <c r="K123" s="182" t="s">
        <v>1029</v>
      </c>
      <c r="L123" s="183">
        <v>84535</v>
      </c>
      <c r="M123" s="181" t="s">
        <v>819</v>
      </c>
      <c r="N123" s="183">
        <v>4997783</v>
      </c>
      <c r="O123" s="184">
        <f t="shared" si="3"/>
        <v>0.2</v>
      </c>
    </row>
    <row r="124" spans="1:15" ht="13.5">
      <c r="A124" s="186" t="s">
        <v>121</v>
      </c>
      <c r="B124" s="187">
        <v>4</v>
      </c>
      <c r="C124" s="188" t="s">
        <v>532</v>
      </c>
      <c r="D124" s="189">
        <v>7552</v>
      </c>
      <c r="E124" s="187" t="s">
        <v>1310</v>
      </c>
      <c r="F124" s="189">
        <v>683904</v>
      </c>
      <c r="G124" s="190">
        <f t="shared" si="2"/>
        <v>0</v>
      </c>
      <c r="I124" s="186" t="s">
        <v>1030</v>
      </c>
      <c r="J124" s="187">
        <v>4</v>
      </c>
      <c r="K124" s="188" t="s">
        <v>1031</v>
      </c>
      <c r="L124" s="189">
        <v>6819</v>
      </c>
      <c r="M124" s="187" t="s">
        <v>819</v>
      </c>
      <c r="N124" s="189">
        <v>572799</v>
      </c>
      <c r="O124" s="191">
        <f t="shared" si="3"/>
        <v>0</v>
      </c>
    </row>
    <row r="125" spans="1:15" ht="13.5">
      <c r="A125" s="186" t="s">
        <v>122</v>
      </c>
      <c r="B125" s="187">
        <v>4</v>
      </c>
      <c r="C125" s="188" t="s">
        <v>533</v>
      </c>
      <c r="D125" s="189">
        <v>1127</v>
      </c>
      <c r="E125" s="187" t="s">
        <v>1310</v>
      </c>
      <c r="F125" s="189">
        <v>143863</v>
      </c>
      <c r="G125" s="190">
        <f t="shared" si="2"/>
        <v>0</v>
      </c>
      <c r="I125" s="186" t="s">
        <v>1032</v>
      </c>
      <c r="J125" s="187">
        <v>4</v>
      </c>
      <c r="K125" s="188" t="s">
        <v>1033</v>
      </c>
      <c r="L125" s="189">
        <v>77617</v>
      </c>
      <c r="M125" s="187" t="s">
        <v>819</v>
      </c>
      <c r="N125" s="189">
        <v>4410306</v>
      </c>
      <c r="O125" s="191">
        <f t="shared" si="3"/>
        <v>0.1</v>
      </c>
    </row>
    <row r="126" spans="1:15" ht="13.5">
      <c r="A126" s="186" t="s">
        <v>123</v>
      </c>
      <c r="B126" s="187">
        <v>4</v>
      </c>
      <c r="C126" s="188" t="s">
        <v>534</v>
      </c>
      <c r="D126" s="189">
        <v>1059</v>
      </c>
      <c r="E126" s="187" t="s">
        <v>1310</v>
      </c>
      <c r="F126" s="189">
        <v>88017</v>
      </c>
      <c r="G126" s="190">
        <f t="shared" si="2"/>
        <v>0</v>
      </c>
      <c r="I126" s="174" t="s">
        <v>42</v>
      </c>
      <c r="J126" s="175">
        <v>2</v>
      </c>
      <c r="K126" s="176" t="s">
        <v>453</v>
      </c>
      <c r="L126" s="177">
        <v>85617</v>
      </c>
      <c r="M126" s="175" t="s">
        <v>819</v>
      </c>
      <c r="N126" s="177">
        <v>21275133</v>
      </c>
      <c r="O126" s="179">
        <f t="shared" si="3"/>
        <v>0.7</v>
      </c>
    </row>
    <row r="127" spans="1:15" ht="13.5">
      <c r="A127" s="186" t="s">
        <v>124</v>
      </c>
      <c r="B127" s="187">
        <v>4</v>
      </c>
      <c r="C127" s="188" t="s">
        <v>532</v>
      </c>
      <c r="D127" s="189">
        <v>75</v>
      </c>
      <c r="E127" s="187" t="s">
        <v>1310</v>
      </c>
      <c r="F127" s="189">
        <v>31278</v>
      </c>
      <c r="G127" s="190">
        <f t="shared" si="2"/>
        <v>0</v>
      </c>
      <c r="I127" s="180" t="s">
        <v>1034</v>
      </c>
      <c r="J127" s="181">
        <v>3</v>
      </c>
      <c r="K127" s="182" t="s">
        <v>1035</v>
      </c>
      <c r="L127" s="183">
        <v>174317</v>
      </c>
      <c r="M127" s="181" t="s">
        <v>820</v>
      </c>
      <c r="N127" s="183">
        <v>246843</v>
      </c>
      <c r="O127" s="184">
        <f t="shared" si="3"/>
        <v>0</v>
      </c>
    </row>
    <row r="128" spans="1:15" ht="13.5">
      <c r="A128" s="186" t="s">
        <v>125</v>
      </c>
      <c r="B128" s="187">
        <v>4</v>
      </c>
      <c r="C128" s="188" t="s">
        <v>535</v>
      </c>
      <c r="D128" s="189">
        <v>253</v>
      </c>
      <c r="E128" s="187" t="s">
        <v>1310</v>
      </c>
      <c r="F128" s="189">
        <v>158057</v>
      </c>
      <c r="G128" s="190">
        <f t="shared" si="2"/>
        <v>0</v>
      </c>
      <c r="I128" s="186" t="s">
        <v>1036</v>
      </c>
      <c r="J128" s="187">
        <v>4</v>
      </c>
      <c r="K128" s="188" t="s">
        <v>1037</v>
      </c>
      <c r="L128" s="189">
        <v>14639</v>
      </c>
      <c r="M128" s="187" t="s">
        <v>820</v>
      </c>
      <c r="N128" s="189">
        <v>31871</v>
      </c>
      <c r="O128" s="191">
        <f t="shared" si="3"/>
        <v>0</v>
      </c>
    </row>
    <row r="129" spans="1:15" ht="13.5">
      <c r="A129" s="180" t="s">
        <v>126</v>
      </c>
      <c r="B129" s="181">
        <v>3</v>
      </c>
      <c r="C129" s="182" t="s">
        <v>536</v>
      </c>
      <c r="D129" s="183">
        <v>15673</v>
      </c>
      <c r="E129" s="181" t="s">
        <v>1311</v>
      </c>
      <c r="F129" s="183">
        <v>28548</v>
      </c>
      <c r="G129" s="185">
        <f t="shared" si="2"/>
        <v>0</v>
      </c>
      <c r="I129" s="180" t="s">
        <v>1038</v>
      </c>
      <c r="J129" s="181">
        <v>3</v>
      </c>
      <c r="K129" s="182" t="s">
        <v>1039</v>
      </c>
      <c r="L129" s="183">
        <v>11065</v>
      </c>
      <c r="M129" s="181" t="s">
        <v>819</v>
      </c>
      <c r="N129" s="183">
        <v>8145640</v>
      </c>
      <c r="O129" s="184">
        <f t="shared" si="3"/>
        <v>0.3</v>
      </c>
    </row>
    <row r="130" spans="1:15" ht="13.5">
      <c r="A130" s="180" t="s">
        <v>127</v>
      </c>
      <c r="B130" s="181">
        <v>3</v>
      </c>
      <c r="C130" s="182" t="s">
        <v>537</v>
      </c>
      <c r="D130" s="183">
        <v>3768711</v>
      </c>
      <c r="E130" s="181" t="s">
        <v>1311</v>
      </c>
      <c r="F130" s="183">
        <v>1165693</v>
      </c>
      <c r="G130" s="185">
        <f t="shared" si="2"/>
        <v>0</v>
      </c>
      <c r="I130" s="186" t="s">
        <v>1040</v>
      </c>
      <c r="J130" s="187">
        <v>4</v>
      </c>
      <c r="K130" s="188" t="s">
        <v>1041</v>
      </c>
      <c r="L130" s="189">
        <v>5324</v>
      </c>
      <c r="M130" s="187" t="s">
        <v>819</v>
      </c>
      <c r="N130" s="189">
        <v>3672461</v>
      </c>
      <c r="O130" s="191">
        <f t="shared" si="3"/>
        <v>0.1</v>
      </c>
    </row>
    <row r="131" spans="1:15" ht="13.5">
      <c r="A131" s="174" t="s">
        <v>128</v>
      </c>
      <c r="B131" s="175">
        <v>2</v>
      </c>
      <c r="C131" s="176" t="s">
        <v>538</v>
      </c>
      <c r="D131" s="177">
        <v>0</v>
      </c>
      <c r="E131" s="175"/>
      <c r="F131" s="177">
        <v>51589750</v>
      </c>
      <c r="G131" s="178">
        <f t="shared" si="2"/>
        <v>0.6</v>
      </c>
      <c r="I131" s="180" t="s">
        <v>43</v>
      </c>
      <c r="J131" s="181">
        <v>3</v>
      </c>
      <c r="K131" s="182" t="s">
        <v>1042</v>
      </c>
      <c r="L131" s="183">
        <v>51</v>
      </c>
      <c r="M131" s="181" t="s">
        <v>819</v>
      </c>
      <c r="N131" s="183">
        <v>43871</v>
      </c>
      <c r="O131" s="184">
        <f t="shared" si="3"/>
        <v>0</v>
      </c>
    </row>
    <row r="132" spans="1:15" ht="13.5">
      <c r="A132" s="180" t="s">
        <v>129</v>
      </c>
      <c r="B132" s="181">
        <v>3</v>
      </c>
      <c r="C132" s="182" t="s">
        <v>539</v>
      </c>
      <c r="D132" s="183">
        <v>26309</v>
      </c>
      <c r="E132" s="181" t="s">
        <v>1310</v>
      </c>
      <c r="F132" s="183">
        <v>13653424</v>
      </c>
      <c r="G132" s="185">
        <f t="shared" si="2"/>
        <v>0.2</v>
      </c>
      <c r="I132" s="180" t="s">
        <v>1043</v>
      </c>
      <c r="J132" s="181">
        <v>3</v>
      </c>
      <c r="K132" s="182" t="s">
        <v>1044</v>
      </c>
      <c r="L132" s="183">
        <v>339</v>
      </c>
      <c r="M132" s="181" t="s">
        <v>819</v>
      </c>
      <c r="N132" s="183">
        <v>444696</v>
      </c>
      <c r="O132" s="184">
        <f t="shared" si="3"/>
        <v>0</v>
      </c>
    </row>
    <row r="133" spans="1:15" ht="13.5">
      <c r="A133" s="186" t="s">
        <v>130</v>
      </c>
      <c r="B133" s="187">
        <v>4</v>
      </c>
      <c r="C133" s="188" t="s">
        <v>540</v>
      </c>
      <c r="D133" s="189">
        <v>391628</v>
      </c>
      <c r="E133" s="187" t="s">
        <v>1311</v>
      </c>
      <c r="F133" s="189">
        <v>450353</v>
      </c>
      <c r="G133" s="190">
        <f aca="true" t="shared" si="4" ref="G133:G196">ROUND((F133/8192857950)*100,1)</f>
        <v>0</v>
      </c>
      <c r="I133" s="180" t="s">
        <v>1045</v>
      </c>
      <c r="J133" s="181">
        <v>3</v>
      </c>
      <c r="K133" s="182" t="s">
        <v>1046</v>
      </c>
      <c r="L133" s="183">
        <v>50195</v>
      </c>
      <c r="M133" s="181" t="s">
        <v>819</v>
      </c>
      <c r="N133" s="183">
        <v>8791808</v>
      </c>
      <c r="O133" s="184">
        <f aca="true" t="shared" si="5" ref="O133:O196">ROUND((N133/3037884999)*100,1)</f>
        <v>0.3</v>
      </c>
    </row>
    <row r="134" spans="1:15" ht="13.5">
      <c r="A134" s="186" t="s">
        <v>131</v>
      </c>
      <c r="B134" s="187">
        <v>4</v>
      </c>
      <c r="C134" s="188" t="s">
        <v>541</v>
      </c>
      <c r="D134" s="189">
        <v>308</v>
      </c>
      <c r="E134" s="187" t="s">
        <v>1310</v>
      </c>
      <c r="F134" s="189">
        <v>305118</v>
      </c>
      <c r="G134" s="190">
        <f t="shared" si="4"/>
        <v>0</v>
      </c>
      <c r="I134" s="186" t="s">
        <v>1047</v>
      </c>
      <c r="J134" s="187">
        <v>4</v>
      </c>
      <c r="K134" s="188" t="s">
        <v>1048</v>
      </c>
      <c r="L134" s="189">
        <v>49325</v>
      </c>
      <c r="M134" s="187" t="s">
        <v>819</v>
      </c>
      <c r="N134" s="189">
        <v>8618027</v>
      </c>
      <c r="O134" s="191">
        <f t="shared" si="5"/>
        <v>0.3</v>
      </c>
    </row>
    <row r="135" spans="1:15" ht="13.5">
      <c r="A135" s="186" t="s">
        <v>132</v>
      </c>
      <c r="B135" s="187">
        <v>4</v>
      </c>
      <c r="C135" s="188" t="s">
        <v>542</v>
      </c>
      <c r="D135" s="189">
        <v>25153</v>
      </c>
      <c r="E135" s="187" t="s">
        <v>1310</v>
      </c>
      <c r="F135" s="189">
        <v>12297862</v>
      </c>
      <c r="G135" s="190">
        <f t="shared" si="4"/>
        <v>0.2</v>
      </c>
      <c r="I135" s="186" t="s">
        <v>1049</v>
      </c>
      <c r="J135" s="187">
        <v>4</v>
      </c>
      <c r="K135" s="188" t="s">
        <v>1050</v>
      </c>
      <c r="L135" s="189">
        <v>387</v>
      </c>
      <c r="M135" s="187" t="s">
        <v>819</v>
      </c>
      <c r="N135" s="189">
        <v>18446</v>
      </c>
      <c r="O135" s="191">
        <f t="shared" si="5"/>
        <v>0</v>
      </c>
    </row>
    <row r="136" spans="1:15" ht="13.5">
      <c r="A136" s="186" t="s">
        <v>133</v>
      </c>
      <c r="B136" s="187">
        <v>4</v>
      </c>
      <c r="C136" s="188" t="s">
        <v>543</v>
      </c>
      <c r="D136" s="189">
        <v>123</v>
      </c>
      <c r="E136" s="187" t="s">
        <v>1310</v>
      </c>
      <c r="F136" s="189">
        <v>277031</v>
      </c>
      <c r="G136" s="190">
        <f t="shared" si="4"/>
        <v>0</v>
      </c>
      <c r="I136" s="186" t="s">
        <v>1051</v>
      </c>
      <c r="J136" s="187">
        <v>4</v>
      </c>
      <c r="K136" s="188" t="s">
        <v>1052</v>
      </c>
      <c r="L136" s="189">
        <v>195</v>
      </c>
      <c r="M136" s="187" t="s">
        <v>819</v>
      </c>
      <c r="N136" s="189">
        <v>25569</v>
      </c>
      <c r="O136" s="191">
        <f t="shared" si="5"/>
        <v>0</v>
      </c>
    </row>
    <row r="137" spans="1:15" ht="13.5">
      <c r="A137" s="180" t="s">
        <v>134</v>
      </c>
      <c r="B137" s="181">
        <v>3</v>
      </c>
      <c r="C137" s="182" t="s">
        <v>544</v>
      </c>
      <c r="D137" s="183">
        <v>0</v>
      </c>
      <c r="E137" s="181"/>
      <c r="F137" s="183">
        <v>25257366</v>
      </c>
      <c r="G137" s="185">
        <f t="shared" si="4"/>
        <v>0.3</v>
      </c>
      <c r="I137" s="180" t="s">
        <v>1053</v>
      </c>
      <c r="J137" s="181">
        <v>3</v>
      </c>
      <c r="K137" s="182" t="s">
        <v>1054</v>
      </c>
      <c r="L137" s="183">
        <v>3759</v>
      </c>
      <c r="M137" s="181" t="s">
        <v>819</v>
      </c>
      <c r="N137" s="183">
        <v>566647</v>
      </c>
      <c r="O137" s="184">
        <f t="shared" si="5"/>
        <v>0</v>
      </c>
    </row>
    <row r="138" spans="1:15" ht="13.5">
      <c r="A138" s="186" t="s">
        <v>135</v>
      </c>
      <c r="B138" s="187">
        <v>4</v>
      </c>
      <c r="C138" s="188" t="s">
        <v>545</v>
      </c>
      <c r="D138" s="189">
        <v>16886533</v>
      </c>
      <c r="E138" s="187" t="s">
        <v>1313</v>
      </c>
      <c r="F138" s="189">
        <v>4980521</v>
      </c>
      <c r="G138" s="190">
        <f t="shared" si="4"/>
        <v>0.1</v>
      </c>
      <c r="I138" s="186" t="s">
        <v>1055</v>
      </c>
      <c r="J138" s="187">
        <v>4</v>
      </c>
      <c r="K138" s="188" t="s">
        <v>1056</v>
      </c>
      <c r="L138" s="189">
        <v>643</v>
      </c>
      <c r="M138" s="187" t="s">
        <v>819</v>
      </c>
      <c r="N138" s="189">
        <v>139086</v>
      </c>
      <c r="O138" s="191">
        <f t="shared" si="5"/>
        <v>0</v>
      </c>
    </row>
    <row r="139" spans="1:15" ht="13.5">
      <c r="A139" s="186" t="s">
        <v>136</v>
      </c>
      <c r="B139" s="187">
        <v>4</v>
      </c>
      <c r="C139" s="188" t="s">
        <v>546</v>
      </c>
      <c r="D139" s="189">
        <v>27322</v>
      </c>
      <c r="E139" s="187" t="s">
        <v>1313</v>
      </c>
      <c r="F139" s="189">
        <v>78884</v>
      </c>
      <c r="G139" s="190">
        <f t="shared" si="4"/>
        <v>0</v>
      </c>
      <c r="I139" s="186" t="s">
        <v>1057</v>
      </c>
      <c r="J139" s="187">
        <v>4</v>
      </c>
      <c r="K139" s="188" t="s">
        <v>1058</v>
      </c>
      <c r="L139" s="189">
        <v>1291</v>
      </c>
      <c r="M139" s="187" t="s">
        <v>819</v>
      </c>
      <c r="N139" s="189">
        <v>107009</v>
      </c>
      <c r="O139" s="191">
        <f t="shared" si="5"/>
        <v>0</v>
      </c>
    </row>
    <row r="140" spans="1:15" ht="13.5">
      <c r="A140" s="186" t="s">
        <v>137</v>
      </c>
      <c r="B140" s="187">
        <v>4</v>
      </c>
      <c r="C140" s="188" t="s">
        <v>547</v>
      </c>
      <c r="D140" s="189">
        <v>7878520</v>
      </c>
      <c r="E140" s="187" t="s">
        <v>1313</v>
      </c>
      <c r="F140" s="189">
        <v>5281895</v>
      </c>
      <c r="G140" s="190">
        <f t="shared" si="4"/>
        <v>0.1</v>
      </c>
      <c r="I140" s="180" t="s">
        <v>1059</v>
      </c>
      <c r="J140" s="181">
        <v>3</v>
      </c>
      <c r="K140" s="182" t="s">
        <v>1060</v>
      </c>
      <c r="L140" s="183">
        <v>810</v>
      </c>
      <c r="M140" s="181" t="s">
        <v>819</v>
      </c>
      <c r="N140" s="183">
        <v>33382</v>
      </c>
      <c r="O140" s="184">
        <f t="shared" si="5"/>
        <v>0</v>
      </c>
    </row>
    <row r="141" spans="1:15" ht="13.5">
      <c r="A141" s="186" t="s">
        <v>138</v>
      </c>
      <c r="B141" s="187">
        <v>4</v>
      </c>
      <c r="C141" s="188" t="s">
        <v>548</v>
      </c>
      <c r="D141" s="189">
        <v>54297942</v>
      </c>
      <c r="E141" s="187" t="s">
        <v>1313</v>
      </c>
      <c r="F141" s="189">
        <v>9127673</v>
      </c>
      <c r="G141" s="190">
        <f t="shared" si="4"/>
        <v>0.1</v>
      </c>
      <c r="I141" s="174" t="s">
        <v>46</v>
      </c>
      <c r="J141" s="175">
        <v>2</v>
      </c>
      <c r="K141" s="176" t="s">
        <v>457</v>
      </c>
      <c r="L141" s="177">
        <v>591406</v>
      </c>
      <c r="M141" s="175" t="s">
        <v>819</v>
      </c>
      <c r="N141" s="177">
        <v>12553192</v>
      </c>
      <c r="O141" s="179">
        <f t="shared" si="5"/>
        <v>0.4</v>
      </c>
    </row>
    <row r="142" spans="1:15" ht="13.5">
      <c r="A142" s="186" t="s">
        <v>139</v>
      </c>
      <c r="B142" s="187">
        <v>4</v>
      </c>
      <c r="C142" s="188" t="s">
        <v>549</v>
      </c>
      <c r="D142" s="189">
        <v>1916450</v>
      </c>
      <c r="E142" s="187" t="s">
        <v>1311</v>
      </c>
      <c r="F142" s="189">
        <v>3604825</v>
      </c>
      <c r="G142" s="190">
        <f t="shared" si="4"/>
        <v>0</v>
      </c>
      <c r="I142" s="180" t="s">
        <v>1062</v>
      </c>
      <c r="J142" s="181">
        <v>3</v>
      </c>
      <c r="K142" s="182" t="s">
        <v>1063</v>
      </c>
      <c r="L142" s="183">
        <v>591406</v>
      </c>
      <c r="M142" s="181" t="s">
        <v>819</v>
      </c>
      <c r="N142" s="183">
        <v>12553192</v>
      </c>
      <c r="O142" s="184">
        <f t="shared" si="5"/>
        <v>0.4</v>
      </c>
    </row>
    <row r="143" spans="1:15" ht="13.5">
      <c r="A143" s="180" t="s">
        <v>140</v>
      </c>
      <c r="B143" s="181">
        <v>3</v>
      </c>
      <c r="C143" s="182" t="s">
        <v>550</v>
      </c>
      <c r="D143" s="183">
        <v>0</v>
      </c>
      <c r="E143" s="181"/>
      <c r="F143" s="183">
        <v>12678960</v>
      </c>
      <c r="G143" s="185">
        <f t="shared" si="4"/>
        <v>0.2</v>
      </c>
      <c r="I143" s="186" t="s">
        <v>1064</v>
      </c>
      <c r="J143" s="187">
        <v>4</v>
      </c>
      <c r="K143" s="188" t="s">
        <v>1065</v>
      </c>
      <c r="L143" s="189">
        <v>137046</v>
      </c>
      <c r="M143" s="187" t="s">
        <v>819</v>
      </c>
      <c r="N143" s="189">
        <v>3459814</v>
      </c>
      <c r="O143" s="191">
        <f t="shared" si="5"/>
        <v>0.1</v>
      </c>
    </row>
    <row r="144" spans="1:15" ht="13.5">
      <c r="A144" s="186" t="s">
        <v>141</v>
      </c>
      <c r="B144" s="187">
        <v>4</v>
      </c>
      <c r="C144" s="188" t="s">
        <v>551</v>
      </c>
      <c r="D144" s="189">
        <v>545</v>
      </c>
      <c r="E144" s="187" t="s">
        <v>1310</v>
      </c>
      <c r="F144" s="189">
        <v>1209265</v>
      </c>
      <c r="G144" s="190">
        <f t="shared" si="4"/>
        <v>0</v>
      </c>
      <c r="I144" s="186" t="s">
        <v>1066</v>
      </c>
      <c r="J144" s="187">
        <v>4</v>
      </c>
      <c r="K144" s="188" t="s">
        <v>1067</v>
      </c>
      <c r="L144" s="189">
        <v>18939</v>
      </c>
      <c r="M144" s="187" t="s">
        <v>819</v>
      </c>
      <c r="N144" s="189">
        <v>917774</v>
      </c>
      <c r="O144" s="191">
        <f t="shared" si="5"/>
        <v>0</v>
      </c>
    </row>
    <row r="145" spans="1:15" ht="13.5">
      <c r="A145" s="186" t="s">
        <v>142</v>
      </c>
      <c r="B145" s="187">
        <v>4</v>
      </c>
      <c r="C145" s="188" t="s">
        <v>552</v>
      </c>
      <c r="D145" s="189">
        <v>19</v>
      </c>
      <c r="E145" s="187" t="s">
        <v>1310</v>
      </c>
      <c r="F145" s="189">
        <v>169716</v>
      </c>
      <c r="G145" s="190">
        <f t="shared" si="4"/>
        <v>0</v>
      </c>
      <c r="I145" s="186" t="s">
        <v>1068</v>
      </c>
      <c r="J145" s="187">
        <v>4</v>
      </c>
      <c r="K145" s="188" t="s">
        <v>1069</v>
      </c>
      <c r="L145" s="189">
        <v>43039</v>
      </c>
      <c r="M145" s="187" t="s">
        <v>819</v>
      </c>
      <c r="N145" s="189">
        <v>1050265</v>
      </c>
      <c r="O145" s="191">
        <f t="shared" si="5"/>
        <v>0</v>
      </c>
    </row>
    <row r="146" spans="1:15" ht="13.5">
      <c r="A146" s="186" t="s">
        <v>143</v>
      </c>
      <c r="B146" s="187">
        <v>4</v>
      </c>
      <c r="C146" s="188" t="s">
        <v>553</v>
      </c>
      <c r="D146" s="189">
        <v>17655</v>
      </c>
      <c r="E146" s="187" t="s">
        <v>1314</v>
      </c>
      <c r="F146" s="189">
        <v>34802</v>
      </c>
      <c r="G146" s="190">
        <f t="shared" si="4"/>
        <v>0</v>
      </c>
      <c r="I146" s="186" t="s">
        <v>1070</v>
      </c>
      <c r="J146" s="187">
        <v>4</v>
      </c>
      <c r="K146" s="188" t="s">
        <v>1071</v>
      </c>
      <c r="L146" s="189">
        <v>20</v>
      </c>
      <c r="M146" s="187" t="s">
        <v>823</v>
      </c>
      <c r="N146" s="189">
        <v>304</v>
      </c>
      <c r="O146" s="191">
        <f t="shared" si="5"/>
        <v>0</v>
      </c>
    </row>
    <row r="147" spans="1:15" ht="13.5">
      <c r="A147" s="186" t="s">
        <v>144</v>
      </c>
      <c r="B147" s="187">
        <v>4</v>
      </c>
      <c r="C147" s="188" t="s">
        <v>554</v>
      </c>
      <c r="D147" s="189">
        <v>6867</v>
      </c>
      <c r="E147" s="187" t="s">
        <v>1314</v>
      </c>
      <c r="F147" s="189">
        <v>11735</v>
      </c>
      <c r="G147" s="190">
        <f t="shared" si="4"/>
        <v>0</v>
      </c>
      <c r="I147" s="186" t="s">
        <v>1072</v>
      </c>
      <c r="J147" s="187">
        <v>4</v>
      </c>
      <c r="K147" s="188" t="s">
        <v>1073</v>
      </c>
      <c r="L147" s="189">
        <v>229400</v>
      </c>
      <c r="M147" s="187" t="s">
        <v>819</v>
      </c>
      <c r="N147" s="189">
        <v>4437365</v>
      </c>
      <c r="O147" s="191">
        <f t="shared" si="5"/>
        <v>0.1</v>
      </c>
    </row>
    <row r="148" spans="1:15" ht="13.5">
      <c r="A148" s="186" t="s">
        <v>145</v>
      </c>
      <c r="B148" s="187">
        <v>4</v>
      </c>
      <c r="C148" s="188" t="s">
        <v>555</v>
      </c>
      <c r="D148" s="189">
        <v>380583</v>
      </c>
      <c r="E148" s="187" t="s">
        <v>1313</v>
      </c>
      <c r="F148" s="189">
        <v>541746</v>
      </c>
      <c r="G148" s="190">
        <f t="shared" si="4"/>
        <v>0</v>
      </c>
      <c r="I148" s="186" t="s">
        <v>1074</v>
      </c>
      <c r="J148" s="187">
        <v>4</v>
      </c>
      <c r="K148" s="188" t="s">
        <v>1075</v>
      </c>
      <c r="L148" s="189">
        <v>166932</v>
      </c>
      <c r="M148" s="187" t="s">
        <v>819</v>
      </c>
      <c r="N148" s="189">
        <v>3417569</v>
      </c>
      <c r="O148" s="191">
        <f t="shared" si="5"/>
        <v>0.1</v>
      </c>
    </row>
    <row r="149" spans="1:15" ht="13.5">
      <c r="A149" s="186" t="s">
        <v>146</v>
      </c>
      <c r="B149" s="187">
        <v>4</v>
      </c>
      <c r="C149" s="188" t="s">
        <v>556</v>
      </c>
      <c r="D149" s="189">
        <v>379369</v>
      </c>
      <c r="E149" s="187" t="s">
        <v>1313</v>
      </c>
      <c r="F149" s="189">
        <v>537510</v>
      </c>
      <c r="G149" s="190">
        <f t="shared" si="4"/>
        <v>0</v>
      </c>
      <c r="I149" s="186" t="s">
        <v>1076</v>
      </c>
      <c r="J149" s="187">
        <v>4</v>
      </c>
      <c r="K149" s="188" t="s">
        <v>1077</v>
      </c>
      <c r="L149" s="189">
        <v>64828</v>
      </c>
      <c r="M149" s="187" t="s">
        <v>819</v>
      </c>
      <c r="N149" s="189">
        <v>336432</v>
      </c>
      <c r="O149" s="191">
        <f t="shared" si="5"/>
        <v>0</v>
      </c>
    </row>
    <row r="150" spans="1:15" ht="13.5">
      <c r="A150" s="186" t="s">
        <v>147</v>
      </c>
      <c r="B150" s="187">
        <v>4</v>
      </c>
      <c r="C150" s="188" t="s">
        <v>557</v>
      </c>
      <c r="D150" s="189">
        <v>9304</v>
      </c>
      <c r="E150" s="187" t="s">
        <v>1310</v>
      </c>
      <c r="F150" s="189">
        <v>10881152</v>
      </c>
      <c r="G150" s="190">
        <f t="shared" si="4"/>
        <v>0.1</v>
      </c>
      <c r="I150" s="186" t="s">
        <v>1078</v>
      </c>
      <c r="J150" s="187">
        <v>4</v>
      </c>
      <c r="K150" s="188" t="s">
        <v>1079</v>
      </c>
      <c r="L150" s="189">
        <v>1122</v>
      </c>
      <c r="M150" s="187" t="s">
        <v>819</v>
      </c>
      <c r="N150" s="189">
        <v>54755</v>
      </c>
      <c r="O150" s="191">
        <f t="shared" si="5"/>
        <v>0</v>
      </c>
    </row>
    <row r="151" spans="1:15" ht="13.5">
      <c r="A151" s="186" t="s">
        <v>148</v>
      </c>
      <c r="B151" s="187">
        <v>4</v>
      </c>
      <c r="C151" s="188" t="s">
        <v>558</v>
      </c>
      <c r="D151" s="189">
        <v>192</v>
      </c>
      <c r="E151" s="187" t="s">
        <v>1310</v>
      </c>
      <c r="F151" s="189">
        <v>200347</v>
      </c>
      <c r="G151" s="190">
        <f t="shared" si="4"/>
        <v>0</v>
      </c>
      <c r="I151" s="186" t="s">
        <v>1080</v>
      </c>
      <c r="J151" s="187">
        <v>4</v>
      </c>
      <c r="K151" s="188" t="s">
        <v>1081</v>
      </c>
      <c r="L151" s="189">
        <v>13463</v>
      </c>
      <c r="M151" s="187" t="s">
        <v>819</v>
      </c>
      <c r="N151" s="189">
        <v>377241</v>
      </c>
      <c r="O151" s="191">
        <f t="shared" si="5"/>
        <v>0</v>
      </c>
    </row>
    <row r="152" spans="1:15" ht="13.5">
      <c r="A152" s="186" t="s">
        <v>149</v>
      </c>
      <c r="B152" s="187">
        <v>4</v>
      </c>
      <c r="C152" s="188" t="s">
        <v>559</v>
      </c>
      <c r="D152" s="189">
        <v>204329</v>
      </c>
      <c r="E152" s="187" t="s">
        <v>1311</v>
      </c>
      <c r="F152" s="189">
        <v>304848</v>
      </c>
      <c r="G152" s="190">
        <f t="shared" si="4"/>
        <v>0</v>
      </c>
      <c r="I152" s="186" t="s">
        <v>1082</v>
      </c>
      <c r="J152" s="187">
        <v>4</v>
      </c>
      <c r="K152" s="188" t="s">
        <v>1083</v>
      </c>
      <c r="L152" s="189">
        <v>2656</v>
      </c>
      <c r="M152" s="187" t="s">
        <v>819</v>
      </c>
      <c r="N152" s="189">
        <v>53637</v>
      </c>
      <c r="O152" s="191">
        <f t="shared" si="5"/>
        <v>0</v>
      </c>
    </row>
    <row r="153" spans="1:15" ht="13.5">
      <c r="A153" s="174" t="s">
        <v>150</v>
      </c>
      <c r="B153" s="175">
        <v>2</v>
      </c>
      <c r="C153" s="176" t="s">
        <v>560</v>
      </c>
      <c r="D153" s="177">
        <v>0</v>
      </c>
      <c r="E153" s="175"/>
      <c r="F153" s="177">
        <v>160261201</v>
      </c>
      <c r="G153" s="178">
        <f t="shared" si="4"/>
        <v>2</v>
      </c>
      <c r="I153" s="174" t="s">
        <v>48</v>
      </c>
      <c r="J153" s="175">
        <v>2</v>
      </c>
      <c r="K153" s="176" t="s">
        <v>459</v>
      </c>
      <c r="L153" s="177">
        <v>4118499</v>
      </c>
      <c r="M153" s="175" t="s">
        <v>819</v>
      </c>
      <c r="N153" s="177">
        <v>42923655</v>
      </c>
      <c r="O153" s="179">
        <f t="shared" si="5"/>
        <v>1.4</v>
      </c>
    </row>
    <row r="154" spans="1:15" ht="13.5">
      <c r="A154" s="180" t="s">
        <v>151</v>
      </c>
      <c r="B154" s="181">
        <v>3</v>
      </c>
      <c r="C154" s="182" t="s">
        <v>561</v>
      </c>
      <c r="D154" s="183">
        <v>1150</v>
      </c>
      <c r="E154" s="181" t="s">
        <v>1310</v>
      </c>
      <c r="F154" s="183">
        <v>57213</v>
      </c>
      <c r="G154" s="185">
        <f t="shared" si="4"/>
        <v>0</v>
      </c>
      <c r="I154" s="180" t="s">
        <v>49</v>
      </c>
      <c r="J154" s="181">
        <v>3</v>
      </c>
      <c r="K154" s="182" t="s">
        <v>1084</v>
      </c>
      <c r="L154" s="183">
        <v>4002004</v>
      </c>
      <c r="M154" s="181" t="s">
        <v>819</v>
      </c>
      <c r="N154" s="183">
        <v>13227193</v>
      </c>
      <c r="O154" s="184">
        <f t="shared" si="5"/>
        <v>0.4</v>
      </c>
    </row>
    <row r="155" spans="1:15" ht="13.5">
      <c r="A155" s="180" t="s">
        <v>152</v>
      </c>
      <c r="B155" s="181">
        <v>3</v>
      </c>
      <c r="C155" s="182" t="s">
        <v>562</v>
      </c>
      <c r="D155" s="183">
        <v>2898769</v>
      </c>
      <c r="E155" s="181" t="s">
        <v>1313</v>
      </c>
      <c r="F155" s="183">
        <v>4585264</v>
      </c>
      <c r="G155" s="185">
        <f t="shared" si="4"/>
        <v>0.1</v>
      </c>
      <c r="I155" s="180" t="s">
        <v>1085</v>
      </c>
      <c r="J155" s="181">
        <v>3</v>
      </c>
      <c r="K155" s="182" t="s">
        <v>1086</v>
      </c>
      <c r="L155" s="183">
        <v>4713</v>
      </c>
      <c r="M155" s="181" t="s">
        <v>819</v>
      </c>
      <c r="N155" s="183">
        <v>671368</v>
      </c>
      <c r="O155" s="184">
        <f t="shared" si="5"/>
        <v>0</v>
      </c>
    </row>
    <row r="156" spans="1:15" ht="13.5">
      <c r="A156" s="180" t="s">
        <v>153</v>
      </c>
      <c r="B156" s="181">
        <v>3</v>
      </c>
      <c r="C156" s="182" t="s">
        <v>563</v>
      </c>
      <c r="D156" s="183">
        <v>0</v>
      </c>
      <c r="E156" s="181"/>
      <c r="F156" s="183">
        <v>81138980</v>
      </c>
      <c r="G156" s="185">
        <f t="shared" si="4"/>
        <v>1</v>
      </c>
      <c r="I156" s="180" t="s">
        <v>1087</v>
      </c>
      <c r="J156" s="181">
        <v>3</v>
      </c>
      <c r="K156" s="182" t="s">
        <v>1088</v>
      </c>
      <c r="L156" s="183">
        <v>35507</v>
      </c>
      <c r="M156" s="181" t="s">
        <v>819</v>
      </c>
      <c r="N156" s="183">
        <v>11427788</v>
      </c>
      <c r="O156" s="184">
        <f t="shared" si="5"/>
        <v>0.4</v>
      </c>
    </row>
    <row r="157" spans="1:15" ht="13.5">
      <c r="A157" s="186" t="s">
        <v>154</v>
      </c>
      <c r="B157" s="187">
        <v>4</v>
      </c>
      <c r="C157" s="188" t="s">
        <v>564</v>
      </c>
      <c r="D157" s="189">
        <v>786098</v>
      </c>
      <c r="E157" s="187" t="s">
        <v>1313</v>
      </c>
      <c r="F157" s="189">
        <v>4595403</v>
      </c>
      <c r="G157" s="190">
        <f t="shared" si="4"/>
        <v>0.1</v>
      </c>
      <c r="I157" s="186" t="s">
        <v>1089</v>
      </c>
      <c r="J157" s="187">
        <v>4</v>
      </c>
      <c r="K157" s="188" t="s">
        <v>1090</v>
      </c>
      <c r="L157" s="189">
        <v>120</v>
      </c>
      <c r="M157" s="187" t="s">
        <v>819</v>
      </c>
      <c r="N157" s="189">
        <v>1911</v>
      </c>
      <c r="O157" s="191">
        <f t="shared" si="5"/>
        <v>0</v>
      </c>
    </row>
    <row r="158" spans="1:15" ht="13.5">
      <c r="A158" s="186" t="s">
        <v>155</v>
      </c>
      <c r="B158" s="187">
        <v>4</v>
      </c>
      <c r="C158" s="188" t="s">
        <v>565</v>
      </c>
      <c r="D158" s="189">
        <v>34</v>
      </c>
      <c r="E158" s="187" t="s">
        <v>1313</v>
      </c>
      <c r="F158" s="189">
        <v>3949</v>
      </c>
      <c r="G158" s="190">
        <f t="shared" si="4"/>
        <v>0</v>
      </c>
      <c r="I158" s="186" t="s">
        <v>1091</v>
      </c>
      <c r="J158" s="187">
        <v>4</v>
      </c>
      <c r="K158" s="188" t="s">
        <v>1092</v>
      </c>
      <c r="L158" s="189">
        <v>6264</v>
      </c>
      <c r="M158" s="187" t="s">
        <v>819</v>
      </c>
      <c r="N158" s="189">
        <v>151877</v>
      </c>
      <c r="O158" s="191">
        <f t="shared" si="5"/>
        <v>0</v>
      </c>
    </row>
    <row r="159" spans="1:15" ht="13.5">
      <c r="A159" s="186" t="s">
        <v>156</v>
      </c>
      <c r="B159" s="187">
        <v>4</v>
      </c>
      <c r="C159" s="188" t="s">
        <v>566</v>
      </c>
      <c r="D159" s="189">
        <v>786033</v>
      </c>
      <c r="E159" s="187" t="s">
        <v>1313</v>
      </c>
      <c r="F159" s="189">
        <v>4585583</v>
      </c>
      <c r="G159" s="190">
        <f t="shared" si="4"/>
        <v>0.1</v>
      </c>
      <c r="I159" s="186" t="s">
        <v>1093</v>
      </c>
      <c r="J159" s="187">
        <v>4</v>
      </c>
      <c r="K159" s="188" t="s">
        <v>1094</v>
      </c>
      <c r="L159" s="189">
        <v>5169</v>
      </c>
      <c r="M159" s="187" t="s">
        <v>819</v>
      </c>
      <c r="N159" s="189">
        <v>9582006</v>
      </c>
      <c r="O159" s="191">
        <f t="shared" si="5"/>
        <v>0.3</v>
      </c>
    </row>
    <row r="160" spans="1:15" ht="13.5">
      <c r="A160" s="186" t="s">
        <v>157</v>
      </c>
      <c r="B160" s="187">
        <v>4</v>
      </c>
      <c r="C160" s="188" t="s">
        <v>567</v>
      </c>
      <c r="D160" s="189">
        <v>1304447</v>
      </c>
      <c r="E160" s="187" t="s">
        <v>1311</v>
      </c>
      <c r="F160" s="189">
        <v>3782044</v>
      </c>
      <c r="G160" s="190">
        <f t="shared" si="4"/>
        <v>0</v>
      </c>
      <c r="I160" s="186" t="s">
        <v>1095</v>
      </c>
      <c r="J160" s="187">
        <v>4</v>
      </c>
      <c r="K160" s="188" t="s">
        <v>1096</v>
      </c>
      <c r="L160" s="189">
        <v>1878</v>
      </c>
      <c r="M160" s="187" t="s">
        <v>819</v>
      </c>
      <c r="N160" s="189">
        <v>107770</v>
      </c>
      <c r="O160" s="191">
        <f t="shared" si="5"/>
        <v>0</v>
      </c>
    </row>
    <row r="161" spans="1:15" ht="13.5">
      <c r="A161" s="186" t="s">
        <v>158</v>
      </c>
      <c r="B161" s="187">
        <v>4</v>
      </c>
      <c r="C161" s="188" t="s">
        <v>568</v>
      </c>
      <c r="D161" s="189">
        <v>36877095</v>
      </c>
      <c r="E161" s="187" t="s">
        <v>1311</v>
      </c>
      <c r="F161" s="189">
        <v>11709382</v>
      </c>
      <c r="G161" s="190">
        <f t="shared" si="4"/>
        <v>0.1</v>
      </c>
      <c r="I161" s="186" t="s">
        <v>1097</v>
      </c>
      <c r="J161" s="187">
        <v>4</v>
      </c>
      <c r="K161" s="188" t="s">
        <v>1098</v>
      </c>
      <c r="L161" s="189">
        <v>604</v>
      </c>
      <c r="M161" s="187" t="s">
        <v>819</v>
      </c>
      <c r="N161" s="189">
        <v>10378</v>
      </c>
      <c r="O161" s="191">
        <f t="shared" si="5"/>
        <v>0</v>
      </c>
    </row>
    <row r="162" spans="1:15" ht="13.5">
      <c r="A162" s="186" t="s">
        <v>159</v>
      </c>
      <c r="B162" s="187">
        <v>4</v>
      </c>
      <c r="C162" s="188" t="s">
        <v>569</v>
      </c>
      <c r="D162" s="189">
        <v>31710898</v>
      </c>
      <c r="E162" s="187" t="s">
        <v>1311</v>
      </c>
      <c r="F162" s="189">
        <v>5912272</v>
      </c>
      <c r="G162" s="190">
        <f t="shared" si="4"/>
        <v>0.1</v>
      </c>
      <c r="I162" s="186" t="s">
        <v>1099</v>
      </c>
      <c r="J162" s="187">
        <v>4</v>
      </c>
      <c r="K162" s="188" t="s">
        <v>1100</v>
      </c>
      <c r="L162" s="189">
        <v>0</v>
      </c>
      <c r="M162" s="187" t="s">
        <v>819</v>
      </c>
      <c r="N162" s="189">
        <v>287</v>
      </c>
      <c r="O162" s="191">
        <f t="shared" si="5"/>
        <v>0</v>
      </c>
    </row>
    <row r="163" spans="1:15" ht="13.5">
      <c r="A163" s="186" t="s">
        <v>160</v>
      </c>
      <c r="B163" s="187">
        <v>4</v>
      </c>
      <c r="C163" s="188" t="s">
        <v>570</v>
      </c>
      <c r="D163" s="189">
        <v>10937</v>
      </c>
      <c r="E163" s="187" t="s">
        <v>1311</v>
      </c>
      <c r="F163" s="189">
        <v>45033</v>
      </c>
      <c r="G163" s="190">
        <f t="shared" si="4"/>
        <v>0</v>
      </c>
      <c r="I163" s="180" t="s">
        <v>1101</v>
      </c>
      <c r="J163" s="181">
        <v>3</v>
      </c>
      <c r="K163" s="182" t="s">
        <v>1102</v>
      </c>
      <c r="L163" s="183">
        <v>76256</v>
      </c>
      <c r="M163" s="181" t="s">
        <v>819</v>
      </c>
      <c r="N163" s="183">
        <v>17405640</v>
      </c>
      <c r="O163" s="184">
        <f t="shared" si="5"/>
        <v>0.6</v>
      </c>
    </row>
    <row r="164" spans="1:15" ht="13.5">
      <c r="A164" s="186" t="s">
        <v>161</v>
      </c>
      <c r="B164" s="187">
        <v>4</v>
      </c>
      <c r="C164" s="188" t="s">
        <v>571</v>
      </c>
      <c r="D164" s="189">
        <v>191028134</v>
      </c>
      <c r="E164" s="187" t="s">
        <v>1311</v>
      </c>
      <c r="F164" s="189">
        <v>31602351</v>
      </c>
      <c r="G164" s="190">
        <f t="shared" si="4"/>
        <v>0.4</v>
      </c>
      <c r="I164" s="186" t="s">
        <v>1103</v>
      </c>
      <c r="J164" s="187">
        <v>4</v>
      </c>
      <c r="K164" s="188" t="s">
        <v>1104</v>
      </c>
      <c r="L164" s="189">
        <v>111</v>
      </c>
      <c r="M164" s="187" t="s">
        <v>819</v>
      </c>
      <c r="N164" s="189">
        <v>2331</v>
      </c>
      <c r="O164" s="191">
        <f t="shared" si="5"/>
        <v>0</v>
      </c>
    </row>
    <row r="165" spans="1:15" ht="13.5">
      <c r="A165" s="180" t="s">
        <v>162</v>
      </c>
      <c r="B165" s="181">
        <v>3</v>
      </c>
      <c r="C165" s="182" t="s">
        <v>572</v>
      </c>
      <c r="D165" s="183">
        <v>12493</v>
      </c>
      <c r="E165" s="181" t="s">
        <v>1310</v>
      </c>
      <c r="F165" s="183">
        <v>8311871</v>
      </c>
      <c r="G165" s="185">
        <f t="shared" si="4"/>
        <v>0.1</v>
      </c>
      <c r="I165" s="186" t="s">
        <v>1105</v>
      </c>
      <c r="J165" s="187">
        <v>4</v>
      </c>
      <c r="K165" s="188" t="s">
        <v>1106</v>
      </c>
      <c r="L165" s="189">
        <v>6868</v>
      </c>
      <c r="M165" s="187" t="s">
        <v>819</v>
      </c>
      <c r="N165" s="189">
        <v>2015547</v>
      </c>
      <c r="O165" s="191">
        <f t="shared" si="5"/>
        <v>0.1</v>
      </c>
    </row>
    <row r="166" spans="1:15" ht="13.5">
      <c r="A166" s="186" t="s">
        <v>163</v>
      </c>
      <c r="B166" s="187">
        <v>4</v>
      </c>
      <c r="C166" s="188" t="s">
        <v>573</v>
      </c>
      <c r="D166" s="189">
        <v>12226</v>
      </c>
      <c r="E166" s="187" t="s">
        <v>1310</v>
      </c>
      <c r="F166" s="189">
        <v>7939034</v>
      </c>
      <c r="G166" s="190">
        <f t="shared" si="4"/>
        <v>0.1</v>
      </c>
      <c r="I166" s="186" t="s">
        <v>1107</v>
      </c>
      <c r="J166" s="187">
        <v>4</v>
      </c>
      <c r="K166" s="188" t="s">
        <v>1108</v>
      </c>
      <c r="L166" s="189">
        <v>5926</v>
      </c>
      <c r="M166" s="187" t="s">
        <v>819</v>
      </c>
      <c r="N166" s="189">
        <v>1263671</v>
      </c>
      <c r="O166" s="191">
        <f t="shared" si="5"/>
        <v>0</v>
      </c>
    </row>
    <row r="167" spans="1:15" ht="13.5">
      <c r="A167" s="186" t="s">
        <v>164</v>
      </c>
      <c r="B167" s="187">
        <v>4</v>
      </c>
      <c r="C167" s="188" t="s">
        <v>574</v>
      </c>
      <c r="D167" s="189">
        <v>10949</v>
      </c>
      <c r="E167" s="187" t="s">
        <v>1310</v>
      </c>
      <c r="F167" s="189">
        <v>6612668</v>
      </c>
      <c r="G167" s="190">
        <f t="shared" si="4"/>
        <v>0.1</v>
      </c>
      <c r="I167" s="186" t="s">
        <v>1109</v>
      </c>
      <c r="J167" s="187">
        <v>4</v>
      </c>
      <c r="K167" s="188" t="s">
        <v>1110</v>
      </c>
      <c r="L167" s="189">
        <v>52072</v>
      </c>
      <c r="M167" s="187" t="s">
        <v>819</v>
      </c>
      <c r="N167" s="189">
        <v>8044928</v>
      </c>
      <c r="O167" s="191">
        <f t="shared" si="5"/>
        <v>0.3</v>
      </c>
    </row>
    <row r="168" spans="1:15" ht="13.5">
      <c r="A168" s="186" t="s">
        <v>165</v>
      </c>
      <c r="B168" s="187">
        <v>4</v>
      </c>
      <c r="C168" s="188" t="s">
        <v>575</v>
      </c>
      <c r="D168" s="189">
        <v>253</v>
      </c>
      <c r="E168" s="187" t="s">
        <v>1310</v>
      </c>
      <c r="F168" s="189">
        <v>372837</v>
      </c>
      <c r="G168" s="190">
        <f t="shared" si="4"/>
        <v>0</v>
      </c>
      <c r="I168" s="174" t="s">
        <v>50</v>
      </c>
      <c r="J168" s="175">
        <v>2</v>
      </c>
      <c r="K168" s="176" t="s">
        <v>461</v>
      </c>
      <c r="L168" s="177">
        <v>0</v>
      </c>
      <c r="M168" s="175"/>
      <c r="N168" s="177">
        <v>20121701</v>
      </c>
      <c r="O168" s="179">
        <f t="shared" si="5"/>
        <v>0.7</v>
      </c>
    </row>
    <row r="169" spans="1:15" ht="13.5">
      <c r="A169" s="180" t="s">
        <v>166</v>
      </c>
      <c r="B169" s="181">
        <v>3</v>
      </c>
      <c r="C169" s="182" t="s">
        <v>576</v>
      </c>
      <c r="D169" s="183">
        <v>83188</v>
      </c>
      <c r="E169" s="181" t="s">
        <v>1315</v>
      </c>
      <c r="F169" s="183">
        <v>28223</v>
      </c>
      <c r="G169" s="185">
        <f t="shared" si="4"/>
        <v>0</v>
      </c>
      <c r="I169" s="180" t="s">
        <v>51</v>
      </c>
      <c r="J169" s="181">
        <v>3</v>
      </c>
      <c r="K169" s="182" t="s">
        <v>1111</v>
      </c>
      <c r="L169" s="183">
        <v>5922</v>
      </c>
      <c r="M169" s="181" t="s">
        <v>819</v>
      </c>
      <c r="N169" s="183">
        <v>9931332</v>
      </c>
      <c r="O169" s="184">
        <f t="shared" si="5"/>
        <v>0.3</v>
      </c>
    </row>
    <row r="170" spans="1:15" ht="13.5">
      <c r="A170" s="174" t="s">
        <v>167</v>
      </c>
      <c r="B170" s="175">
        <v>2</v>
      </c>
      <c r="C170" s="176" t="s">
        <v>577</v>
      </c>
      <c r="D170" s="177">
        <v>1917592</v>
      </c>
      <c r="E170" s="175" t="s">
        <v>1310</v>
      </c>
      <c r="F170" s="177">
        <v>165497959</v>
      </c>
      <c r="G170" s="178">
        <f t="shared" si="4"/>
        <v>2</v>
      </c>
      <c r="I170" s="186" t="s">
        <v>1112</v>
      </c>
      <c r="J170" s="187">
        <v>4</v>
      </c>
      <c r="K170" s="188" t="s">
        <v>1113</v>
      </c>
      <c r="L170" s="189">
        <v>29</v>
      </c>
      <c r="M170" s="187" t="s">
        <v>819</v>
      </c>
      <c r="N170" s="189">
        <v>7782</v>
      </c>
      <c r="O170" s="191">
        <f t="shared" si="5"/>
        <v>0</v>
      </c>
    </row>
    <row r="171" spans="1:15" ht="13.5">
      <c r="A171" s="180" t="s">
        <v>168</v>
      </c>
      <c r="B171" s="181">
        <v>3</v>
      </c>
      <c r="C171" s="182" t="s">
        <v>578</v>
      </c>
      <c r="D171" s="183">
        <v>22788</v>
      </c>
      <c r="E171" s="181" t="s">
        <v>1310</v>
      </c>
      <c r="F171" s="183">
        <v>1486360</v>
      </c>
      <c r="G171" s="185">
        <f t="shared" si="4"/>
        <v>0</v>
      </c>
      <c r="I171" s="186" t="s">
        <v>1114</v>
      </c>
      <c r="J171" s="187">
        <v>4</v>
      </c>
      <c r="K171" s="188" t="s">
        <v>1115</v>
      </c>
      <c r="L171" s="189">
        <v>288</v>
      </c>
      <c r="M171" s="187" t="s">
        <v>819</v>
      </c>
      <c r="N171" s="189">
        <v>70357</v>
      </c>
      <c r="O171" s="191">
        <f t="shared" si="5"/>
        <v>0</v>
      </c>
    </row>
    <row r="172" spans="1:15" ht="13.5">
      <c r="A172" s="186" t="s">
        <v>169</v>
      </c>
      <c r="B172" s="187">
        <v>4</v>
      </c>
      <c r="C172" s="188" t="s">
        <v>579</v>
      </c>
      <c r="D172" s="189">
        <v>2561</v>
      </c>
      <c r="E172" s="187" t="s">
        <v>1310</v>
      </c>
      <c r="F172" s="189">
        <v>343708</v>
      </c>
      <c r="G172" s="190">
        <f t="shared" si="4"/>
        <v>0</v>
      </c>
      <c r="I172" s="180" t="s">
        <v>1116</v>
      </c>
      <c r="J172" s="181">
        <v>3</v>
      </c>
      <c r="K172" s="182" t="s">
        <v>1117</v>
      </c>
      <c r="L172" s="183">
        <v>0</v>
      </c>
      <c r="M172" s="181"/>
      <c r="N172" s="183">
        <v>10190369</v>
      </c>
      <c r="O172" s="184">
        <f t="shared" si="5"/>
        <v>0.3</v>
      </c>
    </row>
    <row r="173" spans="1:15" ht="13.5">
      <c r="A173" s="180" t="s">
        <v>170</v>
      </c>
      <c r="B173" s="181">
        <v>3</v>
      </c>
      <c r="C173" s="182" t="s">
        <v>580</v>
      </c>
      <c r="D173" s="183">
        <v>273</v>
      </c>
      <c r="E173" s="181" t="s">
        <v>1310</v>
      </c>
      <c r="F173" s="183">
        <v>102544</v>
      </c>
      <c r="G173" s="185">
        <f t="shared" si="4"/>
        <v>0</v>
      </c>
      <c r="I173" s="186" t="s">
        <v>1118</v>
      </c>
      <c r="J173" s="187">
        <v>4</v>
      </c>
      <c r="K173" s="188" t="s">
        <v>1119</v>
      </c>
      <c r="L173" s="189">
        <v>543</v>
      </c>
      <c r="M173" s="187" t="s">
        <v>819</v>
      </c>
      <c r="N173" s="189">
        <v>267868</v>
      </c>
      <c r="O173" s="191">
        <f t="shared" si="5"/>
        <v>0</v>
      </c>
    </row>
    <row r="174" spans="1:15" ht="13.5">
      <c r="A174" s="186" t="s">
        <v>171</v>
      </c>
      <c r="B174" s="187">
        <v>4</v>
      </c>
      <c r="C174" s="188" t="s">
        <v>581</v>
      </c>
      <c r="D174" s="189">
        <v>59</v>
      </c>
      <c r="E174" s="187" t="s">
        <v>1310</v>
      </c>
      <c r="F174" s="189">
        <v>4624</v>
      </c>
      <c r="G174" s="190">
        <f t="shared" si="4"/>
        <v>0</v>
      </c>
      <c r="I174" s="186" t="s">
        <v>1120</v>
      </c>
      <c r="J174" s="187">
        <v>4</v>
      </c>
      <c r="K174" s="188" t="s">
        <v>1121</v>
      </c>
      <c r="L174" s="189">
        <v>1563</v>
      </c>
      <c r="M174" s="187" t="s">
        <v>819</v>
      </c>
      <c r="N174" s="189">
        <v>472601</v>
      </c>
      <c r="O174" s="191">
        <f t="shared" si="5"/>
        <v>0</v>
      </c>
    </row>
    <row r="175" spans="1:15" ht="13.5">
      <c r="A175" s="180" t="s">
        <v>172</v>
      </c>
      <c r="B175" s="181">
        <v>3</v>
      </c>
      <c r="C175" s="182" t="s">
        <v>582</v>
      </c>
      <c r="D175" s="183">
        <v>299262</v>
      </c>
      <c r="E175" s="181" t="s">
        <v>1310</v>
      </c>
      <c r="F175" s="183">
        <v>30398275</v>
      </c>
      <c r="G175" s="185">
        <f t="shared" si="4"/>
        <v>0.4</v>
      </c>
      <c r="I175" s="170" t="s">
        <v>52</v>
      </c>
      <c r="J175" s="171">
        <v>1</v>
      </c>
      <c r="K175" s="171" t="s">
        <v>463</v>
      </c>
      <c r="L175" s="172">
        <v>0</v>
      </c>
      <c r="M175" s="171"/>
      <c r="N175" s="172">
        <v>535066768</v>
      </c>
      <c r="O175" s="193">
        <f t="shared" si="5"/>
        <v>17.6</v>
      </c>
    </row>
    <row r="176" spans="1:15" ht="13.5">
      <c r="A176" s="186" t="s">
        <v>173</v>
      </c>
      <c r="B176" s="187">
        <v>4</v>
      </c>
      <c r="C176" s="188" t="s">
        <v>583</v>
      </c>
      <c r="D176" s="189">
        <v>269380</v>
      </c>
      <c r="E176" s="187" t="s">
        <v>1310</v>
      </c>
      <c r="F176" s="189">
        <v>26231559</v>
      </c>
      <c r="G176" s="190">
        <f t="shared" si="4"/>
        <v>0.3</v>
      </c>
      <c r="I176" s="174" t="s">
        <v>53</v>
      </c>
      <c r="J176" s="175">
        <v>2</v>
      </c>
      <c r="K176" s="176" t="s">
        <v>1122</v>
      </c>
      <c r="L176" s="177">
        <v>3086323</v>
      </c>
      <c r="M176" s="175" t="s">
        <v>819</v>
      </c>
      <c r="N176" s="177">
        <v>33841262</v>
      </c>
      <c r="O176" s="179">
        <f t="shared" si="5"/>
        <v>1.1</v>
      </c>
    </row>
    <row r="177" spans="1:15" ht="13.5">
      <c r="A177" s="186" t="s">
        <v>174</v>
      </c>
      <c r="B177" s="187">
        <v>4</v>
      </c>
      <c r="C177" s="188" t="s">
        <v>584</v>
      </c>
      <c r="D177" s="189">
        <v>7605</v>
      </c>
      <c r="E177" s="187" t="s">
        <v>1310</v>
      </c>
      <c r="F177" s="189">
        <v>826160</v>
      </c>
      <c r="G177" s="190">
        <f t="shared" si="4"/>
        <v>0</v>
      </c>
      <c r="I177" s="180" t="s">
        <v>54</v>
      </c>
      <c r="J177" s="181">
        <v>3</v>
      </c>
      <c r="K177" s="182" t="s">
        <v>1123</v>
      </c>
      <c r="L177" s="183">
        <v>2668128</v>
      </c>
      <c r="M177" s="181" t="s">
        <v>819</v>
      </c>
      <c r="N177" s="183">
        <v>20122301</v>
      </c>
      <c r="O177" s="184">
        <f t="shared" si="5"/>
        <v>0.7</v>
      </c>
    </row>
    <row r="178" spans="1:15" ht="13.5">
      <c r="A178" s="186" t="s">
        <v>175</v>
      </c>
      <c r="B178" s="187">
        <v>4</v>
      </c>
      <c r="C178" s="188" t="s">
        <v>585</v>
      </c>
      <c r="D178" s="189">
        <v>22277</v>
      </c>
      <c r="E178" s="187" t="s">
        <v>1310</v>
      </c>
      <c r="F178" s="189">
        <v>3340556</v>
      </c>
      <c r="G178" s="190">
        <f t="shared" si="4"/>
        <v>0</v>
      </c>
      <c r="I178" s="186" t="s">
        <v>1124</v>
      </c>
      <c r="J178" s="187">
        <v>4</v>
      </c>
      <c r="K178" s="188" t="s">
        <v>1125</v>
      </c>
      <c r="L178" s="189">
        <v>309408</v>
      </c>
      <c r="M178" s="187" t="s">
        <v>819</v>
      </c>
      <c r="N178" s="189">
        <v>1797382</v>
      </c>
      <c r="O178" s="191">
        <f t="shared" si="5"/>
        <v>0.1</v>
      </c>
    </row>
    <row r="179" spans="1:15" ht="13.5">
      <c r="A179" s="180" t="s">
        <v>176</v>
      </c>
      <c r="B179" s="181">
        <v>3</v>
      </c>
      <c r="C179" s="182" t="s">
        <v>586</v>
      </c>
      <c r="D179" s="183">
        <v>1516609</v>
      </c>
      <c r="E179" s="181" t="s">
        <v>1310</v>
      </c>
      <c r="F179" s="183">
        <v>120353124</v>
      </c>
      <c r="G179" s="185">
        <f t="shared" si="4"/>
        <v>1.5</v>
      </c>
      <c r="I179" s="186" t="s">
        <v>1126</v>
      </c>
      <c r="J179" s="187">
        <v>4</v>
      </c>
      <c r="K179" s="188" t="s">
        <v>1127</v>
      </c>
      <c r="L179" s="189">
        <v>1875372</v>
      </c>
      <c r="M179" s="187" t="s">
        <v>819</v>
      </c>
      <c r="N179" s="189">
        <v>15836857</v>
      </c>
      <c r="O179" s="191">
        <f t="shared" si="5"/>
        <v>0.5</v>
      </c>
    </row>
    <row r="180" spans="1:15" ht="13.5">
      <c r="A180" s="186" t="s">
        <v>177</v>
      </c>
      <c r="B180" s="187">
        <v>4</v>
      </c>
      <c r="C180" s="188" t="s">
        <v>587</v>
      </c>
      <c r="D180" s="189">
        <v>122874</v>
      </c>
      <c r="E180" s="187" t="s">
        <v>1310</v>
      </c>
      <c r="F180" s="189">
        <v>22840785</v>
      </c>
      <c r="G180" s="190">
        <f t="shared" si="4"/>
        <v>0.3</v>
      </c>
      <c r="I180" s="186" t="s">
        <v>1128</v>
      </c>
      <c r="J180" s="187">
        <v>4</v>
      </c>
      <c r="K180" s="188" t="s">
        <v>1129</v>
      </c>
      <c r="L180" s="189">
        <v>775898</v>
      </c>
      <c r="M180" s="187" t="s">
        <v>819</v>
      </c>
      <c r="N180" s="189">
        <v>7367896</v>
      </c>
      <c r="O180" s="191">
        <f t="shared" si="5"/>
        <v>0.2</v>
      </c>
    </row>
    <row r="181" spans="1:15" ht="13.5">
      <c r="A181" s="186" t="s">
        <v>178</v>
      </c>
      <c r="B181" s="187">
        <v>4</v>
      </c>
      <c r="C181" s="188" t="s">
        <v>588</v>
      </c>
      <c r="D181" s="189">
        <v>37067</v>
      </c>
      <c r="E181" s="187" t="s">
        <v>1310</v>
      </c>
      <c r="F181" s="189">
        <v>8486054</v>
      </c>
      <c r="G181" s="190">
        <f t="shared" si="4"/>
        <v>0.1</v>
      </c>
      <c r="I181" s="186" t="s">
        <v>1130</v>
      </c>
      <c r="J181" s="187">
        <v>4</v>
      </c>
      <c r="K181" s="188" t="s">
        <v>1131</v>
      </c>
      <c r="L181" s="189">
        <v>1099474</v>
      </c>
      <c r="M181" s="187" t="s">
        <v>819</v>
      </c>
      <c r="N181" s="189">
        <v>8468961</v>
      </c>
      <c r="O181" s="191">
        <f t="shared" si="5"/>
        <v>0.3</v>
      </c>
    </row>
    <row r="182" spans="1:15" ht="13.5">
      <c r="A182" s="186" t="s">
        <v>179</v>
      </c>
      <c r="B182" s="187">
        <v>4</v>
      </c>
      <c r="C182" s="188" t="s">
        <v>589</v>
      </c>
      <c r="D182" s="189">
        <v>208105</v>
      </c>
      <c r="E182" s="187" t="s">
        <v>1310</v>
      </c>
      <c r="F182" s="189">
        <v>20470397</v>
      </c>
      <c r="G182" s="190">
        <f t="shared" si="4"/>
        <v>0.2</v>
      </c>
      <c r="I182" s="186" t="s">
        <v>1132</v>
      </c>
      <c r="J182" s="187">
        <v>4</v>
      </c>
      <c r="K182" s="188" t="s">
        <v>1133</v>
      </c>
      <c r="L182" s="189">
        <v>483348</v>
      </c>
      <c r="M182" s="187" t="s">
        <v>819</v>
      </c>
      <c r="N182" s="189">
        <v>2488062</v>
      </c>
      <c r="O182" s="191">
        <f t="shared" si="5"/>
        <v>0.1</v>
      </c>
    </row>
    <row r="183" spans="1:15" ht="13.5">
      <c r="A183" s="186" t="s">
        <v>180</v>
      </c>
      <c r="B183" s="187">
        <v>4</v>
      </c>
      <c r="C183" s="188" t="s">
        <v>590</v>
      </c>
      <c r="D183" s="189">
        <v>3437</v>
      </c>
      <c r="E183" s="187" t="s">
        <v>1310</v>
      </c>
      <c r="F183" s="189">
        <v>257375</v>
      </c>
      <c r="G183" s="190">
        <f t="shared" si="4"/>
        <v>0</v>
      </c>
      <c r="I183" s="174" t="s">
        <v>55</v>
      </c>
      <c r="J183" s="175">
        <v>2</v>
      </c>
      <c r="K183" s="176" t="s">
        <v>466</v>
      </c>
      <c r="L183" s="177">
        <v>0</v>
      </c>
      <c r="M183" s="175"/>
      <c r="N183" s="177">
        <v>285940613</v>
      </c>
      <c r="O183" s="179">
        <f t="shared" si="5"/>
        <v>9.4</v>
      </c>
    </row>
    <row r="184" spans="1:15" ht="13.5">
      <c r="A184" s="186" t="s">
        <v>181</v>
      </c>
      <c r="B184" s="187">
        <v>4</v>
      </c>
      <c r="C184" s="188" t="s">
        <v>591</v>
      </c>
      <c r="D184" s="189">
        <v>511546</v>
      </c>
      <c r="E184" s="187" t="s">
        <v>1310</v>
      </c>
      <c r="F184" s="189">
        <v>37806335</v>
      </c>
      <c r="G184" s="190">
        <f t="shared" si="4"/>
        <v>0.5</v>
      </c>
      <c r="I184" s="180" t="s">
        <v>56</v>
      </c>
      <c r="J184" s="181">
        <v>3</v>
      </c>
      <c r="K184" s="182" t="s">
        <v>1134</v>
      </c>
      <c r="L184" s="183">
        <v>8713622</v>
      </c>
      <c r="M184" s="181" t="s">
        <v>821</v>
      </c>
      <c r="N184" s="183">
        <v>209491535</v>
      </c>
      <c r="O184" s="184">
        <f t="shared" si="5"/>
        <v>6.9</v>
      </c>
    </row>
    <row r="185" spans="1:15" ht="13.5">
      <c r="A185" s="186" t="s">
        <v>182</v>
      </c>
      <c r="B185" s="187">
        <v>4</v>
      </c>
      <c r="C185" s="188" t="s">
        <v>592</v>
      </c>
      <c r="D185" s="189">
        <v>374368</v>
      </c>
      <c r="E185" s="187" t="s">
        <v>1310</v>
      </c>
      <c r="F185" s="189">
        <v>25761498</v>
      </c>
      <c r="G185" s="190">
        <f t="shared" si="4"/>
        <v>0.3</v>
      </c>
      <c r="I185" s="180" t="s">
        <v>1135</v>
      </c>
      <c r="J185" s="181">
        <v>3</v>
      </c>
      <c r="K185" s="182" t="s">
        <v>467</v>
      </c>
      <c r="L185" s="183">
        <v>0</v>
      </c>
      <c r="M185" s="181"/>
      <c r="N185" s="183">
        <v>76449078</v>
      </c>
      <c r="O185" s="184">
        <f t="shared" si="5"/>
        <v>2.5</v>
      </c>
    </row>
    <row r="186" spans="1:15" ht="13.5">
      <c r="A186" s="186" t="s">
        <v>183</v>
      </c>
      <c r="B186" s="187">
        <v>4</v>
      </c>
      <c r="C186" s="188" t="s">
        <v>593</v>
      </c>
      <c r="D186" s="189">
        <v>674099</v>
      </c>
      <c r="E186" s="187" t="s">
        <v>1310</v>
      </c>
      <c r="F186" s="189">
        <v>39235607</v>
      </c>
      <c r="G186" s="190">
        <f t="shared" si="4"/>
        <v>0.5</v>
      </c>
      <c r="I186" s="186" t="s">
        <v>1136</v>
      </c>
      <c r="J186" s="187">
        <v>4</v>
      </c>
      <c r="K186" s="188" t="s">
        <v>468</v>
      </c>
      <c r="L186" s="189">
        <v>1644000</v>
      </c>
      <c r="M186" s="187" t="s">
        <v>821</v>
      </c>
      <c r="N186" s="189">
        <v>50267819</v>
      </c>
      <c r="O186" s="191">
        <f t="shared" si="5"/>
        <v>1.7</v>
      </c>
    </row>
    <row r="187" spans="1:15" ht="13.5">
      <c r="A187" s="186" t="s">
        <v>184</v>
      </c>
      <c r="B187" s="187">
        <v>4</v>
      </c>
      <c r="C187" s="188" t="s">
        <v>594</v>
      </c>
      <c r="D187" s="189">
        <v>381040</v>
      </c>
      <c r="E187" s="187" t="s">
        <v>1310</v>
      </c>
      <c r="F187" s="189">
        <v>23110496</v>
      </c>
      <c r="G187" s="190">
        <f t="shared" si="4"/>
        <v>0.3</v>
      </c>
      <c r="I187" s="186" t="s">
        <v>1137</v>
      </c>
      <c r="J187" s="187">
        <v>4</v>
      </c>
      <c r="K187" s="188" t="s">
        <v>469</v>
      </c>
      <c r="L187" s="189">
        <v>299069</v>
      </c>
      <c r="M187" s="187" t="s">
        <v>821</v>
      </c>
      <c r="N187" s="189">
        <v>9446358</v>
      </c>
      <c r="O187" s="191">
        <f t="shared" si="5"/>
        <v>0.3</v>
      </c>
    </row>
    <row r="188" spans="1:15" ht="13.5">
      <c r="A188" s="180" t="s">
        <v>185</v>
      </c>
      <c r="B188" s="181">
        <v>3</v>
      </c>
      <c r="C188" s="182" t="s">
        <v>595</v>
      </c>
      <c r="D188" s="183">
        <v>122</v>
      </c>
      <c r="E188" s="181" t="s">
        <v>1310</v>
      </c>
      <c r="F188" s="183">
        <v>97296</v>
      </c>
      <c r="G188" s="185">
        <f t="shared" si="4"/>
        <v>0</v>
      </c>
      <c r="I188" s="186" t="s">
        <v>1138</v>
      </c>
      <c r="J188" s="187">
        <v>4</v>
      </c>
      <c r="K188" s="188" t="s">
        <v>470</v>
      </c>
      <c r="L188" s="189">
        <v>333069</v>
      </c>
      <c r="M188" s="187" t="s">
        <v>821</v>
      </c>
      <c r="N188" s="189">
        <v>10968054</v>
      </c>
      <c r="O188" s="191">
        <f t="shared" si="5"/>
        <v>0.4</v>
      </c>
    </row>
    <row r="189" spans="1:15" ht="13.5">
      <c r="A189" s="186" t="s">
        <v>186</v>
      </c>
      <c r="B189" s="187">
        <v>4</v>
      </c>
      <c r="C189" s="188" t="s">
        <v>596</v>
      </c>
      <c r="D189" s="189">
        <v>73</v>
      </c>
      <c r="E189" s="187" t="s">
        <v>1310</v>
      </c>
      <c r="F189" s="189">
        <v>61674</v>
      </c>
      <c r="G189" s="190">
        <f t="shared" si="4"/>
        <v>0</v>
      </c>
      <c r="I189" s="186" t="s">
        <v>1139</v>
      </c>
      <c r="J189" s="187">
        <v>4</v>
      </c>
      <c r="K189" s="188" t="s">
        <v>1140</v>
      </c>
      <c r="L189" s="189">
        <v>96358</v>
      </c>
      <c r="M189" s="187" t="s">
        <v>821</v>
      </c>
      <c r="N189" s="189">
        <v>2528539</v>
      </c>
      <c r="O189" s="191">
        <f t="shared" si="5"/>
        <v>0.1</v>
      </c>
    </row>
    <row r="190" spans="1:15" ht="13.5">
      <c r="A190" s="180" t="s">
        <v>187</v>
      </c>
      <c r="B190" s="181">
        <v>3</v>
      </c>
      <c r="C190" s="182" t="s">
        <v>597</v>
      </c>
      <c r="D190" s="183">
        <v>78249</v>
      </c>
      <c r="E190" s="181" t="s">
        <v>1310</v>
      </c>
      <c r="F190" s="183">
        <v>12936679</v>
      </c>
      <c r="G190" s="185">
        <f t="shared" si="4"/>
        <v>0.2</v>
      </c>
      <c r="I190" s="186" t="s">
        <v>1141</v>
      </c>
      <c r="J190" s="187">
        <v>4</v>
      </c>
      <c r="K190" s="188" t="s">
        <v>1142</v>
      </c>
      <c r="L190" s="189">
        <v>6399627</v>
      </c>
      <c r="M190" s="187" t="s">
        <v>820</v>
      </c>
      <c r="N190" s="189">
        <v>1378743</v>
      </c>
      <c r="O190" s="191">
        <f t="shared" si="5"/>
        <v>0</v>
      </c>
    </row>
    <row r="191" spans="1:15" ht="13.5">
      <c r="A191" s="186" t="s">
        <v>188</v>
      </c>
      <c r="B191" s="187">
        <v>4</v>
      </c>
      <c r="C191" s="188" t="s">
        <v>598</v>
      </c>
      <c r="D191" s="189">
        <v>73385</v>
      </c>
      <c r="E191" s="187" t="s">
        <v>1310</v>
      </c>
      <c r="F191" s="189">
        <v>8418719</v>
      </c>
      <c r="G191" s="190">
        <f t="shared" si="4"/>
        <v>0.1</v>
      </c>
      <c r="I191" s="186" t="s">
        <v>1143</v>
      </c>
      <c r="J191" s="187">
        <v>4</v>
      </c>
      <c r="K191" s="188" t="s">
        <v>1144</v>
      </c>
      <c r="L191" s="189">
        <v>101395</v>
      </c>
      <c r="M191" s="187" t="s">
        <v>819</v>
      </c>
      <c r="N191" s="189">
        <v>1443243</v>
      </c>
      <c r="O191" s="191">
        <f t="shared" si="5"/>
        <v>0</v>
      </c>
    </row>
    <row r="192" spans="1:15" ht="13.5">
      <c r="A192" s="174" t="s">
        <v>189</v>
      </c>
      <c r="B192" s="175">
        <v>2</v>
      </c>
      <c r="C192" s="176" t="s">
        <v>599</v>
      </c>
      <c r="D192" s="177">
        <v>156930</v>
      </c>
      <c r="E192" s="175" t="s">
        <v>1310</v>
      </c>
      <c r="F192" s="177">
        <v>65833382</v>
      </c>
      <c r="G192" s="178">
        <f t="shared" si="4"/>
        <v>0.8</v>
      </c>
      <c r="I192" s="174" t="s">
        <v>1145</v>
      </c>
      <c r="J192" s="175">
        <v>2</v>
      </c>
      <c r="K192" s="176" t="s">
        <v>1146</v>
      </c>
      <c r="L192" s="177">
        <v>7144529</v>
      </c>
      <c r="M192" s="175" t="s">
        <v>819</v>
      </c>
      <c r="N192" s="177">
        <v>215284893</v>
      </c>
      <c r="O192" s="179">
        <f t="shared" si="5"/>
        <v>7.1</v>
      </c>
    </row>
    <row r="193" spans="1:15" ht="13.5">
      <c r="A193" s="180" t="s">
        <v>190</v>
      </c>
      <c r="B193" s="181">
        <v>3</v>
      </c>
      <c r="C193" s="182" t="s">
        <v>600</v>
      </c>
      <c r="D193" s="183">
        <v>38556</v>
      </c>
      <c r="E193" s="181" t="s">
        <v>1310</v>
      </c>
      <c r="F193" s="183">
        <v>23967999</v>
      </c>
      <c r="G193" s="185">
        <f t="shared" si="4"/>
        <v>0.3</v>
      </c>
      <c r="I193" s="180" t="s">
        <v>1147</v>
      </c>
      <c r="J193" s="181">
        <v>3</v>
      </c>
      <c r="K193" s="182" t="s">
        <v>1148</v>
      </c>
      <c r="L193" s="183">
        <v>7144529</v>
      </c>
      <c r="M193" s="181" t="s">
        <v>819</v>
      </c>
      <c r="N193" s="183">
        <v>215284893</v>
      </c>
      <c r="O193" s="184">
        <f t="shared" si="5"/>
        <v>7.1</v>
      </c>
    </row>
    <row r="194" spans="1:15" ht="13.5">
      <c r="A194" s="186" t="s">
        <v>191</v>
      </c>
      <c r="B194" s="187">
        <v>4</v>
      </c>
      <c r="C194" s="188" t="s">
        <v>601</v>
      </c>
      <c r="D194" s="189">
        <v>2190</v>
      </c>
      <c r="E194" s="187" t="s">
        <v>1310</v>
      </c>
      <c r="F194" s="189">
        <v>1303759</v>
      </c>
      <c r="G194" s="190">
        <f t="shared" si="4"/>
        <v>0</v>
      </c>
      <c r="I194" s="186" t="s">
        <v>1149</v>
      </c>
      <c r="J194" s="187">
        <v>4</v>
      </c>
      <c r="K194" s="188" t="s">
        <v>1150</v>
      </c>
      <c r="L194" s="189">
        <v>602661</v>
      </c>
      <c r="M194" s="187" t="s">
        <v>819</v>
      </c>
      <c r="N194" s="189">
        <v>24236952</v>
      </c>
      <c r="O194" s="191">
        <f t="shared" si="5"/>
        <v>0.8</v>
      </c>
    </row>
    <row r="195" spans="1:15" ht="13.5">
      <c r="A195" s="186" t="s">
        <v>192</v>
      </c>
      <c r="B195" s="187">
        <v>4</v>
      </c>
      <c r="C195" s="188" t="s">
        <v>602</v>
      </c>
      <c r="D195" s="189">
        <v>674</v>
      </c>
      <c r="E195" s="187" t="s">
        <v>1310</v>
      </c>
      <c r="F195" s="189">
        <v>441392</v>
      </c>
      <c r="G195" s="190">
        <f t="shared" si="4"/>
        <v>0</v>
      </c>
      <c r="I195" s="186" t="s">
        <v>1151</v>
      </c>
      <c r="J195" s="187">
        <v>4</v>
      </c>
      <c r="K195" s="188" t="s">
        <v>1152</v>
      </c>
      <c r="L195" s="189">
        <v>6541868</v>
      </c>
      <c r="M195" s="187" t="s">
        <v>819</v>
      </c>
      <c r="N195" s="189">
        <v>191047941</v>
      </c>
      <c r="O195" s="191">
        <f t="shared" si="5"/>
        <v>6.3</v>
      </c>
    </row>
    <row r="196" spans="1:15" ht="13.5">
      <c r="A196" s="186" t="s">
        <v>193</v>
      </c>
      <c r="B196" s="187">
        <v>4</v>
      </c>
      <c r="C196" s="188" t="s">
        <v>603</v>
      </c>
      <c r="D196" s="189">
        <v>3103</v>
      </c>
      <c r="E196" s="187" t="s">
        <v>1310</v>
      </c>
      <c r="F196" s="189">
        <v>2983363</v>
      </c>
      <c r="G196" s="190">
        <f t="shared" si="4"/>
        <v>0</v>
      </c>
      <c r="I196" s="170" t="s">
        <v>61</v>
      </c>
      <c r="J196" s="171">
        <v>1</v>
      </c>
      <c r="K196" s="171" t="s">
        <v>472</v>
      </c>
      <c r="L196" s="172">
        <v>31262</v>
      </c>
      <c r="M196" s="171" t="s">
        <v>819</v>
      </c>
      <c r="N196" s="172">
        <v>4408943</v>
      </c>
      <c r="O196" s="193">
        <f t="shared" si="5"/>
        <v>0.1</v>
      </c>
    </row>
    <row r="197" spans="1:15" ht="13.5">
      <c r="A197" s="186" t="s">
        <v>194</v>
      </c>
      <c r="B197" s="187">
        <v>4</v>
      </c>
      <c r="C197" s="188" t="s">
        <v>604</v>
      </c>
      <c r="D197" s="189">
        <v>21648</v>
      </c>
      <c r="E197" s="187" t="s">
        <v>1310</v>
      </c>
      <c r="F197" s="189">
        <v>8906650</v>
      </c>
      <c r="G197" s="190">
        <f aca="true" t="shared" si="6" ref="G197:G260">ROUND((F197/8192857950)*100,1)</f>
        <v>0.1</v>
      </c>
      <c r="I197" s="174" t="s">
        <v>62</v>
      </c>
      <c r="J197" s="175">
        <v>2</v>
      </c>
      <c r="K197" s="176" t="s">
        <v>473</v>
      </c>
      <c r="L197" s="177">
        <v>1069</v>
      </c>
      <c r="M197" s="175" t="s">
        <v>819</v>
      </c>
      <c r="N197" s="177">
        <v>106995</v>
      </c>
      <c r="O197" s="179">
        <f aca="true" t="shared" si="7" ref="O197:O260">ROUND((N197/3037884999)*100,1)</f>
        <v>0</v>
      </c>
    </row>
    <row r="198" spans="1:15" ht="13.5">
      <c r="A198" s="180" t="s">
        <v>195</v>
      </c>
      <c r="B198" s="181">
        <v>3</v>
      </c>
      <c r="C198" s="182" t="s">
        <v>605</v>
      </c>
      <c r="D198" s="183">
        <v>111167</v>
      </c>
      <c r="E198" s="181" t="s">
        <v>1310</v>
      </c>
      <c r="F198" s="183">
        <v>38286931</v>
      </c>
      <c r="G198" s="185">
        <f t="shared" si="6"/>
        <v>0.5</v>
      </c>
      <c r="I198" s="174" t="s">
        <v>63</v>
      </c>
      <c r="J198" s="175">
        <v>2</v>
      </c>
      <c r="K198" s="176" t="s">
        <v>474</v>
      </c>
      <c r="L198" s="177">
        <v>6586</v>
      </c>
      <c r="M198" s="175" t="s">
        <v>819</v>
      </c>
      <c r="N198" s="177">
        <v>1508498</v>
      </c>
      <c r="O198" s="179">
        <f t="shared" si="7"/>
        <v>0</v>
      </c>
    </row>
    <row r="199" spans="1:15" ht="13.5">
      <c r="A199" s="186" t="s">
        <v>196</v>
      </c>
      <c r="B199" s="187">
        <v>4</v>
      </c>
      <c r="C199" s="188" t="s">
        <v>606</v>
      </c>
      <c r="D199" s="189">
        <v>3249</v>
      </c>
      <c r="E199" s="187" t="s">
        <v>1310</v>
      </c>
      <c r="F199" s="189">
        <v>758462</v>
      </c>
      <c r="G199" s="190">
        <f t="shared" si="6"/>
        <v>0</v>
      </c>
      <c r="I199" s="180" t="s">
        <v>1153</v>
      </c>
      <c r="J199" s="181">
        <v>3</v>
      </c>
      <c r="K199" s="182" t="s">
        <v>1154</v>
      </c>
      <c r="L199" s="183">
        <v>643</v>
      </c>
      <c r="M199" s="181" t="s">
        <v>819</v>
      </c>
      <c r="N199" s="183">
        <v>60917</v>
      </c>
      <c r="O199" s="184">
        <f t="shared" si="7"/>
        <v>0</v>
      </c>
    </row>
    <row r="200" spans="1:15" ht="13.5">
      <c r="A200" s="186" t="s">
        <v>197</v>
      </c>
      <c r="B200" s="187">
        <v>4</v>
      </c>
      <c r="C200" s="188" t="s">
        <v>607</v>
      </c>
      <c r="D200" s="189">
        <v>89664</v>
      </c>
      <c r="E200" s="187" t="s">
        <v>1310</v>
      </c>
      <c r="F200" s="189">
        <v>27418858</v>
      </c>
      <c r="G200" s="190">
        <f t="shared" si="6"/>
        <v>0.3</v>
      </c>
      <c r="I200" s="174" t="s">
        <v>64</v>
      </c>
      <c r="J200" s="175">
        <v>2</v>
      </c>
      <c r="K200" s="176" t="s">
        <v>475</v>
      </c>
      <c r="L200" s="177">
        <v>23608</v>
      </c>
      <c r="M200" s="175" t="s">
        <v>819</v>
      </c>
      <c r="N200" s="177">
        <v>2793450</v>
      </c>
      <c r="O200" s="179">
        <f t="shared" si="7"/>
        <v>0.1</v>
      </c>
    </row>
    <row r="201" spans="1:15" ht="13.5">
      <c r="A201" s="180" t="s">
        <v>198</v>
      </c>
      <c r="B201" s="181">
        <v>3</v>
      </c>
      <c r="C201" s="182" t="s">
        <v>608</v>
      </c>
      <c r="D201" s="183">
        <v>4605</v>
      </c>
      <c r="E201" s="181" t="s">
        <v>1310</v>
      </c>
      <c r="F201" s="183">
        <v>614758</v>
      </c>
      <c r="G201" s="185">
        <f t="shared" si="6"/>
        <v>0</v>
      </c>
      <c r="I201" s="180" t="s">
        <v>1155</v>
      </c>
      <c r="J201" s="181">
        <v>3</v>
      </c>
      <c r="K201" s="182" t="s">
        <v>1156</v>
      </c>
      <c r="L201" s="183">
        <v>15</v>
      </c>
      <c r="M201" s="181" t="s">
        <v>819</v>
      </c>
      <c r="N201" s="183">
        <v>8621</v>
      </c>
      <c r="O201" s="184">
        <f t="shared" si="7"/>
        <v>0</v>
      </c>
    </row>
    <row r="202" spans="1:15" ht="13.5">
      <c r="A202" s="186" t="s">
        <v>199</v>
      </c>
      <c r="B202" s="187">
        <v>4</v>
      </c>
      <c r="C202" s="188" t="s">
        <v>609</v>
      </c>
      <c r="D202" s="189">
        <v>4536</v>
      </c>
      <c r="E202" s="187" t="s">
        <v>1310</v>
      </c>
      <c r="F202" s="189">
        <v>588300</v>
      </c>
      <c r="G202" s="190">
        <f t="shared" si="6"/>
        <v>0</v>
      </c>
      <c r="I202" s="170" t="s">
        <v>65</v>
      </c>
      <c r="J202" s="171">
        <v>1</v>
      </c>
      <c r="K202" s="171" t="s">
        <v>476</v>
      </c>
      <c r="L202" s="172">
        <v>0</v>
      </c>
      <c r="M202" s="171"/>
      <c r="N202" s="172">
        <v>221614373</v>
      </c>
      <c r="O202" s="193">
        <f t="shared" si="7"/>
        <v>7.3</v>
      </c>
    </row>
    <row r="203" spans="1:15" ht="13.5">
      <c r="A203" s="180" t="s">
        <v>200</v>
      </c>
      <c r="B203" s="181">
        <v>3</v>
      </c>
      <c r="C203" s="182" t="s">
        <v>610</v>
      </c>
      <c r="D203" s="183">
        <v>604</v>
      </c>
      <c r="E203" s="181" t="s">
        <v>1310</v>
      </c>
      <c r="F203" s="183">
        <v>1108105</v>
      </c>
      <c r="G203" s="185">
        <f t="shared" si="6"/>
        <v>0</v>
      </c>
      <c r="I203" s="174" t="s">
        <v>66</v>
      </c>
      <c r="J203" s="175">
        <v>2</v>
      </c>
      <c r="K203" s="176" t="s">
        <v>477</v>
      </c>
      <c r="L203" s="177">
        <v>0</v>
      </c>
      <c r="M203" s="175"/>
      <c r="N203" s="177">
        <v>79754919</v>
      </c>
      <c r="O203" s="179">
        <f t="shared" si="7"/>
        <v>2.6</v>
      </c>
    </row>
    <row r="204" spans="1:15" ht="13.5">
      <c r="A204" s="180" t="s">
        <v>201</v>
      </c>
      <c r="B204" s="181">
        <v>3</v>
      </c>
      <c r="C204" s="182" t="s">
        <v>611</v>
      </c>
      <c r="D204" s="183">
        <v>103573</v>
      </c>
      <c r="E204" s="181" t="s">
        <v>1315</v>
      </c>
      <c r="F204" s="183">
        <v>122112</v>
      </c>
      <c r="G204" s="185">
        <f t="shared" si="6"/>
        <v>0</v>
      </c>
      <c r="I204" s="180" t="s">
        <v>67</v>
      </c>
      <c r="J204" s="181">
        <v>3</v>
      </c>
      <c r="K204" s="182" t="s">
        <v>478</v>
      </c>
      <c r="L204" s="183">
        <v>0</v>
      </c>
      <c r="M204" s="181"/>
      <c r="N204" s="183">
        <v>36342723</v>
      </c>
      <c r="O204" s="184">
        <f t="shared" si="7"/>
        <v>1.2</v>
      </c>
    </row>
    <row r="205" spans="1:15" ht="13.5">
      <c r="A205" s="174" t="s">
        <v>202</v>
      </c>
      <c r="B205" s="175">
        <v>2</v>
      </c>
      <c r="C205" s="176" t="s">
        <v>612</v>
      </c>
      <c r="D205" s="177">
        <v>0</v>
      </c>
      <c r="E205" s="175"/>
      <c r="F205" s="177">
        <v>183204653</v>
      </c>
      <c r="G205" s="178">
        <f t="shared" si="6"/>
        <v>2.2</v>
      </c>
      <c r="I205" s="180" t="s">
        <v>73</v>
      </c>
      <c r="J205" s="181">
        <v>3</v>
      </c>
      <c r="K205" s="182" t="s">
        <v>484</v>
      </c>
      <c r="L205" s="183">
        <v>396954</v>
      </c>
      <c r="M205" s="181" t="s">
        <v>819</v>
      </c>
      <c r="N205" s="183">
        <v>41047709</v>
      </c>
      <c r="O205" s="184">
        <f t="shared" si="7"/>
        <v>1.4</v>
      </c>
    </row>
    <row r="206" spans="1:15" ht="13.5">
      <c r="A206" s="180" t="s">
        <v>203</v>
      </c>
      <c r="B206" s="181">
        <v>3</v>
      </c>
      <c r="C206" s="182" t="s">
        <v>613</v>
      </c>
      <c r="D206" s="183">
        <v>4661</v>
      </c>
      <c r="E206" s="181" t="s">
        <v>1310</v>
      </c>
      <c r="F206" s="183">
        <v>1376576</v>
      </c>
      <c r="G206" s="185">
        <f t="shared" si="6"/>
        <v>0</v>
      </c>
      <c r="I206" s="174" t="s">
        <v>77</v>
      </c>
      <c r="J206" s="175">
        <v>2</v>
      </c>
      <c r="K206" s="176" t="s">
        <v>488</v>
      </c>
      <c r="L206" s="177">
        <v>136584</v>
      </c>
      <c r="M206" s="175" t="s">
        <v>819</v>
      </c>
      <c r="N206" s="177">
        <v>4538051</v>
      </c>
      <c r="O206" s="179">
        <f t="shared" si="7"/>
        <v>0.1</v>
      </c>
    </row>
    <row r="207" spans="1:15" ht="13.5">
      <c r="A207" s="186" t="s">
        <v>204</v>
      </c>
      <c r="B207" s="187">
        <v>4</v>
      </c>
      <c r="C207" s="188" t="s">
        <v>614</v>
      </c>
      <c r="D207" s="189">
        <v>4558</v>
      </c>
      <c r="E207" s="187" t="s">
        <v>1310</v>
      </c>
      <c r="F207" s="189">
        <v>1276047</v>
      </c>
      <c r="G207" s="190">
        <f t="shared" si="6"/>
        <v>0</v>
      </c>
      <c r="I207" s="180" t="s">
        <v>1157</v>
      </c>
      <c r="J207" s="181">
        <v>3</v>
      </c>
      <c r="K207" s="182" t="s">
        <v>1158</v>
      </c>
      <c r="L207" s="183">
        <v>27167</v>
      </c>
      <c r="M207" s="181" t="s">
        <v>819</v>
      </c>
      <c r="N207" s="183">
        <v>1740667</v>
      </c>
      <c r="O207" s="184">
        <f t="shared" si="7"/>
        <v>0.1</v>
      </c>
    </row>
    <row r="208" spans="1:15" ht="13.5">
      <c r="A208" s="180" t="s">
        <v>205</v>
      </c>
      <c r="B208" s="181">
        <v>3</v>
      </c>
      <c r="C208" s="182" t="s">
        <v>615</v>
      </c>
      <c r="D208" s="183">
        <v>1430</v>
      </c>
      <c r="E208" s="181" t="s">
        <v>1310</v>
      </c>
      <c r="F208" s="183">
        <v>339243</v>
      </c>
      <c r="G208" s="185">
        <f t="shared" si="6"/>
        <v>0</v>
      </c>
      <c r="I208" s="174" t="s">
        <v>78</v>
      </c>
      <c r="J208" s="175">
        <v>2</v>
      </c>
      <c r="K208" s="176" t="s">
        <v>489</v>
      </c>
      <c r="L208" s="177">
        <v>18842957</v>
      </c>
      <c r="M208" s="175" t="s">
        <v>820</v>
      </c>
      <c r="N208" s="177">
        <v>6063056</v>
      </c>
      <c r="O208" s="179">
        <f t="shared" si="7"/>
        <v>0.2</v>
      </c>
    </row>
    <row r="209" spans="1:15" ht="13.5">
      <c r="A209" s="186" t="s">
        <v>206</v>
      </c>
      <c r="B209" s="187">
        <v>4</v>
      </c>
      <c r="C209" s="188" t="s">
        <v>616</v>
      </c>
      <c r="D209" s="189">
        <v>66</v>
      </c>
      <c r="E209" s="187" t="s">
        <v>1310</v>
      </c>
      <c r="F209" s="189">
        <v>62038</v>
      </c>
      <c r="G209" s="190">
        <f t="shared" si="6"/>
        <v>0</v>
      </c>
      <c r="I209" s="180" t="s">
        <v>79</v>
      </c>
      <c r="J209" s="181">
        <v>3</v>
      </c>
      <c r="K209" s="182" t="s">
        <v>490</v>
      </c>
      <c r="L209" s="183">
        <v>2061672</v>
      </c>
      <c r="M209" s="181" t="s">
        <v>820</v>
      </c>
      <c r="N209" s="183">
        <v>981924</v>
      </c>
      <c r="O209" s="184">
        <f t="shared" si="7"/>
        <v>0</v>
      </c>
    </row>
    <row r="210" spans="1:15" ht="13.5">
      <c r="A210" s="186" t="s">
        <v>207</v>
      </c>
      <c r="B210" s="187">
        <v>4</v>
      </c>
      <c r="C210" s="188" t="s">
        <v>617</v>
      </c>
      <c r="D210" s="189">
        <v>66</v>
      </c>
      <c r="E210" s="187" t="s">
        <v>1310</v>
      </c>
      <c r="F210" s="189">
        <v>62038</v>
      </c>
      <c r="G210" s="190">
        <f t="shared" si="6"/>
        <v>0</v>
      </c>
      <c r="I210" s="186" t="s">
        <v>1159</v>
      </c>
      <c r="J210" s="187">
        <v>4</v>
      </c>
      <c r="K210" s="188" t="s">
        <v>1160</v>
      </c>
      <c r="L210" s="189">
        <v>169330</v>
      </c>
      <c r="M210" s="187" t="s">
        <v>820</v>
      </c>
      <c r="N210" s="189">
        <v>127960</v>
      </c>
      <c r="O210" s="191">
        <f t="shared" si="7"/>
        <v>0</v>
      </c>
    </row>
    <row r="211" spans="1:15" ht="13.5">
      <c r="A211" s="180" t="s">
        <v>208</v>
      </c>
      <c r="B211" s="181">
        <v>3</v>
      </c>
      <c r="C211" s="182" t="s">
        <v>618</v>
      </c>
      <c r="D211" s="183">
        <v>889</v>
      </c>
      <c r="E211" s="181" t="s">
        <v>1310</v>
      </c>
      <c r="F211" s="183">
        <v>747304</v>
      </c>
      <c r="G211" s="185">
        <f t="shared" si="6"/>
        <v>0</v>
      </c>
      <c r="I211" s="186" t="s">
        <v>1161</v>
      </c>
      <c r="J211" s="187">
        <v>4</v>
      </c>
      <c r="K211" s="188" t="s">
        <v>1162</v>
      </c>
      <c r="L211" s="189">
        <v>230588</v>
      </c>
      <c r="M211" s="187" t="s">
        <v>820</v>
      </c>
      <c r="N211" s="189">
        <v>98363</v>
      </c>
      <c r="O211" s="191">
        <f t="shared" si="7"/>
        <v>0</v>
      </c>
    </row>
    <row r="212" spans="1:15" ht="13.5">
      <c r="A212" s="186" t="s">
        <v>209</v>
      </c>
      <c r="B212" s="187">
        <v>4</v>
      </c>
      <c r="C212" s="188" t="s">
        <v>619</v>
      </c>
      <c r="D212" s="189">
        <v>699</v>
      </c>
      <c r="E212" s="187" t="s">
        <v>1310</v>
      </c>
      <c r="F212" s="189">
        <v>487189</v>
      </c>
      <c r="G212" s="190">
        <f t="shared" si="6"/>
        <v>0</v>
      </c>
      <c r="I212" s="186" t="s">
        <v>1163</v>
      </c>
      <c r="J212" s="187">
        <v>4</v>
      </c>
      <c r="K212" s="188" t="s">
        <v>1164</v>
      </c>
      <c r="L212" s="189">
        <v>132240</v>
      </c>
      <c r="M212" s="187" t="s">
        <v>820</v>
      </c>
      <c r="N212" s="189">
        <v>47319</v>
      </c>
      <c r="O212" s="191">
        <f t="shared" si="7"/>
        <v>0</v>
      </c>
    </row>
    <row r="213" spans="1:15" ht="13.5">
      <c r="A213" s="186" t="s">
        <v>210</v>
      </c>
      <c r="B213" s="187">
        <v>4</v>
      </c>
      <c r="C213" s="188" t="s">
        <v>620</v>
      </c>
      <c r="D213" s="189">
        <v>19</v>
      </c>
      <c r="E213" s="187" t="s">
        <v>1310</v>
      </c>
      <c r="F213" s="189">
        <v>89789</v>
      </c>
      <c r="G213" s="190">
        <f t="shared" si="6"/>
        <v>0</v>
      </c>
      <c r="I213" s="180" t="s">
        <v>80</v>
      </c>
      <c r="J213" s="181">
        <v>3</v>
      </c>
      <c r="K213" s="182" t="s">
        <v>1165</v>
      </c>
      <c r="L213" s="183">
        <v>292100</v>
      </c>
      <c r="M213" s="181" t="s">
        <v>820</v>
      </c>
      <c r="N213" s="183">
        <v>78383</v>
      </c>
      <c r="O213" s="184">
        <f t="shared" si="7"/>
        <v>0</v>
      </c>
    </row>
    <row r="214" spans="1:15" ht="13.5">
      <c r="A214" s="180" t="s">
        <v>211</v>
      </c>
      <c r="B214" s="181">
        <v>3</v>
      </c>
      <c r="C214" s="182" t="s">
        <v>621</v>
      </c>
      <c r="D214" s="183">
        <v>75888</v>
      </c>
      <c r="E214" s="181" t="s">
        <v>1310</v>
      </c>
      <c r="F214" s="183">
        <v>50673401</v>
      </c>
      <c r="G214" s="185">
        <f t="shared" si="6"/>
        <v>0.6</v>
      </c>
      <c r="I214" s="186" t="s">
        <v>1166</v>
      </c>
      <c r="J214" s="187">
        <v>4</v>
      </c>
      <c r="K214" s="188" t="s">
        <v>1167</v>
      </c>
      <c r="L214" s="189">
        <v>104000</v>
      </c>
      <c r="M214" s="187" t="s">
        <v>820</v>
      </c>
      <c r="N214" s="189">
        <v>9829</v>
      </c>
      <c r="O214" s="191">
        <f t="shared" si="7"/>
        <v>0</v>
      </c>
    </row>
    <row r="215" spans="1:15" ht="13.5">
      <c r="A215" s="186" t="s">
        <v>212</v>
      </c>
      <c r="B215" s="187">
        <v>4</v>
      </c>
      <c r="C215" s="188" t="s">
        <v>622</v>
      </c>
      <c r="D215" s="189">
        <v>211</v>
      </c>
      <c r="E215" s="187" t="s">
        <v>1310</v>
      </c>
      <c r="F215" s="189">
        <v>189157</v>
      </c>
      <c r="G215" s="190">
        <f t="shared" si="6"/>
        <v>0</v>
      </c>
      <c r="I215" s="180" t="s">
        <v>1168</v>
      </c>
      <c r="J215" s="181">
        <v>3</v>
      </c>
      <c r="K215" s="182" t="s">
        <v>491</v>
      </c>
      <c r="L215" s="183">
        <v>7013009</v>
      </c>
      <c r="M215" s="181" t="s">
        <v>820</v>
      </c>
      <c r="N215" s="183">
        <v>2469181</v>
      </c>
      <c r="O215" s="184">
        <f t="shared" si="7"/>
        <v>0.1</v>
      </c>
    </row>
    <row r="216" spans="1:15" ht="13.5">
      <c r="A216" s="186" t="s">
        <v>213</v>
      </c>
      <c r="B216" s="187">
        <v>4</v>
      </c>
      <c r="C216" s="188" t="s">
        <v>623</v>
      </c>
      <c r="D216" s="189">
        <v>7</v>
      </c>
      <c r="E216" s="187" t="s">
        <v>1310</v>
      </c>
      <c r="F216" s="189">
        <v>2366</v>
      </c>
      <c r="G216" s="190">
        <f t="shared" si="6"/>
        <v>0</v>
      </c>
      <c r="I216" s="174" t="s">
        <v>81</v>
      </c>
      <c r="J216" s="175">
        <v>2</v>
      </c>
      <c r="K216" s="176" t="s">
        <v>492</v>
      </c>
      <c r="L216" s="177">
        <v>5564648</v>
      </c>
      <c r="M216" s="175" t="s">
        <v>820</v>
      </c>
      <c r="N216" s="177">
        <v>6520212</v>
      </c>
      <c r="O216" s="179">
        <f t="shared" si="7"/>
        <v>0.2</v>
      </c>
    </row>
    <row r="217" spans="1:15" ht="13.5">
      <c r="A217" s="186" t="s">
        <v>214</v>
      </c>
      <c r="B217" s="187">
        <v>4</v>
      </c>
      <c r="C217" s="188" t="s">
        <v>624</v>
      </c>
      <c r="D217" s="189">
        <v>72017</v>
      </c>
      <c r="E217" s="187" t="s">
        <v>1310</v>
      </c>
      <c r="F217" s="189">
        <v>46916396</v>
      </c>
      <c r="G217" s="190">
        <f t="shared" si="6"/>
        <v>0.6</v>
      </c>
      <c r="I217" s="180" t="s">
        <v>82</v>
      </c>
      <c r="J217" s="181">
        <v>3</v>
      </c>
      <c r="K217" s="182" t="s">
        <v>493</v>
      </c>
      <c r="L217" s="183">
        <v>408995</v>
      </c>
      <c r="M217" s="181" t="s">
        <v>820</v>
      </c>
      <c r="N217" s="183">
        <v>247536</v>
      </c>
      <c r="O217" s="184">
        <f t="shared" si="7"/>
        <v>0</v>
      </c>
    </row>
    <row r="218" spans="1:15" ht="13.5">
      <c r="A218" s="186" t="s">
        <v>215</v>
      </c>
      <c r="B218" s="187">
        <v>4</v>
      </c>
      <c r="C218" s="188" t="s">
        <v>625</v>
      </c>
      <c r="D218" s="189">
        <v>1222</v>
      </c>
      <c r="E218" s="187" t="s">
        <v>1310</v>
      </c>
      <c r="F218" s="189">
        <v>955549</v>
      </c>
      <c r="G218" s="190">
        <f t="shared" si="6"/>
        <v>0</v>
      </c>
      <c r="I218" s="180" t="s">
        <v>83</v>
      </c>
      <c r="J218" s="181">
        <v>3</v>
      </c>
      <c r="K218" s="182" t="s">
        <v>495</v>
      </c>
      <c r="L218" s="183">
        <v>47663000</v>
      </c>
      <c r="M218" s="181" t="s">
        <v>823</v>
      </c>
      <c r="N218" s="183">
        <v>124944</v>
      </c>
      <c r="O218" s="184">
        <f t="shared" si="7"/>
        <v>0</v>
      </c>
    </row>
    <row r="219" spans="1:15" ht="13.5">
      <c r="A219" s="180" t="s">
        <v>216</v>
      </c>
      <c r="B219" s="181">
        <v>3</v>
      </c>
      <c r="C219" s="182" t="s">
        <v>626</v>
      </c>
      <c r="D219" s="183">
        <v>30898720</v>
      </c>
      <c r="E219" s="181" t="s">
        <v>1311</v>
      </c>
      <c r="F219" s="183">
        <v>65949023</v>
      </c>
      <c r="G219" s="185">
        <f t="shared" si="6"/>
        <v>0.8</v>
      </c>
      <c r="I219" s="180" t="s">
        <v>1170</v>
      </c>
      <c r="J219" s="181">
        <v>3</v>
      </c>
      <c r="K219" s="182" t="s">
        <v>496</v>
      </c>
      <c r="L219" s="183">
        <v>537750</v>
      </c>
      <c r="M219" s="181" t="s">
        <v>820</v>
      </c>
      <c r="N219" s="183">
        <v>367535</v>
      </c>
      <c r="O219" s="184">
        <f t="shared" si="7"/>
        <v>0</v>
      </c>
    </row>
    <row r="220" spans="1:15" ht="13.5">
      <c r="A220" s="186" t="s">
        <v>217</v>
      </c>
      <c r="B220" s="187">
        <v>4</v>
      </c>
      <c r="C220" s="188" t="s">
        <v>627</v>
      </c>
      <c r="D220" s="189">
        <v>70573</v>
      </c>
      <c r="E220" s="187" t="s">
        <v>1311</v>
      </c>
      <c r="F220" s="189">
        <v>102386</v>
      </c>
      <c r="G220" s="190">
        <f t="shared" si="6"/>
        <v>0</v>
      </c>
      <c r="I220" s="174" t="s">
        <v>86</v>
      </c>
      <c r="J220" s="175">
        <v>2</v>
      </c>
      <c r="K220" s="176" t="s">
        <v>497</v>
      </c>
      <c r="L220" s="177">
        <v>23187</v>
      </c>
      <c r="M220" s="175" t="s">
        <v>819</v>
      </c>
      <c r="N220" s="177">
        <v>7611775</v>
      </c>
      <c r="O220" s="179">
        <f t="shared" si="7"/>
        <v>0.3</v>
      </c>
    </row>
    <row r="221" spans="1:15" ht="13.5">
      <c r="A221" s="180" t="s">
        <v>218</v>
      </c>
      <c r="B221" s="181">
        <v>3</v>
      </c>
      <c r="C221" s="182" t="s">
        <v>628</v>
      </c>
      <c r="D221" s="183">
        <v>0</v>
      </c>
      <c r="E221" s="181"/>
      <c r="F221" s="183">
        <v>6912620</v>
      </c>
      <c r="G221" s="185">
        <f t="shared" si="6"/>
        <v>0.1</v>
      </c>
      <c r="I221" s="180" t="s">
        <v>87</v>
      </c>
      <c r="J221" s="181">
        <v>3</v>
      </c>
      <c r="K221" s="182" t="s">
        <v>1171</v>
      </c>
      <c r="L221" s="183">
        <v>9</v>
      </c>
      <c r="M221" s="181" t="s">
        <v>819</v>
      </c>
      <c r="N221" s="183">
        <v>13468</v>
      </c>
      <c r="O221" s="184">
        <f t="shared" si="7"/>
        <v>0</v>
      </c>
    </row>
    <row r="222" spans="1:15" ht="13.5">
      <c r="A222" s="186" t="s">
        <v>219</v>
      </c>
      <c r="B222" s="187">
        <v>4</v>
      </c>
      <c r="C222" s="188" t="s">
        <v>629</v>
      </c>
      <c r="D222" s="189">
        <v>1671482</v>
      </c>
      <c r="E222" s="187" t="s">
        <v>1311</v>
      </c>
      <c r="F222" s="189">
        <v>1591208</v>
      </c>
      <c r="G222" s="190">
        <f t="shared" si="6"/>
        <v>0</v>
      </c>
      <c r="I222" s="180" t="s">
        <v>88</v>
      </c>
      <c r="J222" s="181">
        <v>3</v>
      </c>
      <c r="K222" s="182" t="s">
        <v>1172</v>
      </c>
      <c r="L222" s="183">
        <v>12</v>
      </c>
      <c r="M222" s="181" t="s">
        <v>819</v>
      </c>
      <c r="N222" s="183">
        <v>6285</v>
      </c>
      <c r="O222" s="184">
        <f t="shared" si="7"/>
        <v>0</v>
      </c>
    </row>
    <row r="223" spans="1:15" ht="13.5">
      <c r="A223" s="180" t="s">
        <v>220</v>
      </c>
      <c r="B223" s="181">
        <v>3</v>
      </c>
      <c r="C223" s="182" t="s">
        <v>630</v>
      </c>
      <c r="D223" s="183">
        <v>9105021</v>
      </c>
      <c r="E223" s="181" t="s">
        <v>1311</v>
      </c>
      <c r="F223" s="183">
        <v>10187492</v>
      </c>
      <c r="G223" s="185">
        <f t="shared" si="6"/>
        <v>0.1</v>
      </c>
      <c r="I223" s="174" t="s">
        <v>89</v>
      </c>
      <c r="J223" s="175">
        <v>2</v>
      </c>
      <c r="K223" s="176" t="s">
        <v>500</v>
      </c>
      <c r="L223" s="177">
        <v>91369</v>
      </c>
      <c r="M223" s="175" t="s">
        <v>819</v>
      </c>
      <c r="N223" s="177">
        <v>2401528</v>
      </c>
      <c r="O223" s="179">
        <f t="shared" si="7"/>
        <v>0.1</v>
      </c>
    </row>
    <row r="224" spans="1:15" ht="13.5">
      <c r="A224" s="186" t="s">
        <v>221</v>
      </c>
      <c r="B224" s="187">
        <v>4</v>
      </c>
      <c r="C224" s="188" t="s">
        <v>631</v>
      </c>
      <c r="D224" s="189">
        <v>8334646</v>
      </c>
      <c r="E224" s="187" t="s">
        <v>1311</v>
      </c>
      <c r="F224" s="189">
        <v>9241590</v>
      </c>
      <c r="G224" s="190">
        <f t="shared" si="6"/>
        <v>0.1</v>
      </c>
      <c r="I224" s="180" t="s">
        <v>90</v>
      </c>
      <c r="J224" s="181">
        <v>3</v>
      </c>
      <c r="K224" s="182" t="s">
        <v>1173</v>
      </c>
      <c r="L224" s="183">
        <v>65833</v>
      </c>
      <c r="M224" s="181" t="s">
        <v>819</v>
      </c>
      <c r="N224" s="183">
        <v>1600605</v>
      </c>
      <c r="O224" s="184">
        <f t="shared" si="7"/>
        <v>0.1</v>
      </c>
    </row>
    <row r="225" spans="1:15" ht="13.5">
      <c r="A225" s="180" t="s">
        <v>222</v>
      </c>
      <c r="B225" s="181">
        <v>3</v>
      </c>
      <c r="C225" s="182" t="s">
        <v>632</v>
      </c>
      <c r="D225" s="183">
        <v>14067</v>
      </c>
      <c r="E225" s="181" t="s">
        <v>1310</v>
      </c>
      <c r="F225" s="183">
        <v>19428299</v>
      </c>
      <c r="G225" s="185">
        <f t="shared" si="6"/>
        <v>0.2</v>
      </c>
      <c r="I225" s="186" t="s">
        <v>91</v>
      </c>
      <c r="J225" s="187">
        <v>4</v>
      </c>
      <c r="K225" s="188" t="s">
        <v>1174</v>
      </c>
      <c r="L225" s="189">
        <v>59661</v>
      </c>
      <c r="M225" s="187" t="s">
        <v>819</v>
      </c>
      <c r="N225" s="189">
        <v>1396860</v>
      </c>
      <c r="O225" s="191">
        <f t="shared" si="7"/>
        <v>0</v>
      </c>
    </row>
    <row r="226" spans="1:15" ht="13.5">
      <c r="A226" s="180" t="s">
        <v>223</v>
      </c>
      <c r="B226" s="181">
        <v>3</v>
      </c>
      <c r="C226" s="182" t="s">
        <v>633</v>
      </c>
      <c r="D226" s="183">
        <v>2906</v>
      </c>
      <c r="E226" s="181" t="s">
        <v>1310</v>
      </c>
      <c r="F226" s="183">
        <v>3262661</v>
      </c>
      <c r="G226" s="185">
        <f t="shared" si="6"/>
        <v>0</v>
      </c>
      <c r="I226" s="186" t="s">
        <v>92</v>
      </c>
      <c r="J226" s="187">
        <v>4</v>
      </c>
      <c r="K226" s="188" t="s">
        <v>1175</v>
      </c>
      <c r="L226" s="189">
        <v>6114</v>
      </c>
      <c r="M226" s="187" t="s">
        <v>819</v>
      </c>
      <c r="N226" s="189">
        <v>202152</v>
      </c>
      <c r="O226" s="191">
        <f t="shared" si="7"/>
        <v>0</v>
      </c>
    </row>
    <row r="227" spans="1:15" ht="13.5">
      <c r="A227" s="180" t="s">
        <v>224</v>
      </c>
      <c r="B227" s="181">
        <v>3</v>
      </c>
      <c r="C227" s="182" t="s">
        <v>634</v>
      </c>
      <c r="D227" s="183">
        <v>1274720</v>
      </c>
      <c r="E227" s="181" t="s">
        <v>1311</v>
      </c>
      <c r="F227" s="183">
        <v>1320174</v>
      </c>
      <c r="G227" s="185">
        <f t="shared" si="6"/>
        <v>0</v>
      </c>
      <c r="I227" s="174" t="s">
        <v>93</v>
      </c>
      <c r="J227" s="175">
        <v>2</v>
      </c>
      <c r="K227" s="176" t="s">
        <v>504</v>
      </c>
      <c r="L227" s="177">
        <v>2707</v>
      </c>
      <c r="M227" s="175" t="s">
        <v>819</v>
      </c>
      <c r="N227" s="177">
        <v>747849</v>
      </c>
      <c r="O227" s="179">
        <f t="shared" si="7"/>
        <v>0</v>
      </c>
    </row>
    <row r="228" spans="1:15" ht="13.5">
      <c r="A228" s="170" t="s">
        <v>225</v>
      </c>
      <c r="B228" s="171">
        <v>1</v>
      </c>
      <c r="C228" s="171" t="s">
        <v>635</v>
      </c>
      <c r="D228" s="172">
        <v>0</v>
      </c>
      <c r="E228" s="171"/>
      <c r="F228" s="172">
        <v>6709043787</v>
      </c>
      <c r="G228" s="192">
        <f t="shared" si="6"/>
        <v>81.9</v>
      </c>
      <c r="I228" s="174" t="s">
        <v>94</v>
      </c>
      <c r="J228" s="175">
        <v>2</v>
      </c>
      <c r="K228" s="176" t="s">
        <v>505</v>
      </c>
      <c r="L228" s="177">
        <v>219723</v>
      </c>
      <c r="M228" s="175" t="s">
        <v>819</v>
      </c>
      <c r="N228" s="177">
        <v>52932158</v>
      </c>
      <c r="O228" s="179">
        <f t="shared" si="7"/>
        <v>1.7</v>
      </c>
    </row>
    <row r="229" spans="1:15" ht="13.5">
      <c r="A229" s="174" t="s">
        <v>226</v>
      </c>
      <c r="B229" s="175">
        <v>2</v>
      </c>
      <c r="C229" s="176" t="s">
        <v>636</v>
      </c>
      <c r="D229" s="177">
        <v>0</v>
      </c>
      <c r="E229" s="175"/>
      <c r="F229" s="177">
        <v>2077445322</v>
      </c>
      <c r="G229" s="178">
        <f t="shared" si="6"/>
        <v>25.4</v>
      </c>
      <c r="I229" s="180" t="s">
        <v>95</v>
      </c>
      <c r="J229" s="181">
        <v>3</v>
      </c>
      <c r="K229" s="182" t="s">
        <v>1176</v>
      </c>
      <c r="L229" s="183">
        <v>520</v>
      </c>
      <c r="M229" s="181" t="s">
        <v>819</v>
      </c>
      <c r="N229" s="183">
        <v>437790</v>
      </c>
      <c r="O229" s="184">
        <f t="shared" si="7"/>
        <v>0</v>
      </c>
    </row>
    <row r="230" spans="1:15" ht="13.5">
      <c r="A230" s="180" t="s">
        <v>227</v>
      </c>
      <c r="B230" s="181">
        <v>3</v>
      </c>
      <c r="C230" s="182" t="s">
        <v>637</v>
      </c>
      <c r="D230" s="183">
        <v>284535125</v>
      </c>
      <c r="E230" s="181" t="s">
        <v>1311</v>
      </c>
      <c r="F230" s="183">
        <v>375376720</v>
      </c>
      <c r="G230" s="185">
        <f t="shared" si="6"/>
        <v>4.6</v>
      </c>
      <c r="I230" s="180" t="s">
        <v>96</v>
      </c>
      <c r="J230" s="181">
        <v>3</v>
      </c>
      <c r="K230" s="182" t="s">
        <v>507</v>
      </c>
      <c r="L230" s="183">
        <v>7658</v>
      </c>
      <c r="M230" s="181" t="s">
        <v>819</v>
      </c>
      <c r="N230" s="183">
        <v>2659505</v>
      </c>
      <c r="O230" s="184">
        <f t="shared" si="7"/>
        <v>0.1</v>
      </c>
    </row>
    <row r="231" spans="1:15" ht="13.5">
      <c r="A231" s="186" t="s">
        <v>228</v>
      </c>
      <c r="B231" s="187">
        <v>4</v>
      </c>
      <c r="C231" s="188" t="s">
        <v>638</v>
      </c>
      <c r="D231" s="189">
        <v>7665</v>
      </c>
      <c r="E231" s="187" t="s">
        <v>1311</v>
      </c>
      <c r="F231" s="189">
        <v>16724</v>
      </c>
      <c r="G231" s="190">
        <f t="shared" si="6"/>
        <v>0</v>
      </c>
      <c r="I231" s="180" t="s">
        <v>99</v>
      </c>
      <c r="J231" s="181">
        <v>3</v>
      </c>
      <c r="K231" s="182" t="s">
        <v>510</v>
      </c>
      <c r="L231" s="183">
        <v>15525</v>
      </c>
      <c r="M231" s="181" t="s">
        <v>819</v>
      </c>
      <c r="N231" s="183">
        <v>2585932</v>
      </c>
      <c r="O231" s="184">
        <f t="shared" si="7"/>
        <v>0.1</v>
      </c>
    </row>
    <row r="232" spans="1:15" ht="13.5">
      <c r="A232" s="186" t="s">
        <v>229</v>
      </c>
      <c r="B232" s="187">
        <v>4</v>
      </c>
      <c r="C232" s="188" t="s">
        <v>639</v>
      </c>
      <c r="D232" s="189">
        <v>281326887</v>
      </c>
      <c r="E232" s="187" t="s">
        <v>1311</v>
      </c>
      <c r="F232" s="189">
        <v>368609020</v>
      </c>
      <c r="G232" s="190">
        <f t="shared" si="6"/>
        <v>4.5</v>
      </c>
      <c r="I232" s="180" t="s">
        <v>100</v>
      </c>
      <c r="J232" s="181">
        <v>3</v>
      </c>
      <c r="K232" s="182" t="s">
        <v>511</v>
      </c>
      <c r="L232" s="183">
        <v>1423</v>
      </c>
      <c r="M232" s="181" t="s">
        <v>819</v>
      </c>
      <c r="N232" s="183">
        <v>317872</v>
      </c>
      <c r="O232" s="184">
        <f t="shared" si="7"/>
        <v>0</v>
      </c>
    </row>
    <row r="233" spans="1:15" ht="13.5">
      <c r="A233" s="186" t="s">
        <v>230</v>
      </c>
      <c r="B233" s="187">
        <v>4</v>
      </c>
      <c r="C233" s="188" t="s">
        <v>640</v>
      </c>
      <c r="D233" s="189">
        <v>234718476</v>
      </c>
      <c r="E233" s="187" t="s">
        <v>1311</v>
      </c>
      <c r="F233" s="189">
        <v>291635168</v>
      </c>
      <c r="G233" s="190">
        <f t="shared" si="6"/>
        <v>3.6</v>
      </c>
      <c r="I233" s="180" t="s">
        <v>1177</v>
      </c>
      <c r="J233" s="181">
        <v>3</v>
      </c>
      <c r="K233" s="182" t="s">
        <v>1178</v>
      </c>
      <c r="L233" s="183">
        <v>77365</v>
      </c>
      <c r="M233" s="181" t="s">
        <v>819</v>
      </c>
      <c r="N233" s="183">
        <v>12807705</v>
      </c>
      <c r="O233" s="184">
        <f t="shared" si="7"/>
        <v>0.4</v>
      </c>
    </row>
    <row r="234" spans="1:15" ht="13.5">
      <c r="A234" s="186" t="s">
        <v>231</v>
      </c>
      <c r="B234" s="187">
        <v>4</v>
      </c>
      <c r="C234" s="188" t="s">
        <v>641</v>
      </c>
      <c r="D234" s="189">
        <v>46608411</v>
      </c>
      <c r="E234" s="187" t="s">
        <v>1311</v>
      </c>
      <c r="F234" s="189">
        <v>76973852</v>
      </c>
      <c r="G234" s="190">
        <f t="shared" si="6"/>
        <v>0.9</v>
      </c>
      <c r="I234" s="174" t="s">
        <v>101</v>
      </c>
      <c r="J234" s="175">
        <v>2</v>
      </c>
      <c r="K234" s="176" t="s">
        <v>512</v>
      </c>
      <c r="L234" s="177">
        <v>168763</v>
      </c>
      <c r="M234" s="175" t="s">
        <v>819</v>
      </c>
      <c r="N234" s="177">
        <v>61044825</v>
      </c>
      <c r="O234" s="179">
        <f t="shared" si="7"/>
        <v>2</v>
      </c>
    </row>
    <row r="235" spans="1:15" ht="13.5">
      <c r="A235" s="186" t="s">
        <v>232</v>
      </c>
      <c r="B235" s="187">
        <v>4</v>
      </c>
      <c r="C235" s="188" t="s">
        <v>642</v>
      </c>
      <c r="D235" s="189">
        <v>1977637</v>
      </c>
      <c r="E235" s="187" t="s">
        <v>1311</v>
      </c>
      <c r="F235" s="189">
        <v>2457097</v>
      </c>
      <c r="G235" s="190">
        <f t="shared" si="6"/>
        <v>0</v>
      </c>
      <c r="I235" s="180" t="s">
        <v>1179</v>
      </c>
      <c r="J235" s="181">
        <v>3</v>
      </c>
      <c r="K235" s="182" t="s">
        <v>1180</v>
      </c>
      <c r="L235" s="183">
        <v>1538</v>
      </c>
      <c r="M235" s="181" t="s">
        <v>819</v>
      </c>
      <c r="N235" s="183">
        <v>577445</v>
      </c>
      <c r="O235" s="184">
        <f t="shared" si="7"/>
        <v>0</v>
      </c>
    </row>
    <row r="236" spans="1:15" ht="13.5">
      <c r="A236" s="180" t="s">
        <v>233</v>
      </c>
      <c r="B236" s="181">
        <v>3</v>
      </c>
      <c r="C236" s="182" t="s">
        <v>643</v>
      </c>
      <c r="D236" s="183">
        <v>0</v>
      </c>
      <c r="E236" s="181"/>
      <c r="F236" s="183">
        <v>15707762</v>
      </c>
      <c r="G236" s="185">
        <f t="shared" si="6"/>
        <v>0.2</v>
      </c>
      <c r="I236" s="180" t="s">
        <v>1181</v>
      </c>
      <c r="J236" s="181">
        <v>3</v>
      </c>
      <c r="K236" s="182" t="s">
        <v>1182</v>
      </c>
      <c r="L236" s="183">
        <v>8064</v>
      </c>
      <c r="M236" s="181" t="s">
        <v>819</v>
      </c>
      <c r="N236" s="183">
        <v>334640</v>
      </c>
      <c r="O236" s="184">
        <f t="shared" si="7"/>
        <v>0</v>
      </c>
    </row>
    <row r="237" spans="1:15" ht="13.5">
      <c r="A237" s="186" t="s">
        <v>234</v>
      </c>
      <c r="B237" s="187">
        <v>4</v>
      </c>
      <c r="C237" s="188" t="s">
        <v>644</v>
      </c>
      <c r="D237" s="189">
        <v>23180</v>
      </c>
      <c r="E237" s="187" t="s">
        <v>1314</v>
      </c>
      <c r="F237" s="189">
        <v>13330736</v>
      </c>
      <c r="G237" s="190">
        <f t="shared" si="6"/>
        <v>0.2</v>
      </c>
      <c r="I237" s="180" t="s">
        <v>1183</v>
      </c>
      <c r="J237" s="181">
        <v>3</v>
      </c>
      <c r="K237" s="182" t="s">
        <v>1184</v>
      </c>
      <c r="L237" s="183">
        <v>665</v>
      </c>
      <c r="M237" s="181" t="s">
        <v>819</v>
      </c>
      <c r="N237" s="183">
        <v>376431</v>
      </c>
      <c r="O237" s="184">
        <f t="shared" si="7"/>
        <v>0</v>
      </c>
    </row>
    <row r="238" spans="1:15" ht="13.5">
      <c r="A238" s="180" t="s">
        <v>235</v>
      </c>
      <c r="B238" s="181">
        <v>3</v>
      </c>
      <c r="C238" s="182" t="s">
        <v>645</v>
      </c>
      <c r="D238" s="183">
        <v>0</v>
      </c>
      <c r="E238" s="181"/>
      <c r="F238" s="183">
        <v>261296764</v>
      </c>
      <c r="G238" s="185">
        <f t="shared" si="6"/>
        <v>3.2</v>
      </c>
      <c r="I238" s="180" t="s">
        <v>1185</v>
      </c>
      <c r="J238" s="181">
        <v>3</v>
      </c>
      <c r="K238" s="182" t="s">
        <v>1186</v>
      </c>
      <c r="L238" s="183">
        <v>1202</v>
      </c>
      <c r="M238" s="181" t="s">
        <v>819</v>
      </c>
      <c r="N238" s="183">
        <v>83817</v>
      </c>
      <c r="O238" s="184">
        <f t="shared" si="7"/>
        <v>0</v>
      </c>
    </row>
    <row r="239" spans="1:15" ht="13.5">
      <c r="A239" s="186" t="s">
        <v>236</v>
      </c>
      <c r="B239" s="187">
        <v>4</v>
      </c>
      <c r="C239" s="188" t="s">
        <v>646</v>
      </c>
      <c r="D239" s="189">
        <v>4</v>
      </c>
      <c r="E239" s="187" t="s">
        <v>1314</v>
      </c>
      <c r="F239" s="189">
        <v>324</v>
      </c>
      <c r="G239" s="190">
        <f t="shared" si="6"/>
        <v>0</v>
      </c>
      <c r="I239" s="180" t="s">
        <v>1187</v>
      </c>
      <c r="J239" s="181">
        <v>3</v>
      </c>
      <c r="K239" s="182" t="s">
        <v>1188</v>
      </c>
      <c r="L239" s="183">
        <v>18893</v>
      </c>
      <c r="M239" s="181" t="s">
        <v>819</v>
      </c>
      <c r="N239" s="183">
        <v>5355935</v>
      </c>
      <c r="O239" s="184">
        <f t="shared" si="7"/>
        <v>0.2</v>
      </c>
    </row>
    <row r="240" spans="1:15" ht="13.5">
      <c r="A240" s="186" t="s">
        <v>237</v>
      </c>
      <c r="B240" s="187">
        <v>4</v>
      </c>
      <c r="C240" s="188" t="s">
        <v>647</v>
      </c>
      <c r="D240" s="189">
        <v>946</v>
      </c>
      <c r="E240" s="187" t="s">
        <v>1314</v>
      </c>
      <c r="F240" s="189">
        <v>42077</v>
      </c>
      <c r="G240" s="190">
        <f t="shared" si="6"/>
        <v>0</v>
      </c>
      <c r="I240" s="180" t="s">
        <v>1189</v>
      </c>
      <c r="J240" s="181">
        <v>3</v>
      </c>
      <c r="K240" s="182" t="s">
        <v>1190</v>
      </c>
      <c r="L240" s="183">
        <v>3577</v>
      </c>
      <c r="M240" s="181" t="s">
        <v>819</v>
      </c>
      <c r="N240" s="183">
        <v>31285551</v>
      </c>
      <c r="O240" s="184">
        <f t="shared" si="7"/>
        <v>1</v>
      </c>
    </row>
    <row r="241" spans="1:15" ht="13.5">
      <c r="A241" s="186" t="s">
        <v>238</v>
      </c>
      <c r="B241" s="187">
        <v>4</v>
      </c>
      <c r="C241" s="188" t="s">
        <v>648</v>
      </c>
      <c r="D241" s="189">
        <v>1303488</v>
      </c>
      <c r="E241" s="187" t="s">
        <v>1314</v>
      </c>
      <c r="F241" s="189">
        <v>93810437</v>
      </c>
      <c r="G241" s="190">
        <f t="shared" si="6"/>
        <v>1.1</v>
      </c>
      <c r="I241" s="170" t="s">
        <v>102</v>
      </c>
      <c r="J241" s="171">
        <v>1</v>
      </c>
      <c r="K241" s="171" t="s">
        <v>513</v>
      </c>
      <c r="L241" s="172">
        <v>0</v>
      </c>
      <c r="M241" s="171"/>
      <c r="N241" s="172">
        <v>683084397</v>
      </c>
      <c r="O241" s="193">
        <f t="shared" si="7"/>
        <v>22.5</v>
      </c>
    </row>
    <row r="242" spans="1:15" ht="13.5">
      <c r="A242" s="186" t="s">
        <v>239</v>
      </c>
      <c r="B242" s="187">
        <v>4</v>
      </c>
      <c r="C242" s="188" t="s">
        <v>649</v>
      </c>
      <c r="D242" s="189">
        <v>674091</v>
      </c>
      <c r="E242" s="187" t="s">
        <v>1314</v>
      </c>
      <c r="F242" s="189">
        <v>53486747</v>
      </c>
      <c r="G242" s="190">
        <f t="shared" si="6"/>
        <v>0.7</v>
      </c>
      <c r="I242" s="174" t="s">
        <v>103</v>
      </c>
      <c r="J242" s="175">
        <v>2</v>
      </c>
      <c r="K242" s="176" t="s">
        <v>514</v>
      </c>
      <c r="L242" s="177">
        <v>1454568</v>
      </c>
      <c r="M242" s="175" t="s">
        <v>820</v>
      </c>
      <c r="N242" s="177">
        <v>1451709</v>
      </c>
      <c r="O242" s="179">
        <f t="shared" si="7"/>
        <v>0</v>
      </c>
    </row>
    <row r="243" spans="1:15" ht="13.5">
      <c r="A243" s="186" t="s">
        <v>240</v>
      </c>
      <c r="B243" s="187">
        <v>4</v>
      </c>
      <c r="C243" s="188" t="s">
        <v>650</v>
      </c>
      <c r="D243" s="189">
        <v>274785</v>
      </c>
      <c r="E243" s="187" t="s">
        <v>1314</v>
      </c>
      <c r="F243" s="189">
        <v>6654310</v>
      </c>
      <c r="G243" s="190">
        <f t="shared" si="6"/>
        <v>0.1</v>
      </c>
      <c r="I243" s="174" t="s">
        <v>104</v>
      </c>
      <c r="J243" s="175">
        <v>2</v>
      </c>
      <c r="K243" s="176" t="s">
        <v>515</v>
      </c>
      <c r="L243" s="177">
        <v>77177</v>
      </c>
      <c r="M243" s="175" t="s">
        <v>819</v>
      </c>
      <c r="N243" s="177">
        <v>29568301</v>
      </c>
      <c r="O243" s="179">
        <f t="shared" si="7"/>
        <v>1</v>
      </c>
    </row>
    <row r="244" spans="1:15" ht="13.5">
      <c r="A244" s="180" t="s">
        <v>241</v>
      </c>
      <c r="B244" s="181">
        <v>3</v>
      </c>
      <c r="C244" s="182" t="s">
        <v>651</v>
      </c>
      <c r="D244" s="183">
        <v>0</v>
      </c>
      <c r="E244" s="181"/>
      <c r="F244" s="183">
        <v>309004405</v>
      </c>
      <c r="G244" s="185">
        <f t="shared" si="6"/>
        <v>3.8</v>
      </c>
      <c r="I244" s="180" t="s">
        <v>105</v>
      </c>
      <c r="J244" s="181">
        <v>3</v>
      </c>
      <c r="K244" s="182" t="s">
        <v>516</v>
      </c>
      <c r="L244" s="183">
        <v>3850</v>
      </c>
      <c r="M244" s="181" t="s">
        <v>819</v>
      </c>
      <c r="N244" s="183">
        <v>2298870</v>
      </c>
      <c r="O244" s="184">
        <f t="shared" si="7"/>
        <v>0.1</v>
      </c>
    </row>
    <row r="245" spans="1:15" ht="13.5">
      <c r="A245" s="186" t="s">
        <v>242</v>
      </c>
      <c r="B245" s="187">
        <v>4</v>
      </c>
      <c r="C245" s="188" t="s">
        <v>652</v>
      </c>
      <c r="D245" s="189">
        <v>34256</v>
      </c>
      <c r="E245" s="187" t="s">
        <v>1314</v>
      </c>
      <c r="F245" s="189">
        <v>262348408</v>
      </c>
      <c r="G245" s="190">
        <f t="shared" si="6"/>
        <v>3.2</v>
      </c>
      <c r="I245" s="174" t="s">
        <v>110</v>
      </c>
      <c r="J245" s="175">
        <v>2</v>
      </c>
      <c r="K245" s="176" t="s">
        <v>521</v>
      </c>
      <c r="L245" s="177">
        <v>0</v>
      </c>
      <c r="M245" s="175"/>
      <c r="N245" s="177">
        <v>77369222</v>
      </c>
      <c r="O245" s="179">
        <f t="shared" si="7"/>
        <v>2.5</v>
      </c>
    </row>
    <row r="246" spans="1:15" ht="13.5">
      <c r="A246" s="186" t="s">
        <v>243</v>
      </c>
      <c r="B246" s="187">
        <v>4</v>
      </c>
      <c r="C246" s="188" t="s">
        <v>653</v>
      </c>
      <c r="D246" s="189">
        <v>5928</v>
      </c>
      <c r="E246" s="187" t="s">
        <v>1314</v>
      </c>
      <c r="F246" s="189">
        <v>82452975</v>
      </c>
      <c r="G246" s="190">
        <f t="shared" si="6"/>
        <v>1</v>
      </c>
      <c r="I246" s="180" t="s">
        <v>111</v>
      </c>
      <c r="J246" s="181">
        <v>3</v>
      </c>
      <c r="K246" s="182" t="s">
        <v>1193</v>
      </c>
      <c r="L246" s="183">
        <v>0</v>
      </c>
      <c r="M246" s="181"/>
      <c r="N246" s="183">
        <v>34694637</v>
      </c>
      <c r="O246" s="184">
        <f t="shared" si="7"/>
        <v>1.1</v>
      </c>
    </row>
    <row r="247" spans="1:15" ht="13.5">
      <c r="A247" s="186" t="s">
        <v>244</v>
      </c>
      <c r="B247" s="187">
        <v>4</v>
      </c>
      <c r="C247" s="188" t="s">
        <v>654</v>
      </c>
      <c r="D247" s="189">
        <v>2240</v>
      </c>
      <c r="E247" s="187" t="s">
        <v>1314</v>
      </c>
      <c r="F247" s="189">
        <v>15980014</v>
      </c>
      <c r="G247" s="190">
        <f t="shared" si="6"/>
        <v>0.2</v>
      </c>
      <c r="I247" s="186" t="s">
        <v>112</v>
      </c>
      <c r="J247" s="187">
        <v>4</v>
      </c>
      <c r="K247" s="188" t="s">
        <v>522</v>
      </c>
      <c r="L247" s="189">
        <v>0</v>
      </c>
      <c r="M247" s="187"/>
      <c r="N247" s="189">
        <v>34694637</v>
      </c>
      <c r="O247" s="191">
        <f t="shared" si="7"/>
        <v>1.1</v>
      </c>
    </row>
    <row r="248" spans="1:15" ht="13.5">
      <c r="A248" s="186" t="s">
        <v>245</v>
      </c>
      <c r="B248" s="187">
        <v>4</v>
      </c>
      <c r="C248" s="188" t="s">
        <v>655</v>
      </c>
      <c r="D248" s="189">
        <v>435</v>
      </c>
      <c r="E248" s="187" t="s">
        <v>1310</v>
      </c>
      <c r="F248" s="189">
        <v>987716</v>
      </c>
      <c r="G248" s="190">
        <f t="shared" si="6"/>
        <v>0</v>
      </c>
      <c r="I248" s="180" t="s">
        <v>114</v>
      </c>
      <c r="J248" s="181">
        <v>3</v>
      </c>
      <c r="K248" s="182" t="s">
        <v>1194</v>
      </c>
      <c r="L248" s="183">
        <v>978162</v>
      </c>
      <c r="M248" s="181" t="s">
        <v>819</v>
      </c>
      <c r="N248" s="183">
        <v>18942562</v>
      </c>
      <c r="O248" s="184">
        <f t="shared" si="7"/>
        <v>0.6</v>
      </c>
    </row>
    <row r="249" spans="1:15" ht="13.5">
      <c r="A249" s="180" t="s">
        <v>246</v>
      </c>
      <c r="B249" s="181">
        <v>3</v>
      </c>
      <c r="C249" s="182" t="s">
        <v>656</v>
      </c>
      <c r="D249" s="183">
        <v>0</v>
      </c>
      <c r="E249" s="181"/>
      <c r="F249" s="183">
        <v>93783777</v>
      </c>
      <c r="G249" s="185">
        <f t="shared" si="6"/>
        <v>1.1</v>
      </c>
      <c r="I249" s="186" t="s">
        <v>115</v>
      </c>
      <c r="J249" s="187">
        <v>4</v>
      </c>
      <c r="K249" s="188" t="s">
        <v>1195</v>
      </c>
      <c r="L249" s="189">
        <v>850141</v>
      </c>
      <c r="M249" s="187" t="s">
        <v>819</v>
      </c>
      <c r="N249" s="189">
        <v>12536260</v>
      </c>
      <c r="O249" s="191">
        <f t="shared" si="7"/>
        <v>0.4</v>
      </c>
    </row>
    <row r="250" spans="1:15" ht="13.5">
      <c r="A250" s="186" t="s">
        <v>247</v>
      </c>
      <c r="B250" s="187">
        <v>4</v>
      </c>
      <c r="C250" s="188" t="s">
        <v>657</v>
      </c>
      <c r="D250" s="189">
        <v>4</v>
      </c>
      <c r="E250" s="187" t="s">
        <v>1314</v>
      </c>
      <c r="F250" s="189">
        <v>78317</v>
      </c>
      <c r="G250" s="190">
        <f t="shared" si="6"/>
        <v>0</v>
      </c>
      <c r="I250" s="180" t="s">
        <v>1196</v>
      </c>
      <c r="J250" s="181">
        <v>3</v>
      </c>
      <c r="K250" s="182" t="s">
        <v>1197</v>
      </c>
      <c r="L250" s="183">
        <v>44181613</v>
      </c>
      <c r="M250" s="181" t="s">
        <v>820</v>
      </c>
      <c r="N250" s="183">
        <v>7474267</v>
      </c>
      <c r="O250" s="184">
        <f t="shared" si="7"/>
        <v>0.2</v>
      </c>
    </row>
    <row r="251" spans="1:15" ht="13.5">
      <c r="A251" s="186" t="s">
        <v>248</v>
      </c>
      <c r="B251" s="187">
        <v>4</v>
      </c>
      <c r="C251" s="188" t="s">
        <v>658</v>
      </c>
      <c r="D251" s="189">
        <v>250</v>
      </c>
      <c r="E251" s="187" t="s">
        <v>1314</v>
      </c>
      <c r="F251" s="189">
        <v>830001</v>
      </c>
      <c r="G251" s="190">
        <f t="shared" si="6"/>
        <v>0</v>
      </c>
      <c r="I251" s="174" t="s">
        <v>128</v>
      </c>
      <c r="J251" s="175">
        <v>2</v>
      </c>
      <c r="K251" s="176" t="s">
        <v>527</v>
      </c>
      <c r="L251" s="177">
        <v>211053</v>
      </c>
      <c r="M251" s="175" t="s">
        <v>819</v>
      </c>
      <c r="N251" s="177">
        <v>21878539</v>
      </c>
      <c r="O251" s="179">
        <f t="shared" si="7"/>
        <v>0.7</v>
      </c>
    </row>
    <row r="252" spans="1:15" ht="13.5">
      <c r="A252" s="186" t="s">
        <v>249</v>
      </c>
      <c r="B252" s="187">
        <v>4</v>
      </c>
      <c r="C252" s="188" t="s">
        <v>659</v>
      </c>
      <c r="D252" s="189">
        <v>524</v>
      </c>
      <c r="E252" s="187" t="s">
        <v>1314</v>
      </c>
      <c r="F252" s="189">
        <v>4095334</v>
      </c>
      <c r="G252" s="190">
        <f t="shared" si="6"/>
        <v>0</v>
      </c>
      <c r="I252" s="180" t="s">
        <v>129</v>
      </c>
      <c r="J252" s="181">
        <v>3</v>
      </c>
      <c r="K252" s="182" t="s">
        <v>528</v>
      </c>
      <c r="L252" s="183">
        <v>191158</v>
      </c>
      <c r="M252" s="181" t="s">
        <v>819</v>
      </c>
      <c r="N252" s="183">
        <v>16165756</v>
      </c>
      <c r="O252" s="184">
        <f t="shared" si="7"/>
        <v>0.5</v>
      </c>
    </row>
    <row r="253" spans="1:15" ht="13.5">
      <c r="A253" s="186" t="s">
        <v>250</v>
      </c>
      <c r="B253" s="187">
        <v>4</v>
      </c>
      <c r="C253" s="188" t="s">
        <v>660</v>
      </c>
      <c r="D253" s="189">
        <v>10133</v>
      </c>
      <c r="E253" s="187" t="s">
        <v>1314</v>
      </c>
      <c r="F253" s="189">
        <v>6788741</v>
      </c>
      <c r="G253" s="190">
        <f t="shared" si="6"/>
        <v>0.1</v>
      </c>
      <c r="I253" s="174" t="s">
        <v>150</v>
      </c>
      <c r="J253" s="175">
        <v>2</v>
      </c>
      <c r="K253" s="176" t="s">
        <v>538</v>
      </c>
      <c r="L253" s="177">
        <v>0</v>
      </c>
      <c r="M253" s="175"/>
      <c r="N253" s="177">
        <v>110528136</v>
      </c>
      <c r="O253" s="179">
        <f t="shared" si="7"/>
        <v>3.6</v>
      </c>
    </row>
    <row r="254" spans="1:15" ht="13.5">
      <c r="A254" s="186" t="s">
        <v>251</v>
      </c>
      <c r="B254" s="187">
        <v>4</v>
      </c>
      <c r="C254" s="188" t="s">
        <v>661</v>
      </c>
      <c r="D254" s="189">
        <v>23620</v>
      </c>
      <c r="E254" s="187" t="s">
        <v>1314</v>
      </c>
      <c r="F254" s="189">
        <v>18313760</v>
      </c>
      <c r="G254" s="190">
        <f t="shared" si="6"/>
        <v>0.2</v>
      </c>
      <c r="I254" s="180" t="s">
        <v>151</v>
      </c>
      <c r="J254" s="181">
        <v>3</v>
      </c>
      <c r="K254" s="182" t="s">
        <v>1198</v>
      </c>
      <c r="L254" s="183">
        <v>83609200</v>
      </c>
      <c r="M254" s="181" t="s">
        <v>820</v>
      </c>
      <c r="N254" s="183">
        <v>36085898</v>
      </c>
      <c r="O254" s="184">
        <f t="shared" si="7"/>
        <v>1.2</v>
      </c>
    </row>
    <row r="255" spans="1:15" ht="13.5">
      <c r="A255" s="186" t="s">
        <v>252</v>
      </c>
      <c r="B255" s="187">
        <v>4</v>
      </c>
      <c r="C255" s="188" t="s">
        <v>662</v>
      </c>
      <c r="D255" s="189">
        <v>8725</v>
      </c>
      <c r="E255" s="187" t="s">
        <v>1314</v>
      </c>
      <c r="F255" s="189">
        <v>28758158</v>
      </c>
      <c r="G255" s="190">
        <f t="shared" si="6"/>
        <v>0.4</v>
      </c>
      <c r="I255" s="186" t="s">
        <v>1199</v>
      </c>
      <c r="J255" s="187">
        <v>4</v>
      </c>
      <c r="K255" s="188" t="s">
        <v>1200</v>
      </c>
      <c r="L255" s="189">
        <v>205540</v>
      </c>
      <c r="M255" s="187" t="s">
        <v>820</v>
      </c>
      <c r="N255" s="189">
        <v>546231</v>
      </c>
      <c r="O255" s="191">
        <f t="shared" si="7"/>
        <v>0</v>
      </c>
    </row>
    <row r="256" spans="1:15" ht="13.5">
      <c r="A256" s="186" t="s">
        <v>253</v>
      </c>
      <c r="B256" s="187">
        <v>4</v>
      </c>
      <c r="C256" s="188" t="s">
        <v>663</v>
      </c>
      <c r="D256" s="189">
        <v>670</v>
      </c>
      <c r="E256" s="187" t="s">
        <v>1314</v>
      </c>
      <c r="F256" s="189">
        <v>295300</v>
      </c>
      <c r="G256" s="190">
        <f t="shared" si="6"/>
        <v>0</v>
      </c>
      <c r="I256" s="186" t="s">
        <v>1201</v>
      </c>
      <c r="J256" s="187">
        <v>4</v>
      </c>
      <c r="K256" s="188" t="s">
        <v>541</v>
      </c>
      <c r="L256" s="189">
        <v>8251969</v>
      </c>
      <c r="M256" s="187" t="s">
        <v>820</v>
      </c>
      <c r="N256" s="189">
        <v>3879560</v>
      </c>
      <c r="O256" s="191">
        <f t="shared" si="7"/>
        <v>0.1</v>
      </c>
    </row>
    <row r="257" spans="1:15" ht="13.5">
      <c r="A257" s="180" t="s">
        <v>254</v>
      </c>
      <c r="B257" s="181">
        <v>3</v>
      </c>
      <c r="C257" s="182" t="s">
        <v>1322</v>
      </c>
      <c r="D257" s="183">
        <v>0</v>
      </c>
      <c r="E257" s="181"/>
      <c r="F257" s="183">
        <v>14948955</v>
      </c>
      <c r="G257" s="185">
        <f t="shared" si="6"/>
        <v>0.2</v>
      </c>
      <c r="I257" s="186" t="s">
        <v>1202</v>
      </c>
      <c r="J257" s="187">
        <v>4</v>
      </c>
      <c r="K257" s="188" t="s">
        <v>1203</v>
      </c>
      <c r="L257" s="189">
        <v>52663420</v>
      </c>
      <c r="M257" s="187" t="s">
        <v>820</v>
      </c>
      <c r="N257" s="189">
        <v>13649458</v>
      </c>
      <c r="O257" s="191">
        <f t="shared" si="7"/>
        <v>0.4</v>
      </c>
    </row>
    <row r="258" spans="1:15" ht="13.5">
      <c r="A258" s="186" t="s">
        <v>255</v>
      </c>
      <c r="B258" s="187">
        <v>4</v>
      </c>
      <c r="C258" s="188" t="s">
        <v>664</v>
      </c>
      <c r="D258" s="189">
        <v>9575</v>
      </c>
      <c r="E258" s="187" t="s">
        <v>1314</v>
      </c>
      <c r="F258" s="189">
        <v>672054</v>
      </c>
      <c r="G258" s="190">
        <f t="shared" si="6"/>
        <v>0</v>
      </c>
      <c r="I258" s="180" t="s">
        <v>152</v>
      </c>
      <c r="J258" s="181">
        <v>3</v>
      </c>
      <c r="K258" s="182" t="s">
        <v>545</v>
      </c>
      <c r="L258" s="183">
        <v>175328799</v>
      </c>
      <c r="M258" s="181" t="s">
        <v>822</v>
      </c>
      <c r="N258" s="183">
        <v>10327223</v>
      </c>
      <c r="O258" s="184">
        <f t="shared" si="7"/>
        <v>0.3</v>
      </c>
    </row>
    <row r="259" spans="1:15" ht="13.5">
      <c r="A259" s="186" t="s">
        <v>256</v>
      </c>
      <c r="B259" s="187">
        <v>4</v>
      </c>
      <c r="C259" s="188" t="s">
        <v>665</v>
      </c>
      <c r="D259" s="189">
        <v>64308</v>
      </c>
      <c r="E259" s="187" t="s">
        <v>1314</v>
      </c>
      <c r="F259" s="189">
        <v>9697209</v>
      </c>
      <c r="G259" s="190">
        <f t="shared" si="6"/>
        <v>0.1</v>
      </c>
      <c r="I259" s="186" t="s">
        <v>1204</v>
      </c>
      <c r="J259" s="187">
        <v>4</v>
      </c>
      <c r="K259" s="188" t="s">
        <v>1205</v>
      </c>
      <c r="L259" s="189">
        <v>175328142</v>
      </c>
      <c r="M259" s="187" t="s">
        <v>822</v>
      </c>
      <c r="N259" s="189">
        <v>10326538</v>
      </c>
      <c r="O259" s="191">
        <f t="shared" si="7"/>
        <v>0.3</v>
      </c>
    </row>
    <row r="260" spans="1:15" ht="13.5">
      <c r="A260" s="186" t="s">
        <v>257</v>
      </c>
      <c r="B260" s="187">
        <v>4</v>
      </c>
      <c r="C260" s="188" t="s">
        <v>666</v>
      </c>
      <c r="D260" s="189">
        <v>567</v>
      </c>
      <c r="E260" s="187" t="s">
        <v>1310</v>
      </c>
      <c r="F260" s="189">
        <v>4569382</v>
      </c>
      <c r="G260" s="190">
        <f t="shared" si="6"/>
        <v>0.1</v>
      </c>
      <c r="I260" s="180" t="s">
        <v>1206</v>
      </c>
      <c r="J260" s="181">
        <v>3</v>
      </c>
      <c r="K260" s="182" t="s">
        <v>547</v>
      </c>
      <c r="L260" s="183">
        <v>12535239</v>
      </c>
      <c r="M260" s="181" t="s">
        <v>822</v>
      </c>
      <c r="N260" s="183">
        <v>5804308</v>
      </c>
      <c r="O260" s="184">
        <f t="shared" si="7"/>
        <v>0.2</v>
      </c>
    </row>
    <row r="261" spans="1:15" ht="13.5">
      <c r="A261" s="180" t="s">
        <v>258</v>
      </c>
      <c r="B261" s="181">
        <v>3</v>
      </c>
      <c r="C261" s="182" t="s">
        <v>667</v>
      </c>
      <c r="D261" s="183">
        <v>1809</v>
      </c>
      <c r="E261" s="181" t="s">
        <v>1310</v>
      </c>
      <c r="F261" s="183">
        <v>1577792</v>
      </c>
      <c r="G261" s="185">
        <f aca="true" t="shared" si="8" ref="G261:G324">ROUND((F261/8192857950)*100,1)</f>
        <v>0</v>
      </c>
      <c r="I261" s="186" t="s">
        <v>1207</v>
      </c>
      <c r="J261" s="187">
        <v>4</v>
      </c>
      <c r="K261" s="188" t="s">
        <v>1208</v>
      </c>
      <c r="L261" s="189">
        <v>10600199</v>
      </c>
      <c r="M261" s="187" t="s">
        <v>822</v>
      </c>
      <c r="N261" s="189">
        <v>5517245</v>
      </c>
      <c r="O261" s="191">
        <f aca="true" t="shared" si="9" ref="O261:O324">ROUND((N261/3037884999)*100,1)</f>
        <v>0.2</v>
      </c>
    </row>
    <row r="262" spans="1:15" ht="13.5">
      <c r="A262" s="180" t="s">
        <v>259</v>
      </c>
      <c r="B262" s="181">
        <v>3</v>
      </c>
      <c r="C262" s="182" t="s">
        <v>668</v>
      </c>
      <c r="D262" s="183">
        <v>3888</v>
      </c>
      <c r="E262" s="181" t="s">
        <v>1310</v>
      </c>
      <c r="F262" s="183">
        <v>8836213</v>
      </c>
      <c r="G262" s="185">
        <f t="shared" si="8"/>
        <v>0.1</v>
      </c>
      <c r="I262" s="180" t="s">
        <v>153</v>
      </c>
      <c r="J262" s="181">
        <v>3</v>
      </c>
      <c r="K262" s="182" t="s">
        <v>546</v>
      </c>
      <c r="L262" s="183">
        <v>1702075</v>
      </c>
      <c r="M262" s="181" t="s">
        <v>822</v>
      </c>
      <c r="N262" s="183">
        <v>563134</v>
      </c>
      <c r="O262" s="184">
        <f t="shared" si="9"/>
        <v>0</v>
      </c>
    </row>
    <row r="263" spans="1:15" ht="13.5">
      <c r="A263" s="180" t="s">
        <v>260</v>
      </c>
      <c r="B263" s="181">
        <v>3</v>
      </c>
      <c r="C263" s="182" t="s">
        <v>669</v>
      </c>
      <c r="D263" s="183">
        <v>314</v>
      </c>
      <c r="E263" s="181" t="s">
        <v>1310</v>
      </c>
      <c r="F263" s="183">
        <v>1059264</v>
      </c>
      <c r="G263" s="185">
        <f t="shared" si="8"/>
        <v>0</v>
      </c>
      <c r="I263" s="180" t="s">
        <v>162</v>
      </c>
      <c r="J263" s="181">
        <v>3</v>
      </c>
      <c r="K263" s="182" t="s">
        <v>548</v>
      </c>
      <c r="L263" s="183">
        <v>13370063</v>
      </c>
      <c r="M263" s="181" t="s">
        <v>820</v>
      </c>
      <c r="N263" s="183">
        <v>6313370</v>
      </c>
      <c r="O263" s="184">
        <f t="shared" si="9"/>
        <v>0.2</v>
      </c>
    </row>
    <row r="264" spans="1:15" ht="13.5">
      <c r="A264" s="180" t="s">
        <v>261</v>
      </c>
      <c r="B264" s="181">
        <v>3</v>
      </c>
      <c r="C264" s="182" t="s">
        <v>670</v>
      </c>
      <c r="D264" s="183">
        <v>0</v>
      </c>
      <c r="E264" s="181"/>
      <c r="F264" s="183">
        <v>40392429</v>
      </c>
      <c r="G264" s="185">
        <f t="shared" si="8"/>
        <v>0.5</v>
      </c>
      <c r="I264" s="180" t="s">
        <v>166</v>
      </c>
      <c r="J264" s="181">
        <v>3</v>
      </c>
      <c r="K264" s="182" t="s">
        <v>551</v>
      </c>
      <c r="L264" s="183">
        <v>1791205</v>
      </c>
      <c r="M264" s="181" t="s">
        <v>820</v>
      </c>
      <c r="N264" s="183">
        <v>1344109</v>
      </c>
      <c r="O264" s="184">
        <f t="shared" si="9"/>
        <v>0</v>
      </c>
    </row>
    <row r="265" spans="1:15" ht="13.5">
      <c r="A265" s="186" t="s">
        <v>262</v>
      </c>
      <c r="B265" s="187">
        <v>4</v>
      </c>
      <c r="C265" s="188" t="s">
        <v>671</v>
      </c>
      <c r="D265" s="189">
        <v>7345</v>
      </c>
      <c r="E265" s="187" t="s">
        <v>1314</v>
      </c>
      <c r="F265" s="189">
        <v>22815671</v>
      </c>
      <c r="G265" s="190">
        <f t="shared" si="8"/>
        <v>0.3</v>
      </c>
      <c r="I265" s="180" t="s">
        <v>1209</v>
      </c>
      <c r="J265" s="181">
        <v>3</v>
      </c>
      <c r="K265" s="182" t="s">
        <v>555</v>
      </c>
      <c r="L265" s="183">
        <v>11768</v>
      </c>
      <c r="M265" s="181" t="s">
        <v>819</v>
      </c>
      <c r="N265" s="183">
        <v>6699763</v>
      </c>
      <c r="O265" s="184">
        <f t="shared" si="9"/>
        <v>0.2</v>
      </c>
    </row>
    <row r="266" spans="1:15" ht="13.5">
      <c r="A266" s="186" t="s">
        <v>263</v>
      </c>
      <c r="B266" s="187">
        <v>4</v>
      </c>
      <c r="C266" s="188" t="s">
        <v>672</v>
      </c>
      <c r="D266" s="189">
        <v>1247</v>
      </c>
      <c r="E266" s="187" t="s">
        <v>1314</v>
      </c>
      <c r="F266" s="189">
        <v>8546619</v>
      </c>
      <c r="G266" s="190">
        <f t="shared" si="8"/>
        <v>0.1</v>
      </c>
      <c r="I266" s="180" t="s">
        <v>1210</v>
      </c>
      <c r="J266" s="181">
        <v>3</v>
      </c>
      <c r="K266" s="182" t="s">
        <v>549</v>
      </c>
      <c r="L266" s="183">
        <v>896422</v>
      </c>
      <c r="M266" s="181" t="s">
        <v>820</v>
      </c>
      <c r="N266" s="183">
        <v>1059490</v>
      </c>
      <c r="O266" s="184">
        <f t="shared" si="9"/>
        <v>0</v>
      </c>
    </row>
    <row r="267" spans="1:15" ht="13.5">
      <c r="A267" s="180" t="s">
        <v>264</v>
      </c>
      <c r="B267" s="181">
        <v>3</v>
      </c>
      <c r="C267" s="182" t="s">
        <v>673</v>
      </c>
      <c r="D267" s="183">
        <v>0</v>
      </c>
      <c r="E267" s="181"/>
      <c r="F267" s="183">
        <v>79879316</v>
      </c>
      <c r="G267" s="185">
        <f t="shared" si="8"/>
        <v>1</v>
      </c>
      <c r="I267" s="174" t="s">
        <v>167</v>
      </c>
      <c r="J267" s="175">
        <v>2</v>
      </c>
      <c r="K267" s="176" t="s">
        <v>560</v>
      </c>
      <c r="L267" s="177">
        <v>0</v>
      </c>
      <c r="M267" s="175"/>
      <c r="N267" s="177">
        <v>66091083</v>
      </c>
      <c r="O267" s="179">
        <f t="shared" si="9"/>
        <v>2.2</v>
      </c>
    </row>
    <row r="268" spans="1:15" ht="13.5">
      <c r="A268" s="186" t="s">
        <v>265</v>
      </c>
      <c r="B268" s="187">
        <v>4</v>
      </c>
      <c r="C268" s="188" t="s">
        <v>674</v>
      </c>
      <c r="D268" s="189">
        <v>2902</v>
      </c>
      <c r="E268" s="187" t="s">
        <v>1310</v>
      </c>
      <c r="F268" s="189">
        <v>4923590</v>
      </c>
      <c r="G268" s="190">
        <f t="shared" si="8"/>
        <v>0.1</v>
      </c>
      <c r="I268" s="180" t="s">
        <v>168</v>
      </c>
      <c r="J268" s="181">
        <v>3</v>
      </c>
      <c r="K268" s="182" t="s">
        <v>563</v>
      </c>
      <c r="L268" s="183">
        <v>0</v>
      </c>
      <c r="M268" s="181"/>
      <c r="N268" s="183">
        <v>23432875</v>
      </c>
      <c r="O268" s="184">
        <f t="shared" si="9"/>
        <v>0.8</v>
      </c>
    </row>
    <row r="269" spans="1:15" ht="13.5">
      <c r="A269" s="186" t="s">
        <v>266</v>
      </c>
      <c r="B269" s="187">
        <v>4</v>
      </c>
      <c r="C269" s="188" t="s">
        <v>675</v>
      </c>
      <c r="D269" s="189">
        <v>47297</v>
      </c>
      <c r="E269" s="187" t="s">
        <v>1314</v>
      </c>
      <c r="F269" s="189">
        <v>10102596</v>
      </c>
      <c r="G269" s="190">
        <f t="shared" si="8"/>
        <v>0.1</v>
      </c>
      <c r="I269" s="180" t="s">
        <v>172</v>
      </c>
      <c r="J269" s="181">
        <v>3</v>
      </c>
      <c r="K269" s="182" t="s">
        <v>1212</v>
      </c>
      <c r="L269" s="183">
        <v>4798</v>
      </c>
      <c r="M269" s="181" t="s">
        <v>820</v>
      </c>
      <c r="N269" s="183">
        <v>8431</v>
      </c>
      <c r="O269" s="184">
        <f t="shared" si="9"/>
        <v>0</v>
      </c>
    </row>
    <row r="270" spans="1:15" ht="13.5">
      <c r="A270" s="186" t="s">
        <v>267</v>
      </c>
      <c r="B270" s="187">
        <v>4</v>
      </c>
      <c r="C270" s="188" t="s">
        <v>676</v>
      </c>
      <c r="D270" s="189">
        <v>0</v>
      </c>
      <c r="E270" s="187"/>
      <c r="F270" s="189">
        <v>31851456</v>
      </c>
      <c r="G270" s="190">
        <f t="shared" si="8"/>
        <v>0.4</v>
      </c>
      <c r="I270" s="174" t="s">
        <v>189</v>
      </c>
      <c r="J270" s="175">
        <v>2</v>
      </c>
      <c r="K270" s="176" t="s">
        <v>577</v>
      </c>
      <c r="L270" s="177">
        <v>654350</v>
      </c>
      <c r="M270" s="175" t="s">
        <v>819</v>
      </c>
      <c r="N270" s="177">
        <v>64260863</v>
      </c>
      <c r="O270" s="179">
        <f t="shared" si="9"/>
        <v>2.1</v>
      </c>
    </row>
    <row r="271" spans="1:15" ht="13.5">
      <c r="A271" s="180" t="s">
        <v>268</v>
      </c>
      <c r="B271" s="181">
        <v>3</v>
      </c>
      <c r="C271" s="182" t="s">
        <v>677</v>
      </c>
      <c r="D271" s="183">
        <v>0</v>
      </c>
      <c r="E271" s="181"/>
      <c r="F271" s="183">
        <v>239398579</v>
      </c>
      <c r="G271" s="185">
        <f t="shared" si="8"/>
        <v>2.9</v>
      </c>
      <c r="I271" s="180" t="s">
        <v>190</v>
      </c>
      <c r="J271" s="181">
        <v>3</v>
      </c>
      <c r="K271" s="182" t="s">
        <v>578</v>
      </c>
      <c r="L271" s="183">
        <v>23488</v>
      </c>
      <c r="M271" s="181" t="s">
        <v>819</v>
      </c>
      <c r="N271" s="183">
        <v>717098</v>
      </c>
      <c r="O271" s="184">
        <f t="shared" si="9"/>
        <v>0</v>
      </c>
    </row>
    <row r="272" spans="1:15" ht="13.5">
      <c r="A272" s="186" t="s">
        <v>269</v>
      </c>
      <c r="B272" s="187">
        <v>4</v>
      </c>
      <c r="C272" s="188" t="s">
        <v>678</v>
      </c>
      <c r="D272" s="189">
        <v>17172</v>
      </c>
      <c r="E272" s="187" t="s">
        <v>1310</v>
      </c>
      <c r="F272" s="189">
        <v>54269816</v>
      </c>
      <c r="G272" s="190">
        <f t="shared" si="8"/>
        <v>0.7</v>
      </c>
      <c r="I272" s="180" t="s">
        <v>195</v>
      </c>
      <c r="J272" s="181">
        <v>3</v>
      </c>
      <c r="K272" s="182" t="s">
        <v>579</v>
      </c>
      <c r="L272" s="183">
        <v>221800</v>
      </c>
      <c r="M272" s="181" t="s">
        <v>819</v>
      </c>
      <c r="N272" s="183">
        <v>30849853</v>
      </c>
      <c r="O272" s="184">
        <f t="shared" si="9"/>
        <v>1</v>
      </c>
    </row>
    <row r="273" spans="1:15" ht="13.5">
      <c r="A273" s="186" t="s">
        <v>270</v>
      </c>
      <c r="B273" s="187">
        <v>4</v>
      </c>
      <c r="C273" s="188" t="s">
        <v>679</v>
      </c>
      <c r="D273" s="189">
        <v>8199325</v>
      </c>
      <c r="E273" s="187" t="s">
        <v>1314</v>
      </c>
      <c r="F273" s="189">
        <v>87108163</v>
      </c>
      <c r="G273" s="190">
        <f t="shared" si="8"/>
        <v>1.1</v>
      </c>
      <c r="I273" s="180" t="s">
        <v>198</v>
      </c>
      <c r="J273" s="181">
        <v>3</v>
      </c>
      <c r="K273" s="182" t="s">
        <v>582</v>
      </c>
      <c r="L273" s="183">
        <v>36502</v>
      </c>
      <c r="M273" s="181" t="s">
        <v>819</v>
      </c>
      <c r="N273" s="183">
        <v>4314588</v>
      </c>
      <c r="O273" s="184">
        <f t="shared" si="9"/>
        <v>0.1</v>
      </c>
    </row>
    <row r="274" spans="1:15" ht="13.5">
      <c r="A274" s="180" t="s">
        <v>271</v>
      </c>
      <c r="B274" s="181">
        <v>3</v>
      </c>
      <c r="C274" s="182" t="s">
        <v>680</v>
      </c>
      <c r="D274" s="183">
        <v>0</v>
      </c>
      <c r="E274" s="181"/>
      <c r="F274" s="183">
        <v>162542583</v>
      </c>
      <c r="G274" s="185">
        <f t="shared" si="8"/>
        <v>2</v>
      </c>
      <c r="I274" s="180" t="s">
        <v>200</v>
      </c>
      <c r="J274" s="181">
        <v>3</v>
      </c>
      <c r="K274" s="182" t="s">
        <v>586</v>
      </c>
      <c r="L274" s="183">
        <v>343557</v>
      </c>
      <c r="M274" s="181" t="s">
        <v>819</v>
      </c>
      <c r="N274" s="183">
        <v>18383391</v>
      </c>
      <c r="O274" s="184">
        <f t="shared" si="9"/>
        <v>0.6</v>
      </c>
    </row>
    <row r="275" spans="1:15" ht="13.5">
      <c r="A275" s="186" t="s">
        <v>272</v>
      </c>
      <c r="B275" s="187">
        <v>4</v>
      </c>
      <c r="C275" s="188" t="s">
        <v>681</v>
      </c>
      <c r="D275" s="189">
        <v>32</v>
      </c>
      <c r="E275" s="187" t="s">
        <v>1314</v>
      </c>
      <c r="F275" s="189">
        <v>242142</v>
      </c>
      <c r="G275" s="190">
        <f t="shared" si="8"/>
        <v>0</v>
      </c>
      <c r="I275" s="180" t="s">
        <v>201</v>
      </c>
      <c r="J275" s="181">
        <v>3</v>
      </c>
      <c r="K275" s="182" t="s">
        <v>597</v>
      </c>
      <c r="L275" s="183">
        <v>21049</v>
      </c>
      <c r="M275" s="181" t="s">
        <v>819</v>
      </c>
      <c r="N275" s="183">
        <v>8954210</v>
      </c>
      <c r="O275" s="184">
        <f t="shared" si="9"/>
        <v>0.3</v>
      </c>
    </row>
    <row r="276" spans="1:15" ht="13.5">
      <c r="A276" s="186" t="s">
        <v>273</v>
      </c>
      <c r="B276" s="187">
        <v>4</v>
      </c>
      <c r="C276" s="188" t="s">
        <v>682</v>
      </c>
      <c r="D276" s="189">
        <v>288864</v>
      </c>
      <c r="E276" s="187" t="s">
        <v>1314</v>
      </c>
      <c r="F276" s="189">
        <v>126801458</v>
      </c>
      <c r="G276" s="190">
        <f t="shared" si="8"/>
        <v>1.5</v>
      </c>
      <c r="I276" s="174" t="s">
        <v>202</v>
      </c>
      <c r="J276" s="175">
        <v>2</v>
      </c>
      <c r="K276" s="176" t="s">
        <v>599</v>
      </c>
      <c r="L276" s="177">
        <v>1185104</v>
      </c>
      <c r="M276" s="175" t="s">
        <v>819</v>
      </c>
      <c r="N276" s="177">
        <v>252246940</v>
      </c>
      <c r="O276" s="179">
        <f t="shared" si="9"/>
        <v>8.3</v>
      </c>
    </row>
    <row r="277" spans="1:15" ht="13.5">
      <c r="A277" s="180" t="s">
        <v>274</v>
      </c>
      <c r="B277" s="181">
        <v>3</v>
      </c>
      <c r="C277" s="182" t="s">
        <v>683</v>
      </c>
      <c r="D277" s="183">
        <v>24933</v>
      </c>
      <c r="E277" s="181" t="s">
        <v>1310</v>
      </c>
      <c r="F277" s="183">
        <v>33402516</v>
      </c>
      <c r="G277" s="185">
        <f t="shared" si="8"/>
        <v>0.4</v>
      </c>
      <c r="I277" s="180" t="s">
        <v>203</v>
      </c>
      <c r="J277" s="181">
        <v>3</v>
      </c>
      <c r="K277" s="182" t="s">
        <v>1213</v>
      </c>
      <c r="L277" s="183">
        <v>11980</v>
      </c>
      <c r="M277" s="181" t="s">
        <v>820</v>
      </c>
      <c r="N277" s="183">
        <v>47005</v>
      </c>
      <c r="O277" s="184">
        <f t="shared" si="9"/>
        <v>0</v>
      </c>
    </row>
    <row r="278" spans="1:15" ht="13.5">
      <c r="A278" s="186" t="s">
        <v>275</v>
      </c>
      <c r="B278" s="187">
        <v>4</v>
      </c>
      <c r="C278" s="188" t="s">
        <v>684</v>
      </c>
      <c r="D278" s="189">
        <v>11575</v>
      </c>
      <c r="E278" s="187" t="s">
        <v>1310</v>
      </c>
      <c r="F278" s="189">
        <v>18328460</v>
      </c>
      <c r="G278" s="190">
        <f t="shared" si="8"/>
        <v>0.2</v>
      </c>
      <c r="I278" s="186" t="s">
        <v>204</v>
      </c>
      <c r="J278" s="187">
        <v>4</v>
      </c>
      <c r="K278" s="188" t="s">
        <v>611</v>
      </c>
      <c r="L278" s="189">
        <v>8</v>
      </c>
      <c r="M278" s="187" t="s">
        <v>820</v>
      </c>
      <c r="N278" s="189">
        <v>21992</v>
      </c>
      <c r="O278" s="191">
        <f t="shared" si="9"/>
        <v>0</v>
      </c>
    </row>
    <row r="279" spans="1:15" ht="13.5">
      <c r="A279" s="186" t="s">
        <v>276</v>
      </c>
      <c r="B279" s="187">
        <v>4</v>
      </c>
      <c r="C279" s="188" t="s">
        <v>685</v>
      </c>
      <c r="D279" s="189">
        <v>4037</v>
      </c>
      <c r="E279" s="187" t="s">
        <v>1310</v>
      </c>
      <c r="F279" s="189">
        <v>8795086</v>
      </c>
      <c r="G279" s="190">
        <f t="shared" si="8"/>
        <v>0.1</v>
      </c>
      <c r="I279" s="186" t="s">
        <v>1214</v>
      </c>
      <c r="J279" s="187">
        <v>4</v>
      </c>
      <c r="K279" s="188" t="s">
        <v>1215</v>
      </c>
      <c r="L279" s="189">
        <v>7794</v>
      </c>
      <c r="M279" s="187" t="s">
        <v>823</v>
      </c>
      <c r="N279" s="189">
        <v>21992</v>
      </c>
      <c r="O279" s="191">
        <f t="shared" si="9"/>
        <v>0</v>
      </c>
    </row>
    <row r="280" spans="1:15" ht="13.5">
      <c r="A280" s="174" t="s">
        <v>277</v>
      </c>
      <c r="B280" s="175">
        <v>2</v>
      </c>
      <c r="C280" s="176" t="s">
        <v>686</v>
      </c>
      <c r="D280" s="177">
        <v>0</v>
      </c>
      <c r="E280" s="175"/>
      <c r="F280" s="177">
        <v>1201222698</v>
      </c>
      <c r="G280" s="178">
        <f t="shared" si="8"/>
        <v>14.7</v>
      </c>
      <c r="I280" s="186" t="s">
        <v>1218</v>
      </c>
      <c r="J280" s="187">
        <v>4</v>
      </c>
      <c r="K280" s="188" t="s">
        <v>1219</v>
      </c>
      <c r="L280" s="189">
        <v>11972</v>
      </c>
      <c r="M280" s="187" t="s">
        <v>820</v>
      </c>
      <c r="N280" s="189">
        <v>25013</v>
      </c>
      <c r="O280" s="191">
        <f t="shared" si="9"/>
        <v>0</v>
      </c>
    </row>
    <row r="281" spans="1:15" ht="13.5">
      <c r="A281" s="180" t="s">
        <v>278</v>
      </c>
      <c r="B281" s="181">
        <v>3</v>
      </c>
      <c r="C281" s="182" t="s">
        <v>687</v>
      </c>
      <c r="D281" s="183">
        <v>0</v>
      </c>
      <c r="E281" s="181"/>
      <c r="F281" s="183">
        <v>69102107</v>
      </c>
      <c r="G281" s="185">
        <f t="shared" si="8"/>
        <v>0.8</v>
      </c>
      <c r="I281" s="186" t="s">
        <v>1220</v>
      </c>
      <c r="J281" s="187">
        <v>4</v>
      </c>
      <c r="K281" s="188" t="s">
        <v>1221</v>
      </c>
      <c r="L281" s="189">
        <v>11972</v>
      </c>
      <c r="M281" s="187" t="s">
        <v>820</v>
      </c>
      <c r="N281" s="189">
        <v>25013</v>
      </c>
      <c r="O281" s="191">
        <f t="shared" si="9"/>
        <v>0</v>
      </c>
    </row>
    <row r="282" spans="1:15" ht="13.5">
      <c r="A282" s="186" t="s">
        <v>279</v>
      </c>
      <c r="B282" s="187">
        <v>4</v>
      </c>
      <c r="C282" s="188" t="s">
        <v>688</v>
      </c>
      <c r="D282" s="189">
        <v>65657</v>
      </c>
      <c r="E282" s="187" t="s">
        <v>1314</v>
      </c>
      <c r="F282" s="189">
        <v>6128226</v>
      </c>
      <c r="G282" s="190">
        <f t="shared" si="8"/>
        <v>0.1</v>
      </c>
      <c r="I282" s="180" t="s">
        <v>205</v>
      </c>
      <c r="J282" s="181">
        <v>3</v>
      </c>
      <c r="K282" s="182" t="s">
        <v>600</v>
      </c>
      <c r="L282" s="183">
        <v>31637</v>
      </c>
      <c r="M282" s="181" t="s">
        <v>819</v>
      </c>
      <c r="N282" s="183">
        <v>12621897</v>
      </c>
      <c r="O282" s="184">
        <f t="shared" si="9"/>
        <v>0.4</v>
      </c>
    </row>
    <row r="283" spans="1:15" ht="13.5">
      <c r="A283" s="186" t="s">
        <v>280</v>
      </c>
      <c r="B283" s="187">
        <v>4</v>
      </c>
      <c r="C283" s="188" t="s">
        <v>689</v>
      </c>
      <c r="D283" s="189">
        <v>28371925</v>
      </c>
      <c r="E283" s="187" t="s">
        <v>1314</v>
      </c>
      <c r="F283" s="189">
        <v>29381629</v>
      </c>
      <c r="G283" s="190">
        <f t="shared" si="8"/>
        <v>0.4</v>
      </c>
      <c r="I283" s="180" t="s">
        <v>1222</v>
      </c>
      <c r="J283" s="181">
        <v>3</v>
      </c>
      <c r="K283" s="182" t="s">
        <v>1223</v>
      </c>
      <c r="L283" s="183">
        <v>7655</v>
      </c>
      <c r="M283" s="181" t="s">
        <v>819</v>
      </c>
      <c r="N283" s="183">
        <v>11704422</v>
      </c>
      <c r="O283" s="184">
        <f t="shared" si="9"/>
        <v>0.4</v>
      </c>
    </row>
    <row r="284" spans="1:15" ht="13.5">
      <c r="A284" s="186" t="s">
        <v>281</v>
      </c>
      <c r="B284" s="187">
        <v>4</v>
      </c>
      <c r="C284" s="188" t="s">
        <v>690</v>
      </c>
      <c r="D284" s="189">
        <v>240704</v>
      </c>
      <c r="E284" s="187" t="s">
        <v>1314</v>
      </c>
      <c r="F284" s="189">
        <v>19356</v>
      </c>
      <c r="G284" s="190">
        <f t="shared" si="8"/>
        <v>0</v>
      </c>
      <c r="I284" s="180" t="s">
        <v>208</v>
      </c>
      <c r="J284" s="181">
        <v>3</v>
      </c>
      <c r="K284" s="182" t="s">
        <v>605</v>
      </c>
      <c r="L284" s="183">
        <v>1108370</v>
      </c>
      <c r="M284" s="181" t="s">
        <v>819</v>
      </c>
      <c r="N284" s="183">
        <v>216795484</v>
      </c>
      <c r="O284" s="184">
        <f t="shared" si="9"/>
        <v>7.1</v>
      </c>
    </row>
    <row r="285" spans="1:15" ht="13.5">
      <c r="A285" s="186" t="s">
        <v>282</v>
      </c>
      <c r="B285" s="187">
        <v>4</v>
      </c>
      <c r="C285" s="188" t="s">
        <v>691</v>
      </c>
      <c r="D285" s="189">
        <v>4049235</v>
      </c>
      <c r="E285" s="187" t="s">
        <v>1314</v>
      </c>
      <c r="F285" s="189">
        <v>953601</v>
      </c>
      <c r="G285" s="190">
        <f t="shared" si="8"/>
        <v>0</v>
      </c>
      <c r="I285" s="180" t="s">
        <v>211</v>
      </c>
      <c r="J285" s="181">
        <v>3</v>
      </c>
      <c r="K285" s="182" t="s">
        <v>1224</v>
      </c>
      <c r="L285" s="183">
        <v>297</v>
      </c>
      <c r="M285" s="181" t="s">
        <v>819</v>
      </c>
      <c r="N285" s="183">
        <v>35963</v>
      </c>
      <c r="O285" s="184">
        <f t="shared" si="9"/>
        <v>0</v>
      </c>
    </row>
    <row r="286" spans="1:15" ht="13.5">
      <c r="A286" s="180" t="s">
        <v>283</v>
      </c>
      <c r="B286" s="181">
        <v>3</v>
      </c>
      <c r="C286" s="182" t="s">
        <v>692</v>
      </c>
      <c r="D286" s="183">
        <v>0</v>
      </c>
      <c r="E286" s="181"/>
      <c r="F286" s="183">
        <v>165672543</v>
      </c>
      <c r="G286" s="185">
        <f t="shared" si="8"/>
        <v>2</v>
      </c>
      <c r="I286" s="180" t="s">
        <v>216</v>
      </c>
      <c r="J286" s="181">
        <v>3</v>
      </c>
      <c r="K286" s="182" t="s">
        <v>608</v>
      </c>
      <c r="L286" s="183">
        <v>1306</v>
      </c>
      <c r="M286" s="181" t="s">
        <v>819</v>
      </c>
      <c r="N286" s="183">
        <v>204901</v>
      </c>
      <c r="O286" s="184">
        <f t="shared" si="9"/>
        <v>0</v>
      </c>
    </row>
    <row r="287" spans="1:15" ht="13.5">
      <c r="A287" s="186" t="s">
        <v>284</v>
      </c>
      <c r="B287" s="187">
        <v>4</v>
      </c>
      <c r="C287" s="188" t="s">
        <v>693</v>
      </c>
      <c r="D287" s="189">
        <v>1661813</v>
      </c>
      <c r="E287" s="187" t="s">
        <v>1314</v>
      </c>
      <c r="F287" s="189">
        <v>30580497</v>
      </c>
      <c r="G287" s="190">
        <f t="shared" si="8"/>
        <v>0.4</v>
      </c>
      <c r="I287" s="180" t="s">
        <v>218</v>
      </c>
      <c r="J287" s="181">
        <v>3</v>
      </c>
      <c r="K287" s="182" t="s">
        <v>1225</v>
      </c>
      <c r="L287" s="183">
        <v>2318</v>
      </c>
      <c r="M287" s="181" t="s">
        <v>819</v>
      </c>
      <c r="N287" s="183">
        <v>2109212</v>
      </c>
      <c r="O287" s="184">
        <f t="shared" si="9"/>
        <v>0.1</v>
      </c>
    </row>
    <row r="288" spans="1:15" ht="13.5">
      <c r="A288" s="186" t="s">
        <v>285</v>
      </c>
      <c r="B288" s="187">
        <v>4</v>
      </c>
      <c r="C288" s="188" t="s">
        <v>694</v>
      </c>
      <c r="D288" s="189">
        <v>12595319</v>
      </c>
      <c r="E288" s="187" t="s">
        <v>1311</v>
      </c>
      <c r="F288" s="189">
        <v>64140751</v>
      </c>
      <c r="G288" s="190">
        <f t="shared" si="8"/>
        <v>0.8</v>
      </c>
      <c r="I288" s="180" t="s">
        <v>220</v>
      </c>
      <c r="J288" s="181">
        <v>3</v>
      </c>
      <c r="K288" s="182" t="s">
        <v>1226</v>
      </c>
      <c r="L288" s="183">
        <v>53</v>
      </c>
      <c r="M288" s="181" t="s">
        <v>819</v>
      </c>
      <c r="N288" s="183">
        <v>141565</v>
      </c>
      <c r="O288" s="184">
        <f t="shared" si="9"/>
        <v>0</v>
      </c>
    </row>
    <row r="289" spans="1:15" ht="13.5">
      <c r="A289" s="180" t="s">
        <v>286</v>
      </c>
      <c r="B289" s="181">
        <v>3</v>
      </c>
      <c r="C289" s="182" t="s">
        <v>695</v>
      </c>
      <c r="D289" s="183">
        <v>11492608</v>
      </c>
      <c r="E289" s="181" t="s">
        <v>1311</v>
      </c>
      <c r="F289" s="183">
        <v>17464563</v>
      </c>
      <c r="G289" s="185">
        <f t="shared" si="8"/>
        <v>0.2</v>
      </c>
      <c r="I289" s="174" t="s">
        <v>1227</v>
      </c>
      <c r="J289" s="175">
        <v>2</v>
      </c>
      <c r="K289" s="176" t="s">
        <v>612</v>
      </c>
      <c r="L289" s="177">
        <v>0</v>
      </c>
      <c r="M289" s="175"/>
      <c r="N289" s="177">
        <v>59689604</v>
      </c>
      <c r="O289" s="179">
        <f t="shared" si="9"/>
        <v>2</v>
      </c>
    </row>
    <row r="290" spans="1:15" ht="13.5">
      <c r="A290" s="186" t="s">
        <v>287</v>
      </c>
      <c r="B290" s="187">
        <v>4</v>
      </c>
      <c r="C290" s="188" t="s">
        <v>696</v>
      </c>
      <c r="D290" s="189">
        <v>2350529</v>
      </c>
      <c r="E290" s="187" t="s">
        <v>1311</v>
      </c>
      <c r="F290" s="189">
        <v>602212</v>
      </c>
      <c r="G290" s="190">
        <f t="shared" si="8"/>
        <v>0</v>
      </c>
      <c r="I290" s="180" t="s">
        <v>1228</v>
      </c>
      <c r="J290" s="181">
        <v>3</v>
      </c>
      <c r="K290" s="182" t="s">
        <v>1229</v>
      </c>
      <c r="L290" s="183">
        <v>18113</v>
      </c>
      <c r="M290" s="181" t="s">
        <v>819</v>
      </c>
      <c r="N290" s="183">
        <v>3601991</v>
      </c>
      <c r="O290" s="184">
        <f t="shared" si="9"/>
        <v>0.1</v>
      </c>
    </row>
    <row r="291" spans="1:15" ht="13.5">
      <c r="A291" s="186" t="s">
        <v>288</v>
      </c>
      <c r="B291" s="187">
        <v>4</v>
      </c>
      <c r="C291" s="188" t="s">
        <v>697</v>
      </c>
      <c r="D291" s="189">
        <v>26080</v>
      </c>
      <c r="E291" s="187" t="s">
        <v>1311</v>
      </c>
      <c r="F291" s="189">
        <v>97629</v>
      </c>
      <c r="G291" s="190">
        <f t="shared" si="8"/>
        <v>0</v>
      </c>
      <c r="I291" s="180" t="s">
        <v>1230</v>
      </c>
      <c r="J291" s="181">
        <v>3</v>
      </c>
      <c r="K291" s="182" t="s">
        <v>1231</v>
      </c>
      <c r="L291" s="183">
        <v>17960</v>
      </c>
      <c r="M291" s="181" t="s">
        <v>819</v>
      </c>
      <c r="N291" s="183">
        <v>4405984</v>
      </c>
      <c r="O291" s="184">
        <f t="shared" si="9"/>
        <v>0.1</v>
      </c>
    </row>
    <row r="292" spans="1:15" ht="13.5">
      <c r="A292" s="180" t="s">
        <v>289</v>
      </c>
      <c r="B292" s="181">
        <v>3</v>
      </c>
      <c r="C292" s="182" t="s">
        <v>698</v>
      </c>
      <c r="D292" s="183">
        <v>26743500</v>
      </c>
      <c r="E292" s="181" t="s">
        <v>1311</v>
      </c>
      <c r="F292" s="183">
        <v>11455378</v>
      </c>
      <c r="G292" s="185">
        <f t="shared" si="8"/>
        <v>0.1</v>
      </c>
      <c r="I292" s="180" t="s">
        <v>1232</v>
      </c>
      <c r="J292" s="181">
        <v>3</v>
      </c>
      <c r="K292" s="182" t="s">
        <v>626</v>
      </c>
      <c r="L292" s="183">
        <v>5986088</v>
      </c>
      <c r="M292" s="181" t="s">
        <v>820</v>
      </c>
      <c r="N292" s="183">
        <v>4844758</v>
      </c>
      <c r="O292" s="184">
        <f t="shared" si="9"/>
        <v>0.2</v>
      </c>
    </row>
    <row r="293" spans="1:15" ht="13.5">
      <c r="A293" s="180" t="s">
        <v>290</v>
      </c>
      <c r="B293" s="181">
        <v>3</v>
      </c>
      <c r="C293" s="182" t="s">
        <v>699</v>
      </c>
      <c r="D293" s="183">
        <v>533976</v>
      </c>
      <c r="E293" s="181" t="s">
        <v>1314</v>
      </c>
      <c r="F293" s="183">
        <v>64433715</v>
      </c>
      <c r="G293" s="185">
        <f t="shared" si="8"/>
        <v>0.8</v>
      </c>
      <c r="I293" s="180" t="s">
        <v>1233</v>
      </c>
      <c r="J293" s="181">
        <v>3</v>
      </c>
      <c r="K293" s="182" t="s">
        <v>628</v>
      </c>
      <c r="L293" s="183">
        <v>0</v>
      </c>
      <c r="M293" s="181"/>
      <c r="N293" s="183">
        <v>2170536</v>
      </c>
      <c r="O293" s="184">
        <f t="shared" si="9"/>
        <v>0.1</v>
      </c>
    </row>
    <row r="294" spans="1:15" ht="13.5">
      <c r="A294" s="186" t="s">
        <v>291</v>
      </c>
      <c r="B294" s="187">
        <v>4</v>
      </c>
      <c r="C294" s="188" t="s">
        <v>700</v>
      </c>
      <c r="D294" s="189">
        <v>349364</v>
      </c>
      <c r="E294" s="187" t="s">
        <v>1314</v>
      </c>
      <c r="F294" s="189">
        <v>58529436</v>
      </c>
      <c r="G294" s="190">
        <f t="shared" si="8"/>
        <v>0.7</v>
      </c>
      <c r="I294" s="180" t="s">
        <v>1234</v>
      </c>
      <c r="J294" s="181">
        <v>3</v>
      </c>
      <c r="K294" s="182" t="s">
        <v>630</v>
      </c>
      <c r="L294" s="183">
        <v>14628470</v>
      </c>
      <c r="M294" s="181" t="s">
        <v>820</v>
      </c>
      <c r="N294" s="183">
        <v>6295194</v>
      </c>
      <c r="O294" s="184">
        <f t="shared" si="9"/>
        <v>0.2</v>
      </c>
    </row>
    <row r="295" spans="1:15" ht="13.5">
      <c r="A295" s="186" t="s">
        <v>292</v>
      </c>
      <c r="B295" s="187">
        <v>4</v>
      </c>
      <c r="C295" s="188" t="s">
        <v>701</v>
      </c>
      <c r="D295" s="189">
        <v>294663</v>
      </c>
      <c r="E295" s="187" t="s">
        <v>1314</v>
      </c>
      <c r="F295" s="189">
        <v>50095763</v>
      </c>
      <c r="G295" s="190">
        <f t="shared" si="8"/>
        <v>0.6</v>
      </c>
      <c r="I295" s="170" t="s">
        <v>225</v>
      </c>
      <c r="J295" s="171">
        <v>1</v>
      </c>
      <c r="K295" s="171" t="s">
        <v>1235</v>
      </c>
      <c r="L295" s="172">
        <v>0</v>
      </c>
      <c r="M295" s="171"/>
      <c r="N295" s="172">
        <v>664953884</v>
      </c>
      <c r="O295" s="193">
        <f t="shared" si="9"/>
        <v>21.9</v>
      </c>
    </row>
    <row r="296" spans="1:15" ht="13.5">
      <c r="A296" s="186" t="s">
        <v>293</v>
      </c>
      <c r="B296" s="187">
        <v>4</v>
      </c>
      <c r="C296" s="188" t="s">
        <v>702</v>
      </c>
      <c r="D296" s="189">
        <v>143563</v>
      </c>
      <c r="E296" s="187" t="s">
        <v>1314</v>
      </c>
      <c r="F296" s="189">
        <v>3862979</v>
      </c>
      <c r="G296" s="190">
        <f t="shared" si="8"/>
        <v>0</v>
      </c>
      <c r="I296" s="174" t="s">
        <v>226</v>
      </c>
      <c r="J296" s="175">
        <v>2</v>
      </c>
      <c r="K296" s="176" t="s">
        <v>636</v>
      </c>
      <c r="L296" s="177">
        <v>0</v>
      </c>
      <c r="M296" s="175"/>
      <c r="N296" s="177">
        <v>215952583</v>
      </c>
      <c r="O296" s="179">
        <f t="shared" si="9"/>
        <v>7.1</v>
      </c>
    </row>
    <row r="297" spans="1:15" ht="13.5">
      <c r="A297" s="186" t="s">
        <v>294</v>
      </c>
      <c r="B297" s="187">
        <v>4</v>
      </c>
      <c r="C297" s="188" t="s">
        <v>703</v>
      </c>
      <c r="D297" s="189">
        <v>41049</v>
      </c>
      <c r="E297" s="187" t="s">
        <v>1314</v>
      </c>
      <c r="F297" s="189">
        <v>2041300</v>
      </c>
      <c r="G297" s="190">
        <f t="shared" si="8"/>
        <v>0</v>
      </c>
      <c r="I297" s="180" t="s">
        <v>227</v>
      </c>
      <c r="J297" s="181">
        <v>3</v>
      </c>
      <c r="K297" s="182" t="s">
        <v>637</v>
      </c>
      <c r="L297" s="183">
        <v>29691</v>
      </c>
      <c r="M297" s="181" t="s">
        <v>819</v>
      </c>
      <c r="N297" s="183">
        <v>29842299</v>
      </c>
      <c r="O297" s="184">
        <f t="shared" si="9"/>
        <v>1</v>
      </c>
    </row>
    <row r="298" spans="1:15" ht="13.5">
      <c r="A298" s="180" t="s">
        <v>295</v>
      </c>
      <c r="B298" s="181">
        <v>3</v>
      </c>
      <c r="C298" s="182" t="s">
        <v>704</v>
      </c>
      <c r="D298" s="183">
        <v>3326347</v>
      </c>
      <c r="E298" s="181" t="s">
        <v>1314</v>
      </c>
      <c r="F298" s="183">
        <v>13656419</v>
      </c>
      <c r="G298" s="185">
        <f t="shared" si="8"/>
        <v>0.2</v>
      </c>
      <c r="I298" s="186" t="s">
        <v>228</v>
      </c>
      <c r="J298" s="187">
        <v>4</v>
      </c>
      <c r="K298" s="188" t="s">
        <v>638</v>
      </c>
      <c r="L298" s="189">
        <v>177135</v>
      </c>
      <c r="M298" s="187" t="s">
        <v>820</v>
      </c>
      <c r="N298" s="189">
        <v>55116</v>
      </c>
      <c r="O298" s="191">
        <f t="shared" si="9"/>
        <v>0</v>
      </c>
    </row>
    <row r="299" spans="1:15" ht="13.5">
      <c r="A299" s="186" t="s">
        <v>296</v>
      </c>
      <c r="B299" s="187">
        <v>4</v>
      </c>
      <c r="C299" s="188" t="s">
        <v>705</v>
      </c>
      <c r="D299" s="189">
        <v>246595</v>
      </c>
      <c r="E299" s="187" t="s">
        <v>1314</v>
      </c>
      <c r="F299" s="189">
        <v>8388229</v>
      </c>
      <c r="G299" s="190">
        <f t="shared" si="8"/>
        <v>0.1</v>
      </c>
      <c r="I299" s="186" t="s">
        <v>232</v>
      </c>
      <c r="J299" s="187">
        <v>4</v>
      </c>
      <c r="K299" s="188" t="s">
        <v>1237</v>
      </c>
      <c r="L299" s="189">
        <v>72496</v>
      </c>
      <c r="M299" s="187" t="s">
        <v>820</v>
      </c>
      <c r="N299" s="189">
        <v>513168</v>
      </c>
      <c r="O299" s="191">
        <f t="shared" si="9"/>
        <v>0</v>
      </c>
    </row>
    <row r="300" spans="1:15" ht="13.5">
      <c r="A300" s="186" t="s">
        <v>297</v>
      </c>
      <c r="B300" s="187">
        <v>4</v>
      </c>
      <c r="C300" s="188" t="s">
        <v>706</v>
      </c>
      <c r="D300" s="189">
        <v>20634</v>
      </c>
      <c r="E300" s="187" t="s">
        <v>1314</v>
      </c>
      <c r="F300" s="189">
        <v>34136</v>
      </c>
      <c r="G300" s="190">
        <f t="shared" si="8"/>
        <v>0</v>
      </c>
      <c r="I300" s="186" t="s">
        <v>1238</v>
      </c>
      <c r="J300" s="187">
        <v>4</v>
      </c>
      <c r="K300" s="188" t="s">
        <v>1239</v>
      </c>
      <c r="L300" s="189">
        <v>28351451</v>
      </c>
      <c r="M300" s="187" t="s">
        <v>820</v>
      </c>
      <c r="N300" s="189">
        <v>28304182</v>
      </c>
      <c r="O300" s="191">
        <f t="shared" si="9"/>
        <v>0.9</v>
      </c>
    </row>
    <row r="301" spans="1:15" ht="13.5">
      <c r="A301" s="186" t="s">
        <v>298</v>
      </c>
      <c r="B301" s="187">
        <v>4</v>
      </c>
      <c r="C301" s="188" t="s">
        <v>707</v>
      </c>
      <c r="D301" s="189">
        <v>43790</v>
      </c>
      <c r="E301" s="187" t="s">
        <v>1314</v>
      </c>
      <c r="F301" s="189">
        <v>1496067</v>
      </c>
      <c r="G301" s="190">
        <f t="shared" si="8"/>
        <v>0</v>
      </c>
      <c r="I301" s="186" t="s">
        <v>1240</v>
      </c>
      <c r="J301" s="187">
        <v>4</v>
      </c>
      <c r="K301" s="188" t="s">
        <v>1241</v>
      </c>
      <c r="L301" s="189">
        <v>170</v>
      </c>
      <c r="M301" s="187" t="s">
        <v>820</v>
      </c>
      <c r="N301" s="189">
        <v>718</v>
      </c>
      <c r="O301" s="191">
        <f t="shared" si="9"/>
        <v>0</v>
      </c>
    </row>
    <row r="302" spans="1:15" ht="13.5">
      <c r="A302" s="186" t="s">
        <v>299</v>
      </c>
      <c r="B302" s="187">
        <v>4</v>
      </c>
      <c r="C302" s="188" t="s">
        <v>708</v>
      </c>
      <c r="D302" s="189">
        <v>82280</v>
      </c>
      <c r="E302" s="187" t="s">
        <v>1314</v>
      </c>
      <c r="F302" s="189">
        <v>1985031</v>
      </c>
      <c r="G302" s="190">
        <f t="shared" si="8"/>
        <v>0</v>
      </c>
      <c r="I302" s="180" t="s">
        <v>233</v>
      </c>
      <c r="J302" s="181">
        <v>3</v>
      </c>
      <c r="K302" s="182" t="s">
        <v>643</v>
      </c>
      <c r="L302" s="183">
        <v>0</v>
      </c>
      <c r="M302" s="181"/>
      <c r="N302" s="183">
        <v>862622</v>
      </c>
      <c r="O302" s="184">
        <f t="shared" si="9"/>
        <v>0</v>
      </c>
    </row>
    <row r="303" spans="1:15" ht="13.5">
      <c r="A303" s="186" t="s">
        <v>300</v>
      </c>
      <c r="B303" s="187">
        <v>4</v>
      </c>
      <c r="C303" s="188" t="s">
        <v>709</v>
      </c>
      <c r="D303" s="189">
        <v>2953682</v>
      </c>
      <c r="E303" s="187" t="s">
        <v>1314</v>
      </c>
      <c r="F303" s="189">
        <v>1787092</v>
      </c>
      <c r="G303" s="190">
        <f t="shared" si="8"/>
        <v>0</v>
      </c>
      <c r="I303" s="180" t="s">
        <v>235</v>
      </c>
      <c r="J303" s="181">
        <v>3</v>
      </c>
      <c r="K303" s="182" t="s">
        <v>645</v>
      </c>
      <c r="L303" s="183">
        <v>0</v>
      </c>
      <c r="M303" s="181"/>
      <c r="N303" s="183">
        <v>44672581</v>
      </c>
      <c r="O303" s="184">
        <f t="shared" si="9"/>
        <v>1.5</v>
      </c>
    </row>
    <row r="304" spans="1:15" ht="13.5">
      <c r="A304" s="180" t="s">
        <v>301</v>
      </c>
      <c r="B304" s="181">
        <v>3</v>
      </c>
      <c r="C304" s="182" t="s">
        <v>710</v>
      </c>
      <c r="D304" s="183">
        <v>11139954</v>
      </c>
      <c r="E304" s="181" t="s">
        <v>1311</v>
      </c>
      <c r="F304" s="183">
        <v>92639921</v>
      </c>
      <c r="G304" s="185">
        <f t="shared" si="8"/>
        <v>1.1</v>
      </c>
      <c r="I304" s="186" t="s">
        <v>236</v>
      </c>
      <c r="J304" s="187">
        <v>4</v>
      </c>
      <c r="K304" s="188" t="s">
        <v>646</v>
      </c>
      <c r="L304" s="189">
        <v>0</v>
      </c>
      <c r="M304" s="187"/>
      <c r="N304" s="189">
        <v>311435</v>
      </c>
      <c r="O304" s="191">
        <f t="shared" si="9"/>
        <v>0</v>
      </c>
    </row>
    <row r="305" spans="1:15" ht="13.5">
      <c r="A305" s="180" t="s">
        <v>302</v>
      </c>
      <c r="B305" s="181">
        <v>3</v>
      </c>
      <c r="C305" s="182" t="s">
        <v>711</v>
      </c>
      <c r="D305" s="183">
        <v>0</v>
      </c>
      <c r="E305" s="181"/>
      <c r="F305" s="183">
        <v>25275461</v>
      </c>
      <c r="G305" s="185">
        <f t="shared" si="8"/>
        <v>0.3</v>
      </c>
      <c r="I305" s="186" t="s">
        <v>237</v>
      </c>
      <c r="J305" s="187">
        <v>4</v>
      </c>
      <c r="K305" s="188" t="s">
        <v>1242</v>
      </c>
      <c r="L305" s="189">
        <v>0</v>
      </c>
      <c r="M305" s="187"/>
      <c r="N305" s="189">
        <v>39497191</v>
      </c>
      <c r="O305" s="191">
        <f t="shared" si="9"/>
        <v>1.3</v>
      </c>
    </row>
    <row r="306" spans="1:15" ht="13.5">
      <c r="A306" s="186" t="s">
        <v>303</v>
      </c>
      <c r="B306" s="187">
        <v>4</v>
      </c>
      <c r="C306" s="188" t="s">
        <v>712</v>
      </c>
      <c r="D306" s="189">
        <v>803</v>
      </c>
      <c r="E306" s="187" t="s">
        <v>1314</v>
      </c>
      <c r="F306" s="189">
        <v>1654</v>
      </c>
      <c r="G306" s="190">
        <f t="shared" si="8"/>
        <v>0</v>
      </c>
      <c r="I306" s="186" t="s">
        <v>1243</v>
      </c>
      <c r="J306" s="187">
        <v>4</v>
      </c>
      <c r="K306" s="188" t="s">
        <v>650</v>
      </c>
      <c r="L306" s="189">
        <v>420882</v>
      </c>
      <c r="M306" s="187" t="s">
        <v>818</v>
      </c>
      <c r="N306" s="189">
        <v>1761822</v>
      </c>
      <c r="O306" s="191">
        <f t="shared" si="9"/>
        <v>0.1</v>
      </c>
    </row>
    <row r="307" spans="1:15" ht="13.5">
      <c r="A307" s="180" t="s">
        <v>304</v>
      </c>
      <c r="B307" s="181">
        <v>3</v>
      </c>
      <c r="C307" s="182" t="s">
        <v>713</v>
      </c>
      <c r="D307" s="183">
        <v>0</v>
      </c>
      <c r="E307" s="181"/>
      <c r="F307" s="183">
        <v>9538992</v>
      </c>
      <c r="G307" s="185">
        <f t="shared" si="8"/>
        <v>0.1</v>
      </c>
      <c r="I307" s="180" t="s">
        <v>241</v>
      </c>
      <c r="J307" s="181">
        <v>3</v>
      </c>
      <c r="K307" s="182" t="s">
        <v>651</v>
      </c>
      <c r="L307" s="183">
        <v>0</v>
      </c>
      <c r="M307" s="181"/>
      <c r="N307" s="183">
        <v>11071175</v>
      </c>
      <c r="O307" s="184">
        <f t="shared" si="9"/>
        <v>0.4</v>
      </c>
    </row>
    <row r="308" spans="1:15" ht="13.5">
      <c r="A308" s="186" t="s">
        <v>305</v>
      </c>
      <c r="B308" s="187">
        <v>4</v>
      </c>
      <c r="C308" s="188" t="s">
        <v>714</v>
      </c>
      <c r="D308" s="189">
        <v>37</v>
      </c>
      <c r="E308" s="187" t="s">
        <v>1310</v>
      </c>
      <c r="F308" s="189">
        <v>73758</v>
      </c>
      <c r="G308" s="190">
        <f t="shared" si="8"/>
        <v>0</v>
      </c>
      <c r="I308" s="186" t="s">
        <v>242</v>
      </c>
      <c r="J308" s="187">
        <v>4</v>
      </c>
      <c r="K308" s="188" t="s">
        <v>652</v>
      </c>
      <c r="L308" s="189">
        <v>15189</v>
      </c>
      <c r="M308" s="187" t="s">
        <v>818</v>
      </c>
      <c r="N308" s="189">
        <v>5167233</v>
      </c>
      <c r="O308" s="191">
        <f t="shared" si="9"/>
        <v>0.2</v>
      </c>
    </row>
    <row r="309" spans="1:15" ht="13.5">
      <c r="A309" s="186" t="s">
        <v>306</v>
      </c>
      <c r="B309" s="187">
        <v>4</v>
      </c>
      <c r="C309" s="188" t="s">
        <v>715</v>
      </c>
      <c r="D309" s="189">
        <v>71971</v>
      </c>
      <c r="E309" s="187" t="s">
        <v>1314</v>
      </c>
      <c r="F309" s="189">
        <v>417800</v>
      </c>
      <c r="G309" s="190">
        <f t="shared" si="8"/>
        <v>0</v>
      </c>
      <c r="I309" s="186" t="s">
        <v>243</v>
      </c>
      <c r="J309" s="187">
        <v>4</v>
      </c>
      <c r="K309" s="188" t="s">
        <v>653</v>
      </c>
      <c r="L309" s="189">
        <v>257</v>
      </c>
      <c r="M309" s="187" t="s">
        <v>818</v>
      </c>
      <c r="N309" s="189">
        <v>1207601</v>
      </c>
      <c r="O309" s="191">
        <f t="shared" si="9"/>
        <v>0</v>
      </c>
    </row>
    <row r="310" spans="1:15" ht="13.5">
      <c r="A310" s="186" t="s">
        <v>307</v>
      </c>
      <c r="B310" s="187">
        <v>4</v>
      </c>
      <c r="C310" s="188" t="s">
        <v>716</v>
      </c>
      <c r="D310" s="189">
        <v>440</v>
      </c>
      <c r="E310" s="187" t="s">
        <v>1314</v>
      </c>
      <c r="F310" s="189">
        <v>1050</v>
      </c>
      <c r="G310" s="190">
        <f t="shared" si="8"/>
        <v>0</v>
      </c>
      <c r="I310" s="186" t="s">
        <v>244</v>
      </c>
      <c r="J310" s="187">
        <v>4</v>
      </c>
      <c r="K310" s="188" t="s">
        <v>1244</v>
      </c>
      <c r="L310" s="189">
        <v>8</v>
      </c>
      <c r="M310" s="187" t="s">
        <v>818</v>
      </c>
      <c r="N310" s="189">
        <v>38037</v>
      </c>
      <c r="O310" s="191">
        <f t="shared" si="9"/>
        <v>0</v>
      </c>
    </row>
    <row r="311" spans="1:15" ht="13.5">
      <c r="A311" s="186" t="s">
        <v>308</v>
      </c>
      <c r="B311" s="187">
        <v>4</v>
      </c>
      <c r="C311" s="188" t="s">
        <v>717</v>
      </c>
      <c r="D311" s="189">
        <v>1038</v>
      </c>
      <c r="E311" s="187" t="s">
        <v>1314</v>
      </c>
      <c r="F311" s="189">
        <v>52012</v>
      </c>
      <c r="G311" s="190">
        <f t="shared" si="8"/>
        <v>0</v>
      </c>
      <c r="I311" s="186" t="s">
        <v>1245</v>
      </c>
      <c r="J311" s="187">
        <v>4</v>
      </c>
      <c r="K311" s="188" t="s">
        <v>1246</v>
      </c>
      <c r="L311" s="189">
        <v>5</v>
      </c>
      <c r="M311" s="187" t="s">
        <v>818</v>
      </c>
      <c r="N311" s="189">
        <v>188409</v>
      </c>
      <c r="O311" s="191">
        <f t="shared" si="9"/>
        <v>0</v>
      </c>
    </row>
    <row r="312" spans="1:15" ht="13.5">
      <c r="A312" s="180" t="s">
        <v>309</v>
      </c>
      <c r="B312" s="181">
        <v>3</v>
      </c>
      <c r="C312" s="182" t="s">
        <v>718</v>
      </c>
      <c r="D312" s="183">
        <v>0</v>
      </c>
      <c r="E312" s="181"/>
      <c r="F312" s="183">
        <v>3327703</v>
      </c>
      <c r="G312" s="185">
        <f t="shared" si="8"/>
        <v>0</v>
      </c>
      <c r="I312" s="186" t="s">
        <v>1247</v>
      </c>
      <c r="J312" s="187">
        <v>4</v>
      </c>
      <c r="K312" s="188" t="s">
        <v>654</v>
      </c>
      <c r="L312" s="189">
        <v>875</v>
      </c>
      <c r="M312" s="187" t="s">
        <v>818</v>
      </c>
      <c r="N312" s="189">
        <v>731623</v>
      </c>
      <c r="O312" s="191">
        <f t="shared" si="9"/>
        <v>0</v>
      </c>
    </row>
    <row r="313" spans="1:15" ht="13.5">
      <c r="A313" s="180" t="s">
        <v>310</v>
      </c>
      <c r="B313" s="181">
        <v>3</v>
      </c>
      <c r="C313" s="182" t="s">
        <v>719</v>
      </c>
      <c r="D313" s="183">
        <v>0</v>
      </c>
      <c r="E313" s="181"/>
      <c r="F313" s="183">
        <v>6372949</v>
      </c>
      <c r="G313" s="185">
        <f t="shared" si="8"/>
        <v>0.1</v>
      </c>
      <c r="I313" s="186" t="s">
        <v>245</v>
      </c>
      <c r="J313" s="187">
        <v>4</v>
      </c>
      <c r="K313" s="188" t="s">
        <v>1248</v>
      </c>
      <c r="L313" s="189">
        <v>22</v>
      </c>
      <c r="M313" s="187" t="s">
        <v>818</v>
      </c>
      <c r="N313" s="189">
        <v>108436</v>
      </c>
      <c r="O313" s="191">
        <f t="shared" si="9"/>
        <v>0</v>
      </c>
    </row>
    <row r="314" spans="1:15" ht="13.5">
      <c r="A314" s="180" t="s">
        <v>311</v>
      </c>
      <c r="B314" s="181">
        <v>3</v>
      </c>
      <c r="C314" s="182" t="s">
        <v>720</v>
      </c>
      <c r="D314" s="183">
        <v>0</v>
      </c>
      <c r="E314" s="181"/>
      <c r="F314" s="183">
        <v>219195457</v>
      </c>
      <c r="G314" s="185">
        <f t="shared" si="8"/>
        <v>2.7</v>
      </c>
      <c r="I314" s="186" t="s">
        <v>1249</v>
      </c>
      <c r="J314" s="187">
        <v>4</v>
      </c>
      <c r="K314" s="188" t="s">
        <v>655</v>
      </c>
      <c r="L314" s="189">
        <v>255567</v>
      </c>
      <c r="M314" s="187" t="s">
        <v>820</v>
      </c>
      <c r="N314" s="189">
        <v>139787</v>
      </c>
      <c r="O314" s="191">
        <f t="shared" si="9"/>
        <v>0</v>
      </c>
    </row>
    <row r="315" spans="1:15" ht="13.5">
      <c r="A315" s="186" t="s">
        <v>312</v>
      </c>
      <c r="B315" s="187">
        <v>4</v>
      </c>
      <c r="C315" s="188" t="s">
        <v>721</v>
      </c>
      <c r="D315" s="189">
        <v>1002790</v>
      </c>
      <c r="E315" s="187" t="s">
        <v>1314</v>
      </c>
      <c r="F315" s="189">
        <v>3760515</v>
      </c>
      <c r="G315" s="190">
        <f t="shared" si="8"/>
        <v>0</v>
      </c>
      <c r="I315" s="180" t="s">
        <v>246</v>
      </c>
      <c r="J315" s="181">
        <v>3</v>
      </c>
      <c r="K315" s="182" t="s">
        <v>656</v>
      </c>
      <c r="L315" s="183">
        <v>0</v>
      </c>
      <c r="M315" s="181"/>
      <c r="N315" s="183">
        <v>7527655</v>
      </c>
      <c r="O315" s="184">
        <f t="shared" si="9"/>
        <v>0.2</v>
      </c>
    </row>
    <row r="316" spans="1:15" ht="13.5">
      <c r="A316" s="186" t="s">
        <v>313</v>
      </c>
      <c r="B316" s="187">
        <v>4</v>
      </c>
      <c r="C316" s="188" t="s">
        <v>722</v>
      </c>
      <c r="D316" s="189">
        <v>1389674143</v>
      </c>
      <c r="E316" s="187" t="s">
        <v>1314</v>
      </c>
      <c r="F316" s="189">
        <v>31028795</v>
      </c>
      <c r="G316" s="190">
        <f t="shared" si="8"/>
        <v>0.4</v>
      </c>
      <c r="I316" s="186" t="s">
        <v>247</v>
      </c>
      <c r="J316" s="187">
        <v>4</v>
      </c>
      <c r="K316" s="188" t="s">
        <v>1250</v>
      </c>
      <c r="L316" s="189">
        <v>25</v>
      </c>
      <c r="M316" s="187" t="s">
        <v>818</v>
      </c>
      <c r="N316" s="189">
        <v>174019</v>
      </c>
      <c r="O316" s="191">
        <f t="shared" si="9"/>
        <v>0</v>
      </c>
    </row>
    <row r="317" spans="1:15" ht="13.5">
      <c r="A317" s="186" t="s">
        <v>314</v>
      </c>
      <c r="B317" s="187">
        <v>4</v>
      </c>
      <c r="C317" s="188" t="s">
        <v>723</v>
      </c>
      <c r="D317" s="189">
        <v>796044213</v>
      </c>
      <c r="E317" s="187" t="s">
        <v>1314</v>
      </c>
      <c r="F317" s="189">
        <v>119920784</v>
      </c>
      <c r="G317" s="190">
        <f t="shared" si="8"/>
        <v>1.5</v>
      </c>
      <c r="I317" s="180" t="s">
        <v>1251</v>
      </c>
      <c r="J317" s="181">
        <v>3</v>
      </c>
      <c r="K317" s="182" t="s">
        <v>667</v>
      </c>
      <c r="L317" s="183">
        <v>555</v>
      </c>
      <c r="M317" s="181" t="s">
        <v>819</v>
      </c>
      <c r="N317" s="183">
        <v>576811</v>
      </c>
      <c r="O317" s="184">
        <f t="shared" si="9"/>
        <v>0</v>
      </c>
    </row>
    <row r="318" spans="1:15" ht="13.5">
      <c r="A318" s="186" t="s">
        <v>315</v>
      </c>
      <c r="B318" s="187">
        <v>4</v>
      </c>
      <c r="C318" s="188" t="s">
        <v>724</v>
      </c>
      <c r="D318" s="189">
        <v>52771832</v>
      </c>
      <c r="E318" s="187" t="s">
        <v>1314</v>
      </c>
      <c r="F318" s="189">
        <v>12809294</v>
      </c>
      <c r="G318" s="190">
        <f t="shared" si="8"/>
        <v>0.2</v>
      </c>
      <c r="I318" s="180" t="s">
        <v>254</v>
      </c>
      <c r="J318" s="181">
        <v>3</v>
      </c>
      <c r="K318" s="182" t="s">
        <v>668</v>
      </c>
      <c r="L318" s="183">
        <v>0</v>
      </c>
      <c r="M318" s="181"/>
      <c r="N318" s="183">
        <v>1081652</v>
      </c>
      <c r="O318" s="184">
        <f t="shared" si="9"/>
        <v>0</v>
      </c>
    </row>
    <row r="319" spans="1:15" ht="13.5">
      <c r="A319" s="186" t="s">
        <v>316</v>
      </c>
      <c r="B319" s="187">
        <v>4</v>
      </c>
      <c r="C319" s="188" t="s">
        <v>725</v>
      </c>
      <c r="D319" s="189">
        <v>66141109</v>
      </c>
      <c r="E319" s="187" t="s">
        <v>1314</v>
      </c>
      <c r="F319" s="189">
        <v>20361888</v>
      </c>
      <c r="G319" s="190">
        <f t="shared" si="8"/>
        <v>0.2</v>
      </c>
      <c r="I319" s="186" t="s">
        <v>255</v>
      </c>
      <c r="J319" s="187">
        <v>4</v>
      </c>
      <c r="K319" s="188" t="s">
        <v>1252</v>
      </c>
      <c r="L319" s="189">
        <v>0</v>
      </c>
      <c r="M319" s="187"/>
      <c r="N319" s="189">
        <v>706012</v>
      </c>
      <c r="O319" s="191">
        <f t="shared" si="9"/>
        <v>0</v>
      </c>
    </row>
    <row r="320" spans="1:15" ht="13.5">
      <c r="A320" s="180" t="s">
        <v>317</v>
      </c>
      <c r="B320" s="181">
        <v>3</v>
      </c>
      <c r="C320" s="182" t="s">
        <v>726</v>
      </c>
      <c r="D320" s="183">
        <v>0</v>
      </c>
      <c r="E320" s="181"/>
      <c r="F320" s="183">
        <v>136316354</v>
      </c>
      <c r="G320" s="185">
        <f t="shared" si="8"/>
        <v>1.7</v>
      </c>
      <c r="I320" s="180" t="s">
        <v>259</v>
      </c>
      <c r="J320" s="181">
        <v>3</v>
      </c>
      <c r="K320" s="182" t="s">
        <v>1253</v>
      </c>
      <c r="L320" s="183">
        <v>485</v>
      </c>
      <c r="M320" s="181" t="s">
        <v>819</v>
      </c>
      <c r="N320" s="183">
        <v>861876</v>
      </c>
      <c r="O320" s="184">
        <f t="shared" si="9"/>
        <v>0</v>
      </c>
    </row>
    <row r="321" spans="1:15" ht="13.5">
      <c r="A321" s="180" t="s">
        <v>318</v>
      </c>
      <c r="B321" s="181">
        <v>3</v>
      </c>
      <c r="C321" s="182" t="s">
        <v>727</v>
      </c>
      <c r="D321" s="183">
        <v>0</v>
      </c>
      <c r="E321" s="181"/>
      <c r="F321" s="183">
        <v>206962091</v>
      </c>
      <c r="G321" s="185">
        <f t="shared" si="8"/>
        <v>2.5</v>
      </c>
      <c r="I321" s="180" t="s">
        <v>260</v>
      </c>
      <c r="J321" s="181">
        <v>3</v>
      </c>
      <c r="K321" s="182" t="s">
        <v>670</v>
      </c>
      <c r="L321" s="183">
        <v>3913</v>
      </c>
      <c r="M321" s="181" t="s">
        <v>819</v>
      </c>
      <c r="N321" s="183">
        <v>1435643</v>
      </c>
      <c r="O321" s="184">
        <f t="shared" si="9"/>
        <v>0</v>
      </c>
    </row>
    <row r="322" spans="1:15" ht="13.5">
      <c r="A322" s="186" t="s">
        <v>319</v>
      </c>
      <c r="B322" s="187">
        <v>4</v>
      </c>
      <c r="C322" s="188" t="s">
        <v>728</v>
      </c>
      <c r="D322" s="189">
        <v>18372505</v>
      </c>
      <c r="E322" s="187" t="s">
        <v>1314</v>
      </c>
      <c r="F322" s="189">
        <v>44133167</v>
      </c>
      <c r="G322" s="190">
        <f t="shared" si="8"/>
        <v>0.5</v>
      </c>
      <c r="I322" s="180" t="s">
        <v>261</v>
      </c>
      <c r="J322" s="181">
        <v>3</v>
      </c>
      <c r="K322" s="182" t="s">
        <v>673</v>
      </c>
      <c r="L322" s="183">
        <v>0</v>
      </c>
      <c r="M322" s="181"/>
      <c r="N322" s="183">
        <v>15914117</v>
      </c>
      <c r="O322" s="184">
        <f t="shared" si="9"/>
        <v>0.5</v>
      </c>
    </row>
    <row r="323" spans="1:15" ht="13.5">
      <c r="A323" s="180" t="s">
        <v>320</v>
      </c>
      <c r="B323" s="181">
        <v>3</v>
      </c>
      <c r="C323" s="182" t="s">
        <v>729</v>
      </c>
      <c r="D323" s="183">
        <v>4446539</v>
      </c>
      <c r="E323" s="181" t="s">
        <v>1316</v>
      </c>
      <c r="F323" s="183">
        <v>27540471</v>
      </c>
      <c r="G323" s="185">
        <f t="shared" si="8"/>
        <v>0.3</v>
      </c>
      <c r="I323" s="186" t="s">
        <v>262</v>
      </c>
      <c r="J323" s="187">
        <v>4</v>
      </c>
      <c r="K323" s="188" t="s">
        <v>676</v>
      </c>
      <c r="L323" s="189">
        <v>0</v>
      </c>
      <c r="M323" s="187"/>
      <c r="N323" s="189">
        <v>10296995</v>
      </c>
      <c r="O323" s="191">
        <f t="shared" si="9"/>
        <v>0.3</v>
      </c>
    </row>
    <row r="324" spans="1:15" ht="13.5">
      <c r="A324" s="180" t="s">
        <v>321</v>
      </c>
      <c r="B324" s="181">
        <v>3</v>
      </c>
      <c r="C324" s="182" t="s">
        <v>730</v>
      </c>
      <c r="D324" s="183">
        <v>26234</v>
      </c>
      <c r="E324" s="181" t="s">
        <v>1310</v>
      </c>
      <c r="F324" s="183">
        <v>8436021</v>
      </c>
      <c r="G324" s="185">
        <f t="shared" si="8"/>
        <v>0.1</v>
      </c>
      <c r="I324" s="180" t="s">
        <v>1254</v>
      </c>
      <c r="J324" s="181">
        <v>3</v>
      </c>
      <c r="K324" s="182" t="s">
        <v>677</v>
      </c>
      <c r="L324" s="183">
        <v>0</v>
      </c>
      <c r="M324" s="181"/>
      <c r="N324" s="183">
        <v>20967794</v>
      </c>
      <c r="O324" s="184">
        <f t="shared" si="9"/>
        <v>0.7</v>
      </c>
    </row>
    <row r="325" spans="1:15" ht="13.5">
      <c r="A325" s="186" t="s">
        <v>322</v>
      </c>
      <c r="B325" s="187">
        <v>4</v>
      </c>
      <c r="C325" s="188" t="s">
        <v>731</v>
      </c>
      <c r="D325" s="189">
        <v>25987</v>
      </c>
      <c r="E325" s="187" t="s">
        <v>1310</v>
      </c>
      <c r="F325" s="189">
        <v>6640158</v>
      </c>
      <c r="G325" s="190">
        <f aca="true" t="shared" si="10" ref="G325:G388">ROUND((F325/8192857950)*100,1)</f>
        <v>0.1</v>
      </c>
      <c r="I325" s="186" t="s">
        <v>1255</v>
      </c>
      <c r="J325" s="187">
        <v>4</v>
      </c>
      <c r="K325" s="188" t="s">
        <v>678</v>
      </c>
      <c r="L325" s="189">
        <v>4964463</v>
      </c>
      <c r="M325" s="187" t="s">
        <v>820</v>
      </c>
      <c r="N325" s="189">
        <v>4671015</v>
      </c>
      <c r="O325" s="191">
        <f aca="true" t="shared" si="11" ref="O325:O388">ROUND((N325/3037884999)*100,1)</f>
        <v>0.2</v>
      </c>
    </row>
    <row r="326" spans="1:15" ht="13.5">
      <c r="A326" s="174" t="s">
        <v>323</v>
      </c>
      <c r="B326" s="175">
        <v>2</v>
      </c>
      <c r="C326" s="176" t="s">
        <v>732</v>
      </c>
      <c r="D326" s="177">
        <v>0</v>
      </c>
      <c r="E326" s="175"/>
      <c r="F326" s="177">
        <v>3430375767</v>
      </c>
      <c r="G326" s="178">
        <f t="shared" si="10"/>
        <v>41.9</v>
      </c>
      <c r="I326" s="186" t="s">
        <v>1256</v>
      </c>
      <c r="J326" s="187">
        <v>4</v>
      </c>
      <c r="K326" s="188" t="s">
        <v>679</v>
      </c>
      <c r="L326" s="189">
        <v>83221</v>
      </c>
      <c r="M326" s="187" t="s">
        <v>818</v>
      </c>
      <c r="N326" s="189">
        <v>1109804</v>
      </c>
      <c r="O326" s="191">
        <f t="shared" si="11"/>
        <v>0</v>
      </c>
    </row>
    <row r="327" spans="1:15" ht="13.5">
      <c r="A327" s="180" t="s">
        <v>324</v>
      </c>
      <c r="B327" s="181">
        <v>3</v>
      </c>
      <c r="C327" s="182" t="s">
        <v>733</v>
      </c>
      <c r="D327" s="183">
        <v>0</v>
      </c>
      <c r="E327" s="181"/>
      <c r="F327" s="183">
        <v>977213</v>
      </c>
      <c r="G327" s="185">
        <f t="shared" si="10"/>
        <v>0</v>
      </c>
      <c r="I327" s="186" t="s">
        <v>1257</v>
      </c>
      <c r="J327" s="187">
        <v>4</v>
      </c>
      <c r="K327" s="188" t="s">
        <v>1258</v>
      </c>
      <c r="L327" s="189">
        <v>32240</v>
      </c>
      <c r="M327" s="187" t="s">
        <v>820</v>
      </c>
      <c r="N327" s="189">
        <v>25516</v>
      </c>
      <c r="O327" s="191">
        <f t="shared" si="11"/>
        <v>0</v>
      </c>
    </row>
    <row r="328" spans="1:15" ht="13.5">
      <c r="A328" s="186" t="s">
        <v>325</v>
      </c>
      <c r="B328" s="187">
        <v>4</v>
      </c>
      <c r="C328" s="188" t="s">
        <v>734</v>
      </c>
      <c r="D328" s="189">
        <v>30</v>
      </c>
      <c r="E328" s="187" t="s">
        <v>1310</v>
      </c>
      <c r="F328" s="189">
        <v>145293</v>
      </c>
      <c r="G328" s="190">
        <f t="shared" si="10"/>
        <v>0</v>
      </c>
      <c r="I328" s="180" t="s">
        <v>264</v>
      </c>
      <c r="J328" s="181">
        <v>3</v>
      </c>
      <c r="K328" s="182" t="s">
        <v>680</v>
      </c>
      <c r="L328" s="183">
        <v>41436120</v>
      </c>
      <c r="M328" s="181" t="s">
        <v>820</v>
      </c>
      <c r="N328" s="183">
        <v>7455374</v>
      </c>
      <c r="O328" s="184">
        <f t="shared" si="11"/>
        <v>0.2</v>
      </c>
    </row>
    <row r="329" spans="1:15" ht="13.5">
      <c r="A329" s="186" t="s">
        <v>326</v>
      </c>
      <c r="B329" s="187">
        <v>4</v>
      </c>
      <c r="C329" s="188" t="s">
        <v>735</v>
      </c>
      <c r="D329" s="189">
        <v>624</v>
      </c>
      <c r="E329" s="187" t="s">
        <v>1314</v>
      </c>
      <c r="F329" s="189">
        <v>68218</v>
      </c>
      <c r="G329" s="190">
        <f t="shared" si="10"/>
        <v>0</v>
      </c>
      <c r="I329" s="186" t="s">
        <v>265</v>
      </c>
      <c r="J329" s="187">
        <v>4</v>
      </c>
      <c r="K329" s="188" t="s">
        <v>682</v>
      </c>
      <c r="L329" s="189">
        <v>5119823</v>
      </c>
      <c r="M329" s="187" t="s">
        <v>820</v>
      </c>
      <c r="N329" s="189">
        <v>2190000</v>
      </c>
      <c r="O329" s="191">
        <f t="shared" si="11"/>
        <v>0.1</v>
      </c>
    </row>
    <row r="330" spans="1:15" ht="13.5">
      <c r="A330" s="180" t="s">
        <v>327</v>
      </c>
      <c r="B330" s="181">
        <v>3</v>
      </c>
      <c r="C330" s="182" t="s">
        <v>736</v>
      </c>
      <c r="D330" s="183">
        <v>1408519</v>
      </c>
      <c r="E330" s="181" t="s">
        <v>1314</v>
      </c>
      <c r="F330" s="183">
        <v>2260003598</v>
      </c>
      <c r="G330" s="185">
        <f t="shared" si="10"/>
        <v>27.6</v>
      </c>
      <c r="I330" s="180" t="s">
        <v>268</v>
      </c>
      <c r="J330" s="181">
        <v>3</v>
      </c>
      <c r="K330" s="182" t="s">
        <v>1259</v>
      </c>
      <c r="L330" s="183">
        <v>3666817</v>
      </c>
      <c r="M330" s="181" t="s">
        <v>820</v>
      </c>
      <c r="N330" s="183">
        <v>3977070</v>
      </c>
      <c r="O330" s="184">
        <f t="shared" si="11"/>
        <v>0.1</v>
      </c>
    </row>
    <row r="331" spans="1:15" ht="13.5">
      <c r="A331" s="186" t="s">
        <v>328</v>
      </c>
      <c r="B331" s="187">
        <v>4</v>
      </c>
      <c r="C331" s="188" t="s">
        <v>737</v>
      </c>
      <c r="D331" s="189">
        <v>1206986</v>
      </c>
      <c r="E331" s="187" t="s">
        <v>1314</v>
      </c>
      <c r="F331" s="189">
        <v>1945413041</v>
      </c>
      <c r="G331" s="190">
        <f t="shared" si="10"/>
        <v>23.7</v>
      </c>
      <c r="I331" s="180" t="s">
        <v>271</v>
      </c>
      <c r="J331" s="181">
        <v>3</v>
      </c>
      <c r="K331" s="182" t="s">
        <v>1260</v>
      </c>
      <c r="L331" s="183">
        <v>21912997</v>
      </c>
      <c r="M331" s="181" t="s">
        <v>820</v>
      </c>
      <c r="N331" s="183">
        <v>19675029</v>
      </c>
      <c r="O331" s="184">
        <f t="shared" si="11"/>
        <v>0.6</v>
      </c>
    </row>
    <row r="332" spans="1:15" ht="13.5">
      <c r="A332" s="186" t="s">
        <v>329</v>
      </c>
      <c r="B332" s="187">
        <v>4</v>
      </c>
      <c r="C332" s="188" t="s">
        <v>738</v>
      </c>
      <c r="D332" s="189">
        <v>201363</v>
      </c>
      <c r="E332" s="187" t="s">
        <v>1314</v>
      </c>
      <c r="F332" s="189">
        <v>314478919</v>
      </c>
      <c r="G332" s="190">
        <f t="shared" si="10"/>
        <v>3.8</v>
      </c>
      <c r="I332" s="174" t="s">
        <v>277</v>
      </c>
      <c r="J332" s="175">
        <v>2</v>
      </c>
      <c r="K332" s="176" t="s">
        <v>686</v>
      </c>
      <c r="L332" s="177">
        <v>0</v>
      </c>
      <c r="M332" s="175"/>
      <c r="N332" s="177">
        <v>309157658</v>
      </c>
      <c r="O332" s="179">
        <f t="shared" si="11"/>
        <v>10.2</v>
      </c>
    </row>
    <row r="333" spans="1:15" ht="13.5">
      <c r="A333" s="186" t="s">
        <v>330</v>
      </c>
      <c r="B333" s="187">
        <v>4</v>
      </c>
      <c r="C333" s="188" t="s">
        <v>739</v>
      </c>
      <c r="D333" s="189">
        <v>145299</v>
      </c>
      <c r="E333" s="187" t="s">
        <v>1314</v>
      </c>
      <c r="F333" s="189">
        <v>202869995</v>
      </c>
      <c r="G333" s="190">
        <f t="shared" si="10"/>
        <v>2.5</v>
      </c>
      <c r="I333" s="180" t="s">
        <v>278</v>
      </c>
      <c r="J333" s="181">
        <v>3</v>
      </c>
      <c r="K333" s="182" t="s">
        <v>687</v>
      </c>
      <c r="L333" s="183">
        <v>0</v>
      </c>
      <c r="M333" s="181"/>
      <c r="N333" s="183">
        <v>29421568</v>
      </c>
      <c r="O333" s="184">
        <f t="shared" si="11"/>
        <v>1</v>
      </c>
    </row>
    <row r="334" spans="1:15" ht="13.5">
      <c r="A334" s="186" t="s">
        <v>331</v>
      </c>
      <c r="B334" s="187">
        <v>4</v>
      </c>
      <c r="C334" s="188" t="s">
        <v>740</v>
      </c>
      <c r="D334" s="189">
        <v>89</v>
      </c>
      <c r="E334" s="187" t="s">
        <v>1314</v>
      </c>
      <c r="F334" s="189">
        <v>31709</v>
      </c>
      <c r="G334" s="190">
        <f t="shared" si="10"/>
        <v>0</v>
      </c>
      <c r="I334" s="186" t="s">
        <v>279</v>
      </c>
      <c r="J334" s="187">
        <v>4</v>
      </c>
      <c r="K334" s="188" t="s">
        <v>1261</v>
      </c>
      <c r="L334" s="189">
        <v>11619594</v>
      </c>
      <c r="M334" s="187" t="s">
        <v>818</v>
      </c>
      <c r="N334" s="189">
        <v>6015938</v>
      </c>
      <c r="O334" s="191">
        <f t="shared" si="11"/>
        <v>0.2</v>
      </c>
    </row>
    <row r="335" spans="1:15" ht="13.5">
      <c r="A335" s="186" t="s">
        <v>332</v>
      </c>
      <c r="B335" s="187">
        <v>4</v>
      </c>
      <c r="C335" s="188" t="s">
        <v>741</v>
      </c>
      <c r="D335" s="189">
        <v>84</v>
      </c>
      <c r="E335" s="187" t="s">
        <v>1314</v>
      </c>
      <c r="F335" s="189">
        <v>19458</v>
      </c>
      <c r="G335" s="190">
        <f t="shared" si="10"/>
        <v>0</v>
      </c>
      <c r="I335" s="180" t="s">
        <v>283</v>
      </c>
      <c r="J335" s="181">
        <v>3</v>
      </c>
      <c r="K335" s="182" t="s">
        <v>692</v>
      </c>
      <c r="L335" s="183">
        <v>10108366</v>
      </c>
      <c r="M335" s="181" t="s">
        <v>820</v>
      </c>
      <c r="N335" s="183">
        <v>21072119</v>
      </c>
      <c r="O335" s="184">
        <f t="shared" si="11"/>
        <v>0.7</v>
      </c>
    </row>
    <row r="336" spans="1:15" ht="13.5">
      <c r="A336" s="180" t="s">
        <v>333</v>
      </c>
      <c r="B336" s="181">
        <v>3</v>
      </c>
      <c r="C336" s="182" t="s">
        <v>742</v>
      </c>
      <c r="D336" s="183">
        <v>939066035</v>
      </c>
      <c r="E336" s="181" t="s">
        <v>1311</v>
      </c>
      <c r="F336" s="183">
        <v>1048405416</v>
      </c>
      <c r="G336" s="185">
        <f t="shared" si="10"/>
        <v>12.8</v>
      </c>
      <c r="I336" s="186" t="s">
        <v>285</v>
      </c>
      <c r="J336" s="187">
        <v>4</v>
      </c>
      <c r="K336" s="188" t="s">
        <v>694</v>
      </c>
      <c r="L336" s="189">
        <v>4601901</v>
      </c>
      <c r="M336" s="187" t="s">
        <v>820</v>
      </c>
      <c r="N336" s="189">
        <v>12767990</v>
      </c>
      <c r="O336" s="191">
        <f t="shared" si="11"/>
        <v>0.4</v>
      </c>
    </row>
    <row r="337" spans="1:15" ht="13.5">
      <c r="A337" s="180" t="s">
        <v>334</v>
      </c>
      <c r="B337" s="181">
        <v>3</v>
      </c>
      <c r="C337" s="182" t="s">
        <v>743</v>
      </c>
      <c r="D337" s="183">
        <v>0</v>
      </c>
      <c r="E337" s="181"/>
      <c r="F337" s="183">
        <v>40922390</v>
      </c>
      <c r="G337" s="185">
        <f t="shared" si="10"/>
        <v>0.5</v>
      </c>
      <c r="I337" s="180" t="s">
        <v>286</v>
      </c>
      <c r="J337" s="181">
        <v>3</v>
      </c>
      <c r="K337" s="182" t="s">
        <v>1262</v>
      </c>
      <c r="L337" s="183">
        <v>0</v>
      </c>
      <c r="M337" s="181"/>
      <c r="N337" s="183">
        <v>93881018</v>
      </c>
      <c r="O337" s="184">
        <f t="shared" si="11"/>
        <v>3.1</v>
      </c>
    </row>
    <row r="338" spans="1:15" ht="13.5">
      <c r="A338" s="186" t="s">
        <v>335</v>
      </c>
      <c r="B338" s="187">
        <v>4</v>
      </c>
      <c r="C338" s="188" t="s">
        <v>744</v>
      </c>
      <c r="D338" s="189">
        <v>69791</v>
      </c>
      <c r="E338" s="187" t="s">
        <v>1314</v>
      </c>
      <c r="F338" s="189">
        <v>21425883</v>
      </c>
      <c r="G338" s="190">
        <f t="shared" si="10"/>
        <v>0.3</v>
      </c>
      <c r="I338" s="186" t="s">
        <v>287</v>
      </c>
      <c r="J338" s="187">
        <v>4</v>
      </c>
      <c r="K338" s="188" t="s">
        <v>705</v>
      </c>
      <c r="L338" s="189">
        <v>1377188</v>
      </c>
      <c r="M338" s="187" t="s">
        <v>818</v>
      </c>
      <c r="N338" s="189">
        <v>12139215</v>
      </c>
      <c r="O338" s="191">
        <f t="shared" si="11"/>
        <v>0.4</v>
      </c>
    </row>
    <row r="339" spans="1:15" ht="13.5">
      <c r="A339" s="180" t="s">
        <v>336</v>
      </c>
      <c r="B339" s="181">
        <v>3</v>
      </c>
      <c r="C339" s="182" t="s">
        <v>745</v>
      </c>
      <c r="D339" s="183">
        <v>0</v>
      </c>
      <c r="E339" s="181"/>
      <c r="F339" s="183">
        <v>1512423</v>
      </c>
      <c r="G339" s="185">
        <f t="shared" si="10"/>
        <v>0</v>
      </c>
      <c r="I339" s="186" t="s">
        <v>288</v>
      </c>
      <c r="J339" s="187">
        <v>4</v>
      </c>
      <c r="K339" s="188" t="s">
        <v>1263</v>
      </c>
      <c r="L339" s="189">
        <v>425271</v>
      </c>
      <c r="M339" s="187" t="s">
        <v>818</v>
      </c>
      <c r="N339" s="189">
        <v>7402315</v>
      </c>
      <c r="O339" s="191">
        <f t="shared" si="11"/>
        <v>0.2</v>
      </c>
    </row>
    <row r="340" spans="1:15" ht="13.5">
      <c r="A340" s="186" t="s">
        <v>337</v>
      </c>
      <c r="B340" s="187">
        <v>4</v>
      </c>
      <c r="C340" s="188" t="s">
        <v>746</v>
      </c>
      <c r="D340" s="189">
        <v>3693</v>
      </c>
      <c r="E340" s="187" t="s">
        <v>1314</v>
      </c>
      <c r="F340" s="189">
        <v>22973</v>
      </c>
      <c r="G340" s="190">
        <f t="shared" si="10"/>
        <v>0</v>
      </c>
      <c r="I340" s="186" t="s">
        <v>1264</v>
      </c>
      <c r="J340" s="187">
        <v>4</v>
      </c>
      <c r="K340" s="188" t="s">
        <v>702</v>
      </c>
      <c r="L340" s="189">
        <v>911007</v>
      </c>
      <c r="M340" s="187" t="s">
        <v>818</v>
      </c>
      <c r="N340" s="189">
        <v>14255634</v>
      </c>
      <c r="O340" s="191">
        <f t="shared" si="11"/>
        <v>0.5</v>
      </c>
    </row>
    <row r="341" spans="1:15" ht="13.5">
      <c r="A341" s="180" t="s">
        <v>338</v>
      </c>
      <c r="B341" s="181">
        <v>3</v>
      </c>
      <c r="C341" s="182" t="s">
        <v>747</v>
      </c>
      <c r="D341" s="183">
        <v>0</v>
      </c>
      <c r="E341" s="181"/>
      <c r="F341" s="183">
        <v>69607466</v>
      </c>
      <c r="G341" s="185">
        <f t="shared" si="10"/>
        <v>0.8</v>
      </c>
      <c r="I341" s="186" t="s">
        <v>1265</v>
      </c>
      <c r="J341" s="187">
        <v>4</v>
      </c>
      <c r="K341" s="188" t="s">
        <v>703</v>
      </c>
      <c r="L341" s="189">
        <v>35104</v>
      </c>
      <c r="M341" s="187" t="s">
        <v>818</v>
      </c>
      <c r="N341" s="189">
        <v>262290</v>
      </c>
      <c r="O341" s="191">
        <f t="shared" si="11"/>
        <v>0</v>
      </c>
    </row>
    <row r="342" spans="1:15" ht="13.5">
      <c r="A342" s="186" t="s">
        <v>339</v>
      </c>
      <c r="B342" s="187">
        <v>4</v>
      </c>
      <c r="C342" s="188" t="s">
        <v>748</v>
      </c>
      <c r="D342" s="189">
        <v>3</v>
      </c>
      <c r="E342" s="187" t="s">
        <v>1314</v>
      </c>
      <c r="F342" s="189">
        <v>35010</v>
      </c>
      <c r="G342" s="190">
        <f t="shared" si="10"/>
        <v>0</v>
      </c>
      <c r="I342" s="186" t="s">
        <v>1266</v>
      </c>
      <c r="J342" s="187">
        <v>4</v>
      </c>
      <c r="K342" s="188" t="s">
        <v>707</v>
      </c>
      <c r="L342" s="189">
        <v>94912</v>
      </c>
      <c r="M342" s="187" t="s">
        <v>818</v>
      </c>
      <c r="N342" s="189">
        <v>827291</v>
      </c>
      <c r="O342" s="191">
        <f t="shared" si="11"/>
        <v>0</v>
      </c>
    </row>
    <row r="343" spans="1:15" ht="13.5">
      <c r="A343" s="180" t="s">
        <v>340</v>
      </c>
      <c r="B343" s="181">
        <v>3</v>
      </c>
      <c r="C343" s="182" t="s">
        <v>749</v>
      </c>
      <c r="D343" s="183">
        <v>77</v>
      </c>
      <c r="E343" s="181" t="s">
        <v>1314</v>
      </c>
      <c r="F343" s="183">
        <v>164648</v>
      </c>
      <c r="G343" s="185">
        <f t="shared" si="10"/>
        <v>0</v>
      </c>
      <c r="I343" s="186" t="s">
        <v>1267</v>
      </c>
      <c r="J343" s="187">
        <v>4</v>
      </c>
      <c r="K343" s="188" t="s">
        <v>709</v>
      </c>
      <c r="L343" s="189">
        <v>49209355</v>
      </c>
      <c r="M343" s="187" t="s">
        <v>818</v>
      </c>
      <c r="N343" s="189">
        <v>25939681</v>
      </c>
      <c r="O343" s="191">
        <f t="shared" si="11"/>
        <v>0.9</v>
      </c>
    </row>
    <row r="344" spans="1:15" ht="13.5">
      <c r="A344" s="186" t="s">
        <v>341</v>
      </c>
      <c r="B344" s="187">
        <v>4</v>
      </c>
      <c r="C344" s="188" t="s">
        <v>750</v>
      </c>
      <c r="D344" s="189">
        <v>2</v>
      </c>
      <c r="E344" s="187" t="s">
        <v>1314</v>
      </c>
      <c r="F344" s="189">
        <v>105000</v>
      </c>
      <c r="G344" s="190">
        <f t="shared" si="10"/>
        <v>0</v>
      </c>
      <c r="I344" s="186" t="s">
        <v>1268</v>
      </c>
      <c r="J344" s="187">
        <v>4</v>
      </c>
      <c r="K344" s="188" t="s">
        <v>1269</v>
      </c>
      <c r="L344" s="189">
        <v>877299</v>
      </c>
      <c r="M344" s="187" t="s">
        <v>818</v>
      </c>
      <c r="N344" s="189">
        <v>7429609</v>
      </c>
      <c r="O344" s="191">
        <f t="shared" si="11"/>
        <v>0.2</v>
      </c>
    </row>
    <row r="345" spans="1:15" ht="13.5">
      <c r="A345" s="186" t="s">
        <v>342</v>
      </c>
      <c r="B345" s="187">
        <v>4</v>
      </c>
      <c r="C345" s="188" t="s">
        <v>1323</v>
      </c>
      <c r="D345" s="189">
        <v>1</v>
      </c>
      <c r="E345" s="187" t="s">
        <v>1314</v>
      </c>
      <c r="F345" s="189">
        <v>40000</v>
      </c>
      <c r="G345" s="190">
        <f t="shared" si="10"/>
        <v>0</v>
      </c>
      <c r="I345" s="186" t="s">
        <v>1270</v>
      </c>
      <c r="J345" s="187">
        <v>4</v>
      </c>
      <c r="K345" s="188" t="s">
        <v>710</v>
      </c>
      <c r="L345" s="189">
        <v>1927638</v>
      </c>
      <c r="M345" s="187" t="s">
        <v>820</v>
      </c>
      <c r="N345" s="189">
        <v>6325247</v>
      </c>
      <c r="O345" s="191">
        <f t="shared" si="11"/>
        <v>0.2</v>
      </c>
    </row>
    <row r="346" spans="1:15" ht="13.5">
      <c r="A346" s="170" t="s">
        <v>343</v>
      </c>
      <c r="B346" s="171">
        <v>1</v>
      </c>
      <c r="C346" s="171" t="s">
        <v>751</v>
      </c>
      <c r="D346" s="172">
        <v>0</v>
      </c>
      <c r="E346" s="171"/>
      <c r="F346" s="172">
        <v>303155719</v>
      </c>
      <c r="G346" s="192">
        <f t="shared" si="10"/>
        <v>3.7</v>
      </c>
      <c r="I346" s="180" t="s">
        <v>289</v>
      </c>
      <c r="J346" s="181">
        <v>3</v>
      </c>
      <c r="K346" s="182" t="s">
        <v>711</v>
      </c>
      <c r="L346" s="183">
        <v>0</v>
      </c>
      <c r="M346" s="181"/>
      <c r="N346" s="183">
        <v>13871581</v>
      </c>
      <c r="O346" s="184">
        <f t="shared" si="11"/>
        <v>0.5</v>
      </c>
    </row>
    <row r="347" spans="1:15" ht="13.5">
      <c r="A347" s="174" t="s">
        <v>344</v>
      </c>
      <c r="B347" s="175">
        <v>2</v>
      </c>
      <c r="C347" s="176" t="s">
        <v>752</v>
      </c>
      <c r="D347" s="177">
        <v>265</v>
      </c>
      <c r="E347" s="175" t="s">
        <v>1310</v>
      </c>
      <c r="F347" s="177">
        <v>348263</v>
      </c>
      <c r="G347" s="178">
        <f t="shared" si="10"/>
        <v>0</v>
      </c>
      <c r="I347" s="186" t="s">
        <v>1271</v>
      </c>
      <c r="J347" s="187">
        <v>4</v>
      </c>
      <c r="K347" s="188" t="s">
        <v>712</v>
      </c>
      <c r="L347" s="189">
        <v>291366</v>
      </c>
      <c r="M347" s="187" t="s">
        <v>818</v>
      </c>
      <c r="N347" s="189">
        <v>4090955</v>
      </c>
      <c r="O347" s="191">
        <f t="shared" si="11"/>
        <v>0.1</v>
      </c>
    </row>
    <row r="348" spans="1:15" ht="13.5">
      <c r="A348" s="174" t="s">
        <v>345</v>
      </c>
      <c r="B348" s="175">
        <v>2</v>
      </c>
      <c r="C348" s="176" t="s">
        <v>753</v>
      </c>
      <c r="D348" s="177">
        <v>38166</v>
      </c>
      <c r="E348" s="175" t="s">
        <v>1310</v>
      </c>
      <c r="F348" s="177">
        <v>33559576</v>
      </c>
      <c r="G348" s="178">
        <f t="shared" si="10"/>
        <v>0.4</v>
      </c>
      <c r="I348" s="180" t="s">
        <v>290</v>
      </c>
      <c r="J348" s="181">
        <v>3</v>
      </c>
      <c r="K348" s="182" t="s">
        <v>713</v>
      </c>
      <c r="L348" s="183">
        <v>0</v>
      </c>
      <c r="M348" s="181"/>
      <c r="N348" s="183">
        <v>32313411</v>
      </c>
      <c r="O348" s="184">
        <f t="shared" si="11"/>
        <v>1.1</v>
      </c>
    </row>
    <row r="349" spans="1:15" ht="13.5">
      <c r="A349" s="180" t="s">
        <v>346</v>
      </c>
      <c r="B349" s="181">
        <v>3</v>
      </c>
      <c r="C349" s="182" t="s">
        <v>754</v>
      </c>
      <c r="D349" s="183">
        <v>38099</v>
      </c>
      <c r="E349" s="181" t="s">
        <v>1310</v>
      </c>
      <c r="F349" s="183">
        <v>33521717</v>
      </c>
      <c r="G349" s="185">
        <f t="shared" si="10"/>
        <v>0.4</v>
      </c>
      <c r="I349" s="186" t="s">
        <v>291</v>
      </c>
      <c r="J349" s="187">
        <v>4</v>
      </c>
      <c r="K349" s="188" t="s">
        <v>714</v>
      </c>
      <c r="L349" s="189">
        <v>5055084</v>
      </c>
      <c r="M349" s="187" t="s">
        <v>820</v>
      </c>
      <c r="N349" s="189">
        <v>2253119</v>
      </c>
      <c r="O349" s="191">
        <f t="shared" si="11"/>
        <v>0.1</v>
      </c>
    </row>
    <row r="350" spans="1:15" ht="13.5">
      <c r="A350" s="174" t="s">
        <v>347</v>
      </c>
      <c r="B350" s="175">
        <v>2</v>
      </c>
      <c r="C350" s="176" t="s">
        <v>755</v>
      </c>
      <c r="D350" s="177">
        <v>36076</v>
      </c>
      <c r="E350" s="175" t="s">
        <v>1311</v>
      </c>
      <c r="F350" s="177">
        <v>68120</v>
      </c>
      <c r="G350" s="178">
        <f t="shared" si="10"/>
        <v>0</v>
      </c>
      <c r="I350" s="186" t="s">
        <v>293</v>
      </c>
      <c r="J350" s="187">
        <v>4</v>
      </c>
      <c r="K350" s="188" t="s">
        <v>715</v>
      </c>
      <c r="L350" s="189">
        <v>5986915</v>
      </c>
      <c r="M350" s="187" t="s">
        <v>820</v>
      </c>
      <c r="N350" s="189">
        <v>2970361</v>
      </c>
      <c r="O350" s="191">
        <f t="shared" si="11"/>
        <v>0.1</v>
      </c>
    </row>
    <row r="351" spans="1:15" ht="13.5">
      <c r="A351" s="174" t="s">
        <v>348</v>
      </c>
      <c r="B351" s="175">
        <v>2</v>
      </c>
      <c r="C351" s="176" t="s">
        <v>756</v>
      </c>
      <c r="D351" s="177">
        <v>0</v>
      </c>
      <c r="E351" s="175"/>
      <c r="F351" s="177">
        <v>795853</v>
      </c>
      <c r="G351" s="178">
        <f t="shared" si="10"/>
        <v>0</v>
      </c>
      <c r="I351" s="186" t="s">
        <v>294</v>
      </c>
      <c r="J351" s="187">
        <v>4</v>
      </c>
      <c r="K351" s="188" t="s">
        <v>716</v>
      </c>
      <c r="L351" s="189">
        <v>2241919</v>
      </c>
      <c r="M351" s="187" t="s">
        <v>820</v>
      </c>
      <c r="N351" s="189">
        <v>4435667</v>
      </c>
      <c r="O351" s="191">
        <f t="shared" si="11"/>
        <v>0.1</v>
      </c>
    </row>
    <row r="352" spans="1:15" ht="13.5">
      <c r="A352" s="180" t="s">
        <v>349</v>
      </c>
      <c r="B352" s="181">
        <v>3</v>
      </c>
      <c r="C352" s="182" t="s">
        <v>757</v>
      </c>
      <c r="D352" s="183">
        <v>10301</v>
      </c>
      <c r="E352" s="181" t="s">
        <v>1317</v>
      </c>
      <c r="F352" s="183">
        <v>348557</v>
      </c>
      <c r="G352" s="185">
        <f t="shared" si="10"/>
        <v>0</v>
      </c>
      <c r="I352" s="186" t="s">
        <v>1272</v>
      </c>
      <c r="J352" s="187">
        <v>4</v>
      </c>
      <c r="K352" s="188" t="s">
        <v>717</v>
      </c>
      <c r="L352" s="189">
        <v>248735</v>
      </c>
      <c r="M352" s="187" t="s">
        <v>820</v>
      </c>
      <c r="N352" s="189">
        <v>85133</v>
      </c>
      <c r="O352" s="191">
        <f t="shared" si="11"/>
        <v>0</v>
      </c>
    </row>
    <row r="353" spans="1:15" ht="13.5">
      <c r="A353" s="186" t="s">
        <v>350</v>
      </c>
      <c r="B353" s="187">
        <v>4</v>
      </c>
      <c r="C353" s="188" t="s">
        <v>758</v>
      </c>
      <c r="D353" s="189">
        <v>2190</v>
      </c>
      <c r="E353" s="187" t="s">
        <v>1317</v>
      </c>
      <c r="F353" s="189">
        <v>169900</v>
      </c>
      <c r="G353" s="190">
        <f t="shared" si="10"/>
        <v>0</v>
      </c>
      <c r="I353" s="180" t="s">
        <v>295</v>
      </c>
      <c r="J353" s="181">
        <v>3</v>
      </c>
      <c r="K353" s="182" t="s">
        <v>720</v>
      </c>
      <c r="L353" s="183">
        <v>0</v>
      </c>
      <c r="M353" s="181"/>
      <c r="N353" s="183">
        <v>3586290</v>
      </c>
      <c r="O353" s="184">
        <f t="shared" si="11"/>
        <v>0.1</v>
      </c>
    </row>
    <row r="354" spans="1:15" ht="13.5">
      <c r="A354" s="186" t="s">
        <v>351</v>
      </c>
      <c r="B354" s="187">
        <v>4</v>
      </c>
      <c r="C354" s="188" t="s">
        <v>759</v>
      </c>
      <c r="D354" s="189">
        <v>605</v>
      </c>
      <c r="E354" s="187" t="s">
        <v>1317</v>
      </c>
      <c r="F354" s="189">
        <v>8898</v>
      </c>
      <c r="G354" s="190">
        <f t="shared" si="10"/>
        <v>0</v>
      </c>
      <c r="I354" s="186" t="s">
        <v>296</v>
      </c>
      <c r="J354" s="187">
        <v>4</v>
      </c>
      <c r="K354" s="188" t="s">
        <v>1273</v>
      </c>
      <c r="L354" s="189">
        <v>2087124</v>
      </c>
      <c r="M354" s="187" t="s">
        <v>818</v>
      </c>
      <c r="N354" s="189">
        <v>122106</v>
      </c>
      <c r="O354" s="191">
        <f t="shared" si="11"/>
        <v>0</v>
      </c>
    </row>
    <row r="355" spans="1:15" ht="13.5">
      <c r="A355" s="186" t="s">
        <v>352</v>
      </c>
      <c r="B355" s="187">
        <v>4</v>
      </c>
      <c r="C355" s="188" t="s">
        <v>760</v>
      </c>
      <c r="D355" s="189">
        <v>5406</v>
      </c>
      <c r="E355" s="187" t="s">
        <v>1317</v>
      </c>
      <c r="F355" s="189">
        <v>94463</v>
      </c>
      <c r="G355" s="190">
        <f t="shared" si="10"/>
        <v>0</v>
      </c>
      <c r="I355" s="186" t="s">
        <v>298</v>
      </c>
      <c r="J355" s="187">
        <v>4</v>
      </c>
      <c r="K355" s="188" t="s">
        <v>723</v>
      </c>
      <c r="L355" s="189">
        <v>1209321</v>
      </c>
      <c r="M355" s="187" t="s">
        <v>818</v>
      </c>
      <c r="N355" s="189">
        <v>538440</v>
      </c>
      <c r="O355" s="191">
        <f t="shared" si="11"/>
        <v>0</v>
      </c>
    </row>
    <row r="356" spans="1:15" ht="13.5">
      <c r="A356" s="180" t="s">
        <v>353</v>
      </c>
      <c r="B356" s="181">
        <v>3</v>
      </c>
      <c r="C356" s="182" t="s">
        <v>761</v>
      </c>
      <c r="D356" s="183">
        <v>925</v>
      </c>
      <c r="E356" s="181" t="s">
        <v>1317</v>
      </c>
      <c r="F356" s="183">
        <v>8669</v>
      </c>
      <c r="G356" s="185">
        <f t="shared" si="10"/>
        <v>0</v>
      </c>
      <c r="I356" s="186" t="s">
        <v>1274</v>
      </c>
      <c r="J356" s="187">
        <v>4</v>
      </c>
      <c r="K356" s="188" t="s">
        <v>724</v>
      </c>
      <c r="L356" s="189">
        <v>37582</v>
      </c>
      <c r="M356" s="187" t="s">
        <v>818</v>
      </c>
      <c r="N356" s="189">
        <v>9156</v>
      </c>
      <c r="O356" s="191">
        <f t="shared" si="11"/>
        <v>0</v>
      </c>
    </row>
    <row r="357" spans="1:15" ht="13.5">
      <c r="A357" s="180" t="s">
        <v>354</v>
      </c>
      <c r="B357" s="181">
        <v>3</v>
      </c>
      <c r="C357" s="182" t="s">
        <v>762</v>
      </c>
      <c r="D357" s="183">
        <v>857</v>
      </c>
      <c r="E357" s="181" t="s">
        <v>1317</v>
      </c>
      <c r="F357" s="183">
        <v>884</v>
      </c>
      <c r="G357" s="185">
        <f t="shared" si="10"/>
        <v>0</v>
      </c>
      <c r="I357" s="186" t="s">
        <v>1275</v>
      </c>
      <c r="J357" s="187">
        <v>4</v>
      </c>
      <c r="K357" s="188" t="s">
        <v>725</v>
      </c>
      <c r="L357" s="189">
        <v>26177</v>
      </c>
      <c r="M357" s="187" t="s">
        <v>818</v>
      </c>
      <c r="N357" s="189">
        <v>5658</v>
      </c>
      <c r="O357" s="191">
        <f t="shared" si="11"/>
        <v>0</v>
      </c>
    </row>
    <row r="358" spans="1:15" ht="13.5">
      <c r="A358" s="180" t="s">
        <v>355</v>
      </c>
      <c r="B358" s="181">
        <v>3</v>
      </c>
      <c r="C358" s="182" t="s">
        <v>763</v>
      </c>
      <c r="D358" s="183">
        <v>10194</v>
      </c>
      <c r="E358" s="181" t="s">
        <v>1317</v>
      </c>
      <c r="F358" s="183">
        <v>10976</v>
      </c>
      <c r="G358" s="185">
        <f t="shared" si="10"/>
        <v>0</v>
      </c>
      <c r="I358" s="180" t="s">
        <v>301</v>
      </c>
      <c r="J358" s="181">
        <v>3</v>
      </c>
      <c r="K358" s="182" t="s">
        <v>727</v>
      </c>
      <c r="L358" s="183">
        <v>0</v>
      </c>
      <c r="M358" s="181"/>
      <c r="N358" s="183">
        <v>11386065</v>
      </c>
      <c r="O358" s="184">
        <f t="shared" si="11"/>
        <v>0.4</v>
      </c>
    </row>
    <row r="359" spans="1:15" ht="13.5">
      <c r="A359" s="180" t="s">
        <v>356</v>
      </c>
      <c r="B359" s="181">
        <v>3</v>
      </c>
      <c r="C359" s="182" t="s">
        <v>764</v>
      </c>
      <c r="D359" s="183">
        <v>0</v>
      </c>
      <c r="E359" s="181"/>
      <c r="F359" s="183">
        <v>198929</v>
      </c>
      <c r="G359" s="185">
        <f t="shared" si="10"/>
        <v>0</v>
      </c>
      <c r="I359" s="180" t="s">
        <v>302</v>
      </c>
      <c r="J359" s="181">
        <v>3</v>
      </c>
      <c r="K359" s="182" t="s">
        <v>1276</v>
      </c>
      <c r="L359" s="183">
        <v>369837</v>
      </c>
      <c r="M359" s="181" t="s">
        <v>820</v>
      </c>
      <c r="N359" s="183">
        <v>631517</v>
      </c>
      <c r="O359" s="184">
        <f t="shared" si="11"/>
        <v>0</v>
      </c>
    </row>
    <row r="360" spans="1:15" ht="13.5">
      <c r="A360" s="186" t="s">
        <v>357</v>
      </c>
      <c r="B360" s="187">
        <v>4</v>
      </c>
      <c r="C360" s="188" t="s">
        <v>765</v>
      </c>
      <c r="D360" s="189">
        <v>9389</v>
      </c>
      <c r="E360" s="187" t="s">
        <v>1317</v>
      </c>
      <c r="F360" s="189">
        <v>20537</v>
      </c>
      <c r="G360" s="190">
        <f t="shared" si="10"/>
        <v>0</v>
      </c>
      <c r="I360" s="174" t="s">
        <v>323</v>
      </c>
      <c r="J360" s="175">
        <v>2</v>
      </c>
      <c r="K360" s="176" t="s">
        <v>732</v>
      </c>
      <c r="L360" s="177">
        <v>0</v>
      </c>
      <c r="M360" s="175"/>
      <c r="N360" s="177">
        <v>139843643</v>
      </c>
      <c r="O360" s="179">
        <f t="shared" si="11"/>
        <v>4.6</v>
      </c>
    </row>
    <row r="361" spans="1:15" ht="13.5">
      <c r="A361" s="186" t="s">
        <v>358</v>
      </c>
      <c r="B361" s="187">
        <v>4</v>
      </c>
      <c r="C361" s="188" t="s">
        <v>766</v>
      </c>
      <c r="D361" s="189">
        <v>3308</v>
      </c>
      <c r="E361" s="187" t="s">
        <v>1317</v>
      </c>
      <c r="F361" s="189">
        <v>10326</v>
      </c>
      <c r="G361" s="190">
        <f t="shared" si="10"/>
        <v>0</v>
      </c>
      <c r="I361" s="180" t="s">
        <v>324</v>
      </c>
      <c r="J361" s="181">
        <v>3</v>
      </c>
      <c r="K361" s="182" t="s">
        <v>736</v>
      </c>
      <c r="L361" s="183">
        <v>7290</v>
      </c>
      <c r="M361" s="181" t="s">
        <v>818</v>
      </c>
      <c r="N361" s="183">
        <v>13410465</v>
      </c>
      <c r="O361" s="184">
        <f t="shared" si="11"/>
        <v>0.4</v>
      </c>
    </row>
    <row r="362" spans="1:15" ht="13.5">
      <c r="A362" s="186" t="s">
        <v>359</v>
      </c>
      <c r="B362" s="187">
        <v>4</v>
      </c>
      <c r="C362" s="188" t="s">
        <v>767</v>
      </c>
      <c r="D362" s="189">
        <v>9236</v>
      </c>
      <c r="E362" s="187" t="s">
        <v>1317</v>
      </c>
      <c r="F362" s="189">
        <v>68442</v>
      </c>
      <c r="G362" s="190">
        <f t="shared" si="10"/>
        <v>0</v>
      </c>
      <c r="I362" s="186" t="s">
        <v>325</v>
      </c>
      <c r="J362" s="187">
        <v>4</v>
      </c>
      <c r="K362" s="188" t="s">
        <v>737</v>
      </c>
      <c r="L362" s="189">
        <v>7075</v>
      </c>
      <c r="M362" s="187" t="s">
        <v>818</v>
      </c>
      <c r="N362" s="189">
        <v>12837895</v>
      </c>
      <c r="O362" s="191">
        <f t="shared" si="11"/>
        <v>0.4</v>
      </c>
    </row>
    <row r="363" spans="1:15" ht="13.5">
      <c r="A363" s="186" t="s">
        <v>360</v>
      </c>
      <c r="B363" s="187">
        <v>4</v>
      </c>
      <c r="C363" s="188" t="s">
        <v>768</v>
      </c>
      <c r="D363" s="189">
        <v>2677</v>
      </c>
      <c r="E363" s="187" t="s">
        <v>1317</v>
      </c>
      <c r="F363" s="189">
        <v>36228</v>
      </c>
      <c r="G363" s="190">
        <f t="shared" si="10"/>
        <v>0</v>
      </c>
      <c r="I363" s="180" t="s">
        <v>327</v>
      </c>
      <c r="J363" s="181">
        <v>3</v>
      </c>
      <c r="K363" s="182" t="s">
        <v>742</v>
      </c>
      <c r="L363" s="183">
        <v>104216595</v>
      </c>
      <c r="M363" s="181" t="s">
        <v>820</v>
      </c>
      <c r="N363" s="183">
        <v>96547373</v>
      </c>
      <c r="O363" s="184">
        <f t="shared" si="11"/>
        <v>3.2</v>
      </c>
    </row>
    <row r="364" spans="1:15" ht="13.5">
      <c r="A364" s="180" t="s">
        <v>361</v>
      </c>
      <c r="B364" s="181">
        <v>3</v>
      </c>
      <c r="C364" s="182" t="s">
        <v>769</v>
      </c>
      <c r="D364" s="183">
        <v>2752</v>
      </c>
      <c r="E364" s="181" t="s">
        <v>1311</v>
      </c>
      <c r="F364" s="183">
        <v>10483</v>
      </c>
      <c r="G364" s="185">
        <f t="shared" si="10"/>
        <v>0</v>
      </c>
      <c r="I364" s="180" t="s">
        <v>333</v>
      </c>
      <c r="J364" s="181">
        <v>3</v>
      </c>
      <c r="K364" s="182" t="s">
        <v>747</v>
      </c>
      <c r="L364" s="183">
        <v>319</v>
      </c>
      <c r="M364" s="181" t="s">
        <v>819</v>
      </c>
      <c r="N364" s="183">
        <v>3684062</v>
      </c>
      <c r="O364" s="184">
        <f t="shared" si="11"/>
        <v>0.1</v>
      </c>
    </row>
    <row r="365" spans="1:15" ht="13.5">
      <c r="A365" s="174" t="s">
        <v>362</v>
      </c>
      <c r="B365" s="175">
        <v>2</v>
      </c>
      <c r="C365" s="176" t="s">
        <v>770</v>
      </c>
      <c r="D365" s="177">
        <v>0</v>
      </c>
      <c r="E365" s="175"/>
      <c r="F365" s="177">
        <v>59556</v>
      </c>
      <c r="G365" s="178">
        <f t="shared" si="10"/>
        <v>0</v>
      </c>
      <c r="I365" s="180" t="s">
        <v>334</v>
      </c>
      <c r="J365" s="181">
        <v>3</v>
      </c>
      <c r="K365" s="182" t="s">
        <v>749</v>
      </c>
      <c r="L365" s="183">
        <v>1638</v>
      </c>
      <c r="M365" s="181" t="s">
        <v>818</v>
      </c>
      <c r="N365" s="183">
        <v>484464</v>
      </c>
      <c r="O365" s="184">
        <f t="shared" si="11"/>
        <v>0</v>
      </c>
    </row>
    <row r="366" spans="1:15" ht="13.5">
      <c r="A366" s="174" t="s">
        <v>363</v>
      </c>
      <c r="B366" s="175">
        <v>2</v>
      </c>
      <c r="C366" s="176" t="s">
        <v>771</v>
      </c>
      <c r="D366" s="177">
        <v>0</v>
      </c>
      <c r="E366" s="175"/>
      <c r="F366" s="177">
        <v>180913516</v>
      </c>
      <c r="G366" s="178">
        <f t="shared" si="10"/>
        <v>2.2</v>
      </c>
      <c r="I366" s="180" t="s">
        <v>336</v>
      </c>
      <c r="J366" s="181">
        <v>3</v>
      </c>
      <c r="K366" s="182" t="s">
        <v>746</v>
      </c>
      <c r="L366" s="183">
        <v>676025</v>
      </c>
      <c r="M366" s="181" t="s">
        <v>818</v>
      </c>
      <c r="N366" s="183">
        <v>4064755</v>
      </c>
      <c r="O366" s="184">
        <f t="shared" si="11"/>
        <v>0.1</v>
      </c>
    </row>
    <row r="367" spans="1:15" ht="13.5">
      <c r="A367" s="180" t="s">
        <v>364</v>
      </c>
      <c r="B367" s="181">
        <v>3</v>
      </c>
      <c r="C367" s="182" t="s">
        <v>772</v>
      </c>
      <c r="D367" s="183">
        <v>0</v>
      </c>
      <c r="E367" s="181"/>
      <c r="F367" s="183">
        <v>156654803</v>
      </c>
      <c r="G367" s="185">
        <f t="shared" si="10"/>
        <v>1.9</v>
      </c>
      <c r="I367" s="170" t="s">
        <v>343</v>
      </c>
      <c r="J367" s="171">
        <v>1</v>
      </c>
      <c r="K367" s="171" t="s">
        <v>751</v>
      </c>
      <c r="L367" s="172">
        <v>0</v>
      </c>
      <c r="M367" s="171"/>
      <c r="N367" s="172">
        <v>475451026</v>
      </c>
      <c r="O367" s="193">
        <f t="shared" si="11"/>
        <v>15.7</v>
      </c>
    </row>
    <row r="368" spans="1:15" ht="13.5">
      <c r="A368" s="186" t="s">
        <v>365</v>
      </c>
      <c r="B368" s="187">
        <v>4</v>
      </c>
      <c r="C368" s="188" t="s">
        <v>773</v>
      </c>
      <c r="D368" s="189">
        <v>28750</v>
      </c>
      <c r="E368" s="187" t="s">
        <v>1314</v>
      </c>
      <c r="F368" s="189">
        <v>7050453</v>
      </c>
      <c r="G368" s="190">
        <f t="shared" si="10"/>
        <v>0.1</v>
      </c>
      <c r="I368" s="174" t="s">
        <v>344</v>
      </c>
      <c r="J368" s="175">
        <v>2</v>
      </c>
      <c r="K368" s="176" t="s">
        <v>752</v>
      </c>
      <c r="L368" s="177">
        <v>3665556</v>
      </c>
      <c r="M368" s="175" t="s">
        <v>820</v>
      </c>
      <c r="N368" s="177">
        <v>3205745</v>
      </c>
      <c r="O368" s="179">
        <f t="shared" si="11"/>
        <v>0.1</v>
      </c>
    </row>
    <row r="369" spans="1:15" ht="13.5">
      <c r="A369" s="186" t="s">
        <v>366</v>
      </c>
      <c r="B369" s="187">
        <v>4</v>
      </c>
      <c r="C369" s="188" t="s">
        <v>774</v>
      </c>
      <c r="D369" s="189">
        <v>5336</v>
      </c>
      <c r="E369" s="187" t="s">
        <v>1314</v>
      </c>
      <c r="F369" s="189">
        <v>133737</v>
      </c>
      <c r="G369" s="190">
        <f t="shared" si="10"/>
        <v>0</v>
      </c>
      <c r="I369" s="174" t="s">
        <v>345</v>
      </c>
      <c r="J369" s="175">
        <v>2</v>
      </c>
      <c r="K369" s="176" t="s">
        <v>753</v>
      </c>
      <c r="L369" s="177">
        <v>233162227</v>
      </c>
      <c r="M369" s="175" t="s">
        <v>820</v>
      </c>
      <c r="N369" s="177">
        <v>87600320</v>
      </c>
      <c r="O369" s="179">
        <f t="shared" si="11"/>
        <v>2.9</v>
      </c>
    </row>
    <row r="370" spans="1:15" ht="13.5">
      <c r="A370" s="186" t="s">
        <v>367</v>
      </c>
      <c r="B370" s="187">
        <v>4</v>
      </c>
      <c r="C370" s="188" t="s">
        <v>775</v>
      </c>
      <c r="D370" s="189">
        <v>18198</v>
      </c>
      <c r="E370" s="187" t="s">
        <v>1311</v>
      </c>
      <c r="F370" s="189">
        <v>771582</v>
      </c>
      <c r="G370" s="190">
        <f t="shared" si="10"/>
        <v>0</v>
      </c>
      <c r="I370" s="174" t="s">
        <v>347</v>
      </c>
      <c r="J370" s="175">
        <v>2</v>
      </c>
      <c r="K370" s="176" t="s">
        <v>755</v>
      </c>
      <c r="L370" s="177">
        <v>13537805</v>
      </c>
      <c r="M370" s="175" t="s">
        <v>820</v>
      </c>
      <c r="N370" s="177">
        <v>10982715</v>
      </c>
      <c r="O370" s="179">
        <f t="shared" si="11"/>
        <v>0.4</v>
      </c>
    </row>
    <row r="371" spans="1:15" ht="13.5">
      <c r="A371" s="186" t="s">
        <v>368</v>
      </c>
      <c r="B371" s="187">
        <v>4</v>
      </c>
      <c r="C371" s="188" t="s">
        <v>776</v>
      </c>
      <c r="D371" s="189">
        <v>0</v>
      </c>
      <c r="E371" s="187"/>
      <c r="F371" s="189">
        <v>299051</v>
      </c>
      <c r="G371" s="190">
        <f t="shared" si="10"/>
        <v>0</v>
      </c>
      <c r="I371" s="174" t="s">
        <v>348</v>
      </c>
      <c r="J371" s="175">
        <v>2</v>
      </c>
      <c r="K371" s="176" t="s">
        <v>756</v>
      </c>
      <c r="L371" s="177">
        <v>0</v>
      </c>
      <c r="M371" s="175"/>
      <c r="N371" s="177">
        <v>246943505</v>
      </c>
      <c r="O371" s="179">
        <f t="shared" si="11"/>
        <v>8.1</v>
      </c>
    </row>
    <row r="372" spans="1:15" ht="13.5">
      <c r="A372" s="186" t="s">
        <v>369</v>
      </c>
      <c r="B372" s="187">
        <v>4</v>
      </c>
      <c r="C372" s="188" t="s">
        <v>777</v>
      </c>
      <c r="D372" s="189">
        <v>341</v>
      </c>
      <c r="E372" s="187" t="s">
        <v>1317</v>
      </c>
      <c r="F372" s="189">
        <v>60109</v>
      </c>
      <c r="G372" s="190">
        <f t="shared" si="10"/>
        <v>0</v>
      </c>
      <c r="I372" s="180" t="s">
        <v>349</v>
      </c>
      <c r="J372" s="181">
        <v>3</v>
      </c>
      <c r="K372" s="182" t="s">
        <v>1277</v>
      </c>
      <c r="L372" s="183">
        <v>13446296</v>
      </c>
      <c r="M372" s="181" t="s">
        <v>825</v>
      </c>
      <c r="N372" s="183">
        <v>142077610</v>
      </c>
      <c r="O372" s="184">
        <f t="shared" si="11"/>
        <v>4.7</v>
      </c>
    </row>
    <row r="373" spans="1:15" ht="13.5">
      <c r="A373" s="186" t="s">
        <v>370</v>
      </c>
      <c r="B373" s="187">
        <v>4</v>
      </c>
      <c r="C373" s="188" t="s">
        <v>778</v>
      </c>
      <c r="D373" s="189">
        <v>207</v>
      </c>
      <c r="E373" s="187" t="s">
        <v>1314</v>
      </c>
      <c r="F373" s="189">
        <v>79818</v>
      </c>
      <c r="G373" s="190">
        <f t="shared" si="10"/>
        <v>0</v>
      </c>
      <c r="I373" s="186" t="s">
        <v>350</v>
      </c>
      <c r="J373" s="187">
        <v>4</v>
      </c>
      <c r="K373" s="188" t="s">
        <v>1278</v>
      </c>
      <c r="L373" s="189">
        <v>4235034</v>
      </c>
      <c r="M373" s="187" t="s">
        <v>825</v>
      </c>
      <c r="N373" s="189">
        <v>69325035</v>
      </c>
      <c r="O373" s="191">
        <f t="shared" si="11"/>
        <v>2.3</v>
      </c>
    </row>
    <row r="374" spans="1:15" ht="13.5">
      <c r="A374" s="186" t="s">
        <v>371</v>
      </c>
      <c r="B374" s="187">
        <v>4</v>
      </c>
      <c r="C374" s="188" t="s">
        <v>779</v>
      </c>
      <c r="D374" s="189">
        <v>48369</v>
      </c>
      <c r="E374" s="187" t="s">
        <v>1311</v>
      </c>
      <c r="F374" s="189">
        <v>590322</v>
      </c>
      <c r="G374" s="190">
        <f t="shared" si="10"/>
        <v>0</v>
      </c>
      <c r="I374" s="186" t="s">
        <v>351</v>
      </c>
      <c r="J374" s="187">
        <v>4</v>
      </c>
      <c r="K374" s="188" t="s">
        <v>1279</v>
      </c>
      <c r="L374" s="189">
        <v>6999000</v>
      </c>
      <c r="M374" s="187" t="s">
        <v>825</v>
      </c>
      <c r="N374" s="189">
        <v>65759436</v>
      </c>
      <c r="O374" s="191">
        <f t="shared" si="11"/>
        <v>2.2</v>
      </c>
    </row>
    <row r="375" spans="1:15" ht="13.5">
      <c r="A375" s="186" t="s">
        <v>372</v>
      </c>
      <c r="B375" s="187">
        <v>4</v>
      </c>
      <c r="C375" s="188" t="s">
        <v>780</v>
      </c>
      <c r="D375" s="189">
        <v>14830</v>
      </c>
      <c r="E375" s="187" t="s">
        <v>1311</v>
      </c>
      <c r="F375" s="189">
        <v>244269</v>
      </c>
      <c r="G375" s="190">
        <f t="shared" si="10"/>
        <v>0</v>
      </c>
      <c r="I375" s="186" t="s">
        <v>352</v>
      </c>
      <c r="J375" s="187">
        <v>4</v>
      </c>
      <c r="K375" s="188" t="s">
        <v>761</v>
      </c>
      <c r="L375" s="189">
        <v>1984902</v>
      </c>
      <c r="M375" s="187" t="s">
        <v>825</v>
      </c>
      <c r="N375" s="189">
        <v>6543279</v>
      </c>
      <c r="O375" s="191">
        <f t="shared" si="11"/>
        <v>0.2</v>
      </c>
    </row>
    <row r="376" spans="1:15" ht="13.5">
      <c r="A376" s="186" t="s">
        <v>373</v>
      </c>
      <c r="B376" s="187">
        <v>4</v>
      </c>
      <c r="C376" s="188" t="s">
        <v>781</v>
      </c>
      <c r="D376" s="189">
        <v>0</v>
      </c>
      <c r="E376" s="187"/>
      <c r="F376" s="189">
        <v>912115</v>
      </c>
      <c r="G376" s="190">
        <f t="shared" si="10"/>
        <v>0</v>
      </c>
      <c r="I376" s="180" t="s">
        <v>353</v>
      </c>
      <c r="J376" s="181">
        <v>3</v>
      </c>
      <c r="K376" s="182" t="s">
        <v>1280</v>
      </c>
      <c r="L376" s="183">
        <v>1683100</v>
      </c>
      <c r="M376" s="181" t="s">
        <v>820</v>
      </c>
      <c r="N376" s="183">
        <v>2795781</v>
      </c>
      <c r="O376" s="184">
        <f t="shared" si="11"/>
        <v>0.1</v>
      </c>
    </row>
    <row r="377" spans="1:15" ht="13.5">
      <c r="A377" s="186" t="s">
        <v>374</v>
      </c>
      <c r="B377" s="187">
        <v>4</v>
      </c>
      <c r="C377" s="188" t="s">
        <v>782</v>
      </c>
      <c r="D377" s="189">
        <v>317</v>
      </c>
      <c r="E377" s="187" t="s">
        <v>1314</v>
      </c>
      <c r="F377" s="189">
        <v>22872</v>
      </c>
      <c r="G377" s="190">
        <f t="shared" si="10"/>
        <v>0</v>
      </c>
      <c r="I377" s="180" t="s">
        <v>354</v>
      </c>
      <c r="J377" s="181">
        <v>3</v>
      </c>
      <c r="K377" s="182" t="s">
        <v>764</v>
      </c>
      <c r="L377" s="183">
        <v>0</v>
      </c>
      <c r="M377" s="181"/>
      <c r="N377" s="183">
        <v>95593271</v>
      </c>
      <c r="O377" s="184">
        <f t="shared" si="11"/>
        <v>3.1</v>
      </c>
    </row>
    <row r="378" spans="1:15" ht="13.5">
      <c r="A378" s="186" t="s">
        <v>375</v>
      </c>
      <c r="B378" s="187">
        <v>4</v>
      </c>
      <c r="C378" s="188" t="s">
        <v>783</v>
      </c>
      <c r="D378" s="189">
        <v>0</v>
      </c>
      <c r="E378" s="187"/>
      <c r="F378" s="189">
        <v>28329503</v>
      </c>
      <c r="G378" s="190">
        <f t="shared" si="10"/>
        <v>0.3</v>
      </c>
      <c r="I378" s="186" t="s">
        <v>1281</v>
      </c>
      <c r="J378" s="187">
        <v>4</v>
      </c>
      <c r="K378" s="188" t="s">
        <v>766</v>
      </c>
      <c r="L378" s="189">
        <v>11253800</v>
      </c>
      <c r="M378" s="187" t="s">
        <v>825</v>
      </c>
      <c r="N378" s="189">
        <v>6822554</v>
      </c>
      <c r="O378" s="191">
        <f t="shared" si="11"/>
        <v>0.2</v>
      </c>
    </row>
    <row r="379" spans="1:15" ht="13.5">
      <c r="A379" s="186" t="s">
        <v>376</v>
      </c>
      <c r="B379" s="187">
        <v>4</v>
      </c>
      <c r="C379" s="188" t="s">
        <v>784</v>
      </c>
      <c r="D379" s="189">
        <v>93526</v>
      </c>
      <c r="E379" s="187" t="s">
        <v>1311</v>
      </c>
      <c r="F379" s="189">
        <v>143996</v>
      </c>
      <c r="G379" s="190">
        <f t="shared" si="10"/>
        <v>0</v>
      </c>
      <c r="I379" s="186" t="s">
        <v>1282</v>
      </c>
      <c r="J379" s="187">
        <v>4</v>
      </c>
      <c r="K379" s="188" t="s">
        <v>761</v>
      </c>
      <c r="L379" s="189">
        <v>13685665</v>
      </c>
      <c r="M379" s="187" t="s">
        <v>825</v>
      </c>
      <c r="N379" s="189">
        <v>28360647</v>
      </c>
      <c r="O379" s="191">
        <f t="shared" si="11"/>
        <v>0.9</v>
      </c>
    </row>
    <row r="380" spans="1:15" ht="13.5">
      <c r="A380" s="180" t="s">
        <v>377</v>
      </c>
      <c r="B380" s="181">
        <v>3</v>
      </c>
      <c r="C380" s="182" t="s">
        <v>785</v>
      </c>
      <c r="D380" s="183">
        <v>0</v>
      </c>
      <c r="E380" s="181"/>
      <c r="F380" s="183">
        <v>24258713</v>
      </c>
      <c r="G380" s="185">
        <f t="shared" si="10"/>
        <v>0.3</v>
      </c>
      <c r="I380" s="186" t="s">
        <v>1283</v>
      </c>
      <c r="J380" s="187">
        <v>4</v>
      </c>
      <c r="K380" s="188" t="s">
        <v>1284</v>
      </c>
      <c r="L380" s="189">
        <v>6125738</v>
      </c>
      <c r="M380" s="187" t="s">
        <v>825</v>
      </c>
      <c r="N380" s="189">
        <v>33994169</v>
      </c>
      <c r="O380" s="191">
        <f t="shared" si="11"/>
        <v>1.1</v>
      </c>
    </row>
    <row r="381" spans="1:15" ht="13.5">
      <c r="A381" s="186" t="s">
        <v>378</v>
      </c>
      <c r="B381" s="187">
        <v>4</v>
      </c>
      <c r="C381" s="188" t="s">
        <v>786</v>
      </c>
      <c r="D381" s="189">
        <v>10610</v>
      </c>
      <c r="E381" s="187" t="s">
        <v>1314</v>
      </c>
      <c r="F381" s="189">
        <v>43341</v>
      </c>
      <c r="G381" s="190">
        <f t="shared" si="10"/>
        <v>0</v>
      </c>
      <c r="I381" s="174" t="s">
        <v>362</v>
      </c>
      <c r="J381" s="175">
        <v>2</v>
      </c>
      <c r="K381" s="176" t="s">
        <v>770</v>
      </c>
      <c r="L381" s="177">
        <v>14706688</v>
      </c>
      <c r="M381" s="175" t="s">
        <v>820</v>
      </c>
      <c r="N381" s="177">
        <v>16151785</v>
      </c>
      <c r="O381" s="179">
        <f t="shared" si="11"/>
        <v>0.5</v>
      </c>
    </row>
    <row r="382" spans="1:15" ht="13.5">
      <c r="A382" s="186" t="s">
        <v>379</v>
      </c>
      <c r="B382" s="187">
        <v>4</v>
      </c>
      <c r="C382" s="188" t="s">
        <v>787</v>
      </c>
      <c r="D382" s="189">
        <v>0</v>
      </c>
      <c r="E382" s="187"/>
      <c r="F382" s="189">
        <v>22431038</v>
      </c>
      <c r="G382" s="190">
        <f t="shared" si="10"/>
        <v>0.3</v>
      </c>
      <c r="I382" s="174" t="s">
        <v>363</v>
      </c>
      <c r="J382" s="175">
        <v>2</v>
      </c>
      <c r="K382" s="176" t="s">
        <v>771</v>
      </c>
      <c r="L382" s="177">
        <v>0</v>
      </c>
      <c r="M382" s="175"/>
      <c r="N382" s="177">
        <v>32891539</v>
      </c>
      <c r="O382" s="179">
        <f t="shared" si="11"/>
        <v>1.1</v>
      </c>
    </row>
    <row r="383" spans="1:15" ht="13.5">
      <c r="A383" s="174" t="s">
        <v>380</v>
      </c>
      <c r="B383" s="175">
        <v>2</v>
      </c>
      <c r="C383" s="176" t="s">
        <v>788</v>
      </c>
      <c r="D383" s="177">
        <v>0</v>
      </c>
      <c r="E383" s="175"/>
      <c r="F383" s="177">
        <v>87410835</v>
      </c>
      <c r="G383" s="178">
        <f t="shared" si="10"/>
        <v>1.1</v>
      </c>
      <c r="I383" s="180" t="s">
        <v>364</v>
      </c>
      <c r="J383" s="181">
        <v>3</v>
      </c>
      <c r="K383" s="182" t="s">
        <v>772</v>
      </c>
      <c r="L383" s="183">
        <v>0</v>
      </c>
      <c r="M383" s="181"/>
      <c r="N383" s="183">
        <v>24306071</v>
      </c>
      <c r="O383" s="184">
        <f t="shared" si="11"/>
        <v>0.8</v>
      </c>
    </row>
    <row r="384" spans="1:15" ht="13.5">
      <c r="A384" s="180" t="s">
        <v>381</v>
      </c>
      <c r="B384" s="181">
        <v>3</v>
      </c>
      <c r="C384" s="182" t="s">
        <v>789</v>
      </c>
      <c r="D384" s="183">
        <v>0</v>
      </c>
      <c r="E384" s="181"/>
      <c r="F384" s="183">
        <v>34906207</v>
      </c>
      <c r="G384" s="185">
        <f t="shared" si="10"/>
        <v>0.4</v>
      </c>
      <c r="I384" s="186" t="s">
        <v>365</v>
      </c>
      <c r="J384" s="187">
        <v>4</v>
      </c>
      <c r="K384" s="188" t="s">
        <v>783</v>
      </c>
      <c r="L384" s="189">
        <v>0</v>
      </c>
      <c r="M384" s="187"/>
      <c r="N384" s="189">
        <v>2534990</v>
      </c>
      <c r="O384" s="191">
        <f t="shared" si="11"/>
        <v>0.1</v>
      </c>
    </row>
    <row r="385" spans="1:15" ht="13.5">
      <c r="A385" s="186" t="s">
        <v>382</v>
      </c>
      <c r="B385" s="187">
        <v>4</v>
      </c>
      <c r="C385" s="188" t="s">
        <v>790</v>
      </c>
      <c r="D385" s="189">
        <v>7223169</v>
      </c>
      <c r="E385" s="187" t="s">
        <v>1313</v>
      </c>
      <c r="F385" s="189">
        <v>728048</v>
      </c>
      <c r="G385" s="190">
        <f t="shared" si="10"/>
        <v>0</v>
      </c>
      <c r="I385" s="186" t="s">
        <v>366</v>
      </c>
      <c r="J385" s="187">
        <v>4</v>
      </c>
      <c r="K385" s="188" t="s">
        <v>1285</v>
      </c>
      <c r="L385" s="189">
        <v>42957</v>
      </c>
      <c r="M385" s="187" t="s">
        <v>818</v>
      </c>
      <c r="N385" s="189">
        <v>74849</v>
      </c>
      <c r="O385" s="191">
        <f t="shared" si="11"/>
        <v>0</v>
      </c>
    </row>
    <row r="386" spans="1:15" ht="13.5">
      <c r="A386" s="180" t="s">
        <v>383</v>
      </c>
      <c r="B386" s="181">
        <v>3</v>
      </c>
      <c r="C386" s="182" t="s">
        <v>791</v>
      </c>
      <c r="D386" s="183">
        <v>4357339</v>
      </c>
      <c r="E386" s="181" t="s">
        <v>1314</v>
      </c>
      <c r="F386" s="183">
        <v>9523535</v>
      </c>
      <c r="G386" s="185">
        <f t="shared" si="10"/>
        <v>0.1</v>
      </c>
      <c r="I386" s="186" t="s">
        <v>367</v>
      </c>
      <c r="J386" s="187">
        <v>4</v>
      </c>
      <c r="K386" s="188" t="s">
        <v>773</v>
      </c>
      <c r="L386" s="189">
        <v>43875</v>
      </c>
      <c r="M386" s="187" t="s">
        <v>818</v>
      </c>
      <c r="N386" s="189">
        <v>3604306</v>
      </c>
      <c r="O386" s="191">
        <f t="shared" si="11"/>
        <v>0.1</v>
      </c>
    </row>
    <row r="387" spans="1:15" ht="13.5">
      <c r="A387" s="180" t="s">
        <v>384</v>
      </c>
      <c r="B387" s="181">
        <v>3</v>
      </c>
      <c r="C387" s="182" t="s">
        <v>792</v>
      </c>
      <c r="D387" s="183">
        <v>0</v>
      </c>
      <c r="E387" s="181"/>
      <c r="F387" s="183">
        <v>8867631</v>
      </c>
      <c r="G387" s="185">
        <f t="shared" si="10"/>
        <v>0.1</v>
      </c>
      <c r="I387" s="186" t="s">
        <v>368</v>
      </c>
      <c r="J387" s="187">
        <v>4</v>
      </c>
      <c r="K387" s="188" t="s">
        <v>781</v>
      </c>
      <c r="L387" s="189">
        <v>414579</v>
      </c>
      <c r="M387" s="187" t="s">
        <v>820</v>
      </c>
      <c r="N387" s="189">
        <v>815243</v>
      </c>
      <c r="O387" s="191">
        <f t="shared" si="11"/>
        <v>0</v>
      </c>
    </row>
    <row r="388" spans="1:15" ht="13.5">
      <c r="A388" s="180" t="s">
        <v>385</v>
      </c>
      <c r="B388" s="181">
        <v>3</v>
      </c>
      <c r="C388" s="182" t="s">
        <v>793</v>
      </c>
      <c r="D388" s="183">
        <v>577675</v>
      </c>
      <c r="E388" s="181" t="s">
        <v>1311</v>
      </c>
      <c r="F388" s="183">
        <v>1301738</v>
      </c>
      <c r="G388" s="185">
        <f t="shared" si="10"/>
        <v>0</v>
      </c>
      <c r="I388" s="180" t="s">
        <v>377</v>
      </c>
      <c r="J388" s="181">
        <v>3</v>
      </c>
      <c r="K388" s="182" t="s">
        <v>785</v>
      </c>
      <c r="L388" s="183">
        <v>0</v>
      </c>
      <c r="M388" s="181"/>
      <c r="N388" s="183">
        <v>8585468</v>
      </c>
      <c r="O388" s="184">
        <f t="shared" si="11"/>
        <v>0.3</v>
      </c>
    </row>
    <row r="389" spans="1:15" ht="13.5">
      <c r="A389" s="180" t="s">
        <v>386</v>
      </c>
      <c r="B389" s="181">
        <v>3</v>
      </c>
      <c r="C389" s="182" t="s">
        <v>794</v>
      </c>
      <c r="D389" s="183">
        <v>5422</v>
      </c>
      <c r="E389" s="181" t="s">
        <v>1311</v>
      </c>
      <c r="F389" s="183">
        <v>9572</v>
      </c>
      <c r="G389" s="185">
        <f>ROUND((F389/8192857950)*100,1)</f>
        <v>0</v>
      </c>
      <c r="I389" s="186" t="s">
        <v>378</v>
      </c>
      <c r="J389" s="187">
        <v>4</v>
      </c>
      <c r="K389" s="188" t="s">
        <v>1286</v>
      </c>
      <c r="L389" s="189">
        <v>0</v>
      </c>
      <c r="M389" s="187"/>
      <c r="N389" s="189">
        <v>8391109</v>
      </c>
      <c r="O389" s="191">
        <f>ROUND((N389/3037884999)*100,1)</f>
        <v>0.3</v>
      </c>
    </row>
    <row r="390" spans="1:15" ht="13.5">
      <c r="A390" s="180" t="s">
        <v>387</v>
      </c>
      <c r="B390" s="181">
        <v>3</v>
      </c>
      <c r="C390" s="182" t="s">
        <v>795</v>
      </c>
      <c r="D390" s="183">
        <v>13569361</v>
      </c>
      <c r="E390" s="181" t="s">
        <v>1311</v>
      </c>
      <c r="F390" s="183">
        <v>15777036</v>
      </c>
      <c r="G390" s="185">
        <f>ROUND((F390/8192857950)*100,1)</f>
        <v>0.2</v>
      </c>
      <c r="I390" s="186" t="s">
        <v>1287</v>
      </c>
      <c r="J390" s="187">
        <v>4</v>
      </c>
      <c r="K390" s="188" t="s">
        <v>1288</v>
      </c>
      <c r="L390" s="189">
        <v>1806886</v>
      </c>
      <c r="M390" s="187" t="s">
        <v>818</v>
      </c>
      <c r="N390" s="189">
        <v>1703588</v>
      </c>
      <c r="O390" s="191">
        <f>ROUND((N390/3037884999)*100,1)</f>
        <v>0.1</v>
      </c>
    </row>
    <row r="391" spans="1:15" ht="13.5">
      <c r="A391" s="186" t="s">
        <v>388</v>
      </c>
      <c r="B391" s="187">
        <v>4</v>
      </c>
      <c r="C391" s="188" t="s">
        <v>796</v>
      </c>
      <c r="D391" s="189">
        <v>81293</v>
      </c>
      <c r="E391" s="187" t="s">
        <v>1311</v>
      </c>
      <c r="F391" s="189">
        <v>191871</v>
      </c>
      <c r="G391" s="190">
        <f>ROUND((F391/8192857950)*100,1)</f>
        <v>0</v>
      </c>
      <c r="I391" s="174" t="s">
        <v>380</v>
      </c>
      <c r="J391" s="175">
        <v>2</v>
      </c>
      <c r="K391" s="176" t="s">
        <v>788</v>
      </c>
      <c r="L391" s="177">
        <v>0</v>
      </c>
      <c r="M391" s="175"/>
      <c r="N391" s="177">
        <v>77675417</v>
      </c>
      <c r="O391" s="179">
        <f>ROUND((N391/3037884999)*100,1)</f>
        <v>2.6</v>
      </c>
    </row>
    <row r="392" spans="1:15" ht="13.5">
      <c r="A392" s="186" t="s">
        <v>389</v>
      </c>
      <c r="B392" s="187">
        <v>4</v>
      </c>
      <c r="C392" s="188" t="s">
        <v>797</v>
      </c>
      <c r="D392" s="189">
        <v>8234984</v>
      </c>
      <c r="E392" s="187" t="s">
        <v>1311</v>
      </c>
      <c r="F392" s="189">
        <v>6037348</v>
      </c>
      <c r="G392" s="190">
        <f>ROUND((F392/8192857950)*100,1)</f>
        <v>0.1</v>
      </c>
      <c r="I392" s="180" t="s">
        <v>381</v>
      </c>
      <c r="J392" s="181">
        <v>3</v>
      </c>
      <c r="K392" s="182" t="s">
        <v>789</v>
      </c>
      <c r="L392" s="183">
        <v>0</v>
      </c>
      <c r="M392" s="181"/>
      <c r="N392" s="183">
        <v>349046</v>
      </c>
      <c r="O392" s="184">
        <f>ROUND((N392/3037884999)*100,1)</f>
        <v>0</v>
      </c>
    </row>
    <row r="393" spans="1:15" ht="13.5">
      <c r="A393" s="180" t="s">
        <v>390</v>
      </c>
      <c r="B393" s="181">
        <v>3</v>
      </c>
      <c r="C393" s="182" t="s">
        <v>798</v>
      </c>
      <c r="D393" s="183">
        <v>12027</v>
      </c>
      <c r="E393" s="181" t="s">
        <v>1311</v>
      </c>
      <c r="F393" s="183">
        <v>45781</v>
      </c>
      <c r="G393" s="185">
        <f>ROUND((F393/8192857950)*100,1)</f>
        <v>0</v>
      </c>
      <c r="I393" s="186" t="s">
        <v>382</v>
      </c>
      <c r="J393" s="187">
        <v>4</v>
      </c>
      <c r="K393" s="188" t="s">
        <v>1289</v>
      </c>
      <c r="L393" s="189">
        <v>0</v>
      </c>
      <c r="M393" s="187"/>
      <c r="N393" s="189">
        <v>245867</v>
      </c>
      <c r="O393" s="191">
        <f>ROUND((N393/3037884999)*100,1)</f>
        <v>0</v>
      </c>
    </row>
    <row r="394" spans="1:15" ht="13.5">
      <c r="A394" s="180" t="s">
        <v>391</v>
      </c>
      <c r="B394" s="181">
        <v>3</v>
      </c>
      <c r="C394" s="182" t="s">
        <v>799</v>
      </c>
      <c r="D394" s="183">
        <v>52907</v>
      </c>
      <c r="E394" s="181" t="s">
        <v>1311</v>
      </c>
      <c r="F394" s="183">
        <v>263030</v>
      </c>
      <c r="G394" s="185">
        <f>ROUND((F394/8192857950)*100,1)</f>
        <v>0</v>
      </c>
      <c r="I394" s="180" t="s">
        <v>383</v>
      </c>
      <c r="J394" s="181">
        <v>3</v>
      </c>
      <c r="K394" s="182" t="s">
        <v>791</v>
      </c>
      <c r="L394" s="183">
        <v>0</v>
      </c>
      <c r="M394" s="181"/>
      <c r="N394" s="183">
        <v>805765</v>
      </c>
      <c r="O394" s="184">
        <f>ROUND((N394/3037884999)*100,1)</f>
        <v>0</v>
      </c>
    </row>
    <row r="395" spans="1:15" ht="13.5">
      <c r="A395" s="180" t="s">
        <v>392</v>
      </c>
      <c r="B395" s="181">
        <v>3</v>
      </c>
      <c r="C395" s="182" t="s">
        <v>800</v>
      </c>
      <c r="D395" s="183">
        <v>0</v>
      </c>
      <c r="E395" s="181"/>
      <c r="F395" s="183">
        <v>691217</v>
      </c>
      <c r="G395" s="185">
        <f>ROUND((F395/8192857950)*100,1)</f>
        <v>0</v>
      </c>
      <c r="I395" s="186" t="s">
        <v>1290</v>
      </c>
      <c r="J395" s="187">
        <v>4</v>
      </c>
      <c r="K395" s="188" t="s">
        <v>1291</v>
      </c>
      <c r="L395" s="189">
        <v>0</v>
      </c>
      <c r="M395" s="187"/>
      <c r="N395" s="189">
        <v>250925</v>
      </c>
      <c r="O395" s="191">
        <f>ROUND((N395/3037884999)*100,1)</f>
        <v>0</v>
      </c>
    </row>
    <row r="396" spans="1:15" ht="13.5">
      <c r="A396" s="186" t="s">
        <v>393</v>
      </c>
      <c r="B396" s="187">
        <v>4</v>
      </c>
      <c r="C396" s="188" t="s">
        <v>801</v>
      </c>
      <c r="D396" s="189">
        <v>0</v>
      </c>
      <c r="E396" s="187"/>
      <c r="F396" s="189">
        <v>86616</v>
      </c>
      <c r="G396" s="190">
        <f>ROUND((F396/8192857950)*100,1)</f>
        <v>0</v>
      </c>
      <c r="I396" s="180" t="s">
        <v>384</v>
      </c>
      <c r="J396" s="181">
        <v>3</v>
      </c>
      <c r="K396" s="182" t="s">
        <v>793</v>
      </c>
      <c r="L396" s="183">
        <v>210990</v>
      </c>
      <c r="M396" s="181" t="s">
        <v>820</v>
      </c>
      <c r="N396" s="183">
        <v>159721</v>
      </c>
      <c r="O396" s="184">
        <f>ROUND((N396/3037884999)*100,1)</f>
        <v>0</v>
      </c>
    </row>
    <row r="397" spans="1:15" ht="13.5">
      <c r="A397" s="186" t="s">
        <v>394</v>
      </c>
      <c r="B397" s="187">
        <v>4</v>
      </c>
      <c r="C397" s="188" t="s">
        <v>802</v>
      </c>
      <c r="D397" s="189">
        <v>112</v>
      </c>
      <c r="E397" s="187" t="s">
        <v>1317</v>
      </c>
      <c r="F397" s="189">
        <v>3471</v>
      </c>
      <c r="G397" s="190">
        <f>ROUND((F397/8192857950)*100,1)</f>
        <v>0</v>
      </c>
      <c r="I397" s="180" t="s">
        <v>385</v>
      </c>
      <c r="J397" s="181">
        <v>3</v>
      </c>
      <c r="K397" s="182" t="s">
        <v>795</v>
      </c>
      <c r="L397" s="183">
        <v>90515140</v>
      </c>
      <c r="M397" s="181" t="s">
        <v>820</v>
      </c>
      <c r="N397" s="183">
        <v>28913553</v>
      </c>
      <c r="O397" s="184">
        <f>ROUND((N397/3037884999)*100,1)</f>
        <v>1</v>
      </c>
    </row>
    <row r="398" spans="1:15" ht="13.5">
      <c r="A398" s="180" t="s">
        <v>395</v>
      </c>
      <c r="B398" s="181">
        <v>3</v>
      </c>
      <c r="C398" s="182" t="s">
        <v>803</v>
      </c>
      <c r="D398" s="183">
        <v>0</v>
      </c>
      <c r="E398" s="181"/>
      <c r="F398" s="183">
        <v>8833974</v>
      </c>
      <c r="G398" s="185">
        <f>ROUND((F398/8192857950)*100,1)</f>
        <v>0.1</v>
      </c>
      <c r="I398" s="180" t="s">
        <v>386</v>
      </c>
      <c r="J398" s="181">
        <v>3</v>
      </c>
      <c r="K398" s="182" t="s">
        <v>1292</v>
      </c>
      <c r="L398" s="183">
        <v>11992342</v>
      </c>
      <c r="M398" s="181" t="s">
        <v>820</v>
      </c>
      <c r="N398" s="183">
        <v>9313727</v>
      </c>
      <c r="O398" s="184">
        <f>ROUND((N398/3037884999)*100,1)</f>
        <v>0.3</v>
      </c>
    </row>
    <row r="399" spans="1:15" ht="13.5">
      <c r="A399" s="186" t="s">
        <v>396</v>
      </c>
      <c r="B399" s="187">
        <v>4</v>
      </c>
      <c r="C399" s="188" t="s">
        <v>804</v>
      </c>
      <c r="D399" s="189">
        <v>0</v>
      </c>
      <c r="E399" s="187"/>
      <c r="F399" s="189">
        <v>4199472</v>
      </c>
      <c r="G399" s="190">
        <f>ROUND((F399/8192857950)*100,1)</f>
        <v>0.1</v>
      </c>
      <c r="I399" s="180" t="s">
        <v>387</v>
      </c>
      <c r="J399" s="181">
        <v>3</v>
      </c>
      <c r="K399" s="182" t="s">
        <v>800</v>
      </c>
      <c r="L399" s="183">
        <v>0</v>
      </c>
      <c r="M399" s="181"/>
      <c r="N399" s="183">
        <v>12067603</v>
      </c>
      <c r="O399" s="184">
        <f>ROUND((N399/3037884999)*100,1)</f>
        <v>0.4</v>
      </c>
    </row>
    <row r="400" spans="1:15" ht="13.5">
      <c r="A400" s="186" t="s">
        <v>397</v>
      </c>
      <c r="B400" s="187">
        <v>4</v>
      </c>
      <c r="C400" s="188" t="s">
        <v>805</v>
      </c>
      <c r="D400" s="189">
        <v>1190147</v>
      </c>
      <c r="E400" s="187" t="s">
        <v>1317</v>
      </c>
      <c r="F400" s="189">
        <v>615207</v>
      </c>
      <c r="G400" s="190">
        <f>ROUND((F400/8192857950)*100,1)</f>
        <v>0</v>
      </c>
      <c r="I400" s="186" t="s">
        <v>388</v>
      </c>
      <c r="J400" s="187">
        <v>4</v>
      </c>
      <c r="K400" s="188" t="s">
        <v>1293</v>
      </c>
      <c r="L400" s="189">
        <v>0</v>
      </c>
      <c r="M400" s="187"/>
      <c r="N400" s="189">
        <v>2045473</v>
      </c>
      <c r="O400" s="191">
        <f>ROUND((N400/3037884999)*100,1)</f>
        <v>0.1</v>
      </c>
    </row>
    <row r="401" spans="1:15" ht="13.5">
      <c r="A401" s="180" t="s">
        <v>398</v>
      </c>
      <c r="B401" s="181">
        <v>3</v>
      </c>
      <c r="C401" s="182" t="s">
        <v>806</v>
      </c>
      <c r="D401" s="183">
        <v>4182</v>
      </c>
      <c r="E401" s="181" t="s">
        <v>1311</v>
      </c>
      <c r="F401" s="183">
        <v>1161679</v>
      </c>
      <c r="G401" s="185">
        <f>ROUND((F401/8192857950)*100,1)</f>
        <v>0</v>
      </c>
      <c r="I401" s="180" t="s">
        <v>390</v>
      </c>
      <c r="J401" s="181">
        <v>3</v>
      </c>
      <c r="K401" s="182" t="s">
        <v>803</v>
      </c>
      <c r="L401" s="183">
        <v>0</v>
      </c>
      <c r="M401" s="181"/>
      <c r="N401" s="183">
        <v>1191607</v>
      </c>
      <c r="O401" s="184">
        <f>ROUND((N401/3037884999)*100,1)</f>
        <v>0</v>
      </c>
    </row>
    <row r="402" spans="1:15" ht="13.5">
      <c r="A402" s="186" t="s">
        <v>399</v>
      </c>
      <c r="B402" s="187">
        <v>4</v>
      </c>
      <c r="C402" s="188" t="s">
        <v>807</v>
      </c>
      <c r="D402" s="189">
        <v>3454</v>
      </c>
      <c r="E402" s="187" t="s">
        <v>1311</v>
      </c>
      <c r="F402" s="189">
        <v>44777</v>
      </c>
      <c r="G402" s="190">
        <f>ROUND((F402/8192857950)*100,1)</f>
        <v>0</v>
      </c>
      <c r="I402" s="186" t="s">
        <v>1294</v>
      </c>
      <c r="J402" s="187">
        <v>4</v>
      </c>
      <c r="K402" s="188" t="s">
        <v>1295</v>
      </c>
      <c r="L402" s="189">
        <v>0</v>
      </c>
      <c r="M402" s="187"/>
      <c r="N402" s="189">
        <v>807460</v>
      </c>
      <c r="O402" s="191">
        <f>ROUND((N402/3037884999)*100,1)</f>
        <v>0</v>
      </c>
    </row>
    <row r="403" spans="1:15" ht="13.5">
      <c r="A403" s="180" t="s">
        <v>400</v>
      </c>
      <c r="B403" s="181">
        <v>3</v>
      </c>
      <c r="C403" s="182" t="s">
        <v>808</v>
      </c>
      <c r="D403" s="183">
        <v>0</v>
      </c>
      <c r="E403" s="181"/>
      <c r="F403" s="183">
        <v>570249</v>
      </c>
      <c r="G403" s="185">
        <f>ROUND((F403/8192857950)*100,1)</f>
        <v>0</v>
      </c>
      <c r="I403" s="180" t="s">
        <v>391</v>
      </c>
      <c r="J403" s="181">
        <v>3</v>
      </c>
      <c r="K403" s="182" t="s">
        <v>1296</v>
      </c>
      <c r="L403" s="183">
        <v>44512</v>
      </c>
      <c r="M403" s="181" t="s">
        <v>820</v>
      </c>
      <c r="N403" s="183">
        <v>76788</v>
      </c>
      <c r="O403" s="184">
        <f>ROUND((N403/3037884999)*100,1)</f>
        <v>0</v>
      </c>
    </row>
    <row r="404" spans="1:15" ht="13.5">
      <c r="A404" s="186" t="s">
        <v>401</v>
      </c>
      <c r="B404" s="187">
        <v>4</v>
      </c>
      <c r="C404" s="188" t="s">
        <v>809</v>
      </c>
      <c r="D404" s="189">
        <v>0</v>
      </c>
      <c r="E404" s="187"/>
      <c r="F404" s="189">
        <v>570249</v>
      </c>
      <c r="G404" s="190">
        <f>ROUND((F404/8192857950)*100,1)</f>
        <v>0</v>
      </c>
      <c r="I404" s="180" t="s">
        <v>392</v>
      </c>
      <c r="J404" s="181">
        <v>3</v>
      </c>
      <c r="K404" s="182" t="s">
        <v>1297</v>
      </c>
      <c r="L404" s="183">
        <v>83</v>
      </c>
      <c r="M404" s="181" t="s">
        <v>819</v>
      </c>
      <c r="N404" s="183">
        <v>49258</v>
      </c>
      <c r="O404" s="184">
        <f>ROUND((N404/3037884999)*100,1)</f>
        <v>0</v>
      </c>
    </row>
    <row r="405" spans="1:15" ht="13.5">
      <c r="A405" s="180" t="s">
        <v>402</v>
      </c>
      <c r="B405" s="181">
        <v>3</v>
      </c>
      <c r="C405" s="182" t="s">
        <v>810</v>
      </c>
      <c r="D405" s="183">
        <v>0</v>
      </c>
      <c r="E405" s="181"/>
      <c r="F405" s="183">
        <v>3730</v>
      </c>
      <c r="G405" s="185">
        <f>ROUND((F405/8192857950)*100,1)</f>
        <v>0</v>
      </c>
      <c r="I405" s="170" t="s">
        <v>407</v>
      </c>
      <c r="J405" s="171">
        <v>1</v>
      </c>
      <c r="K405" s="171" t="s">
        <v>815</v>
      </c>
      <c r="L405" s="172">
        <v>0</v>
      </c>
      <c r="M405" s="171"/>
      <c r="N405" s="172">
        <v>26156624</v>
      </c>
      <c r="O405" s="193">
        <f>ROUND((N405/3037884999)*100,1)</f>
        <v>0.9</v>
      </c>
    </row>
    <row r="406" spans="1:15" ht="13.5">
      <c r="A406" s="180" t="s">
        <v>403</v>
      </c>
      <c r="B406" s="181">
        <v>3</v>
      </c>
      <c r="C406" s="182" t="s">
        <v>811</v>
      </c>
      <c r="D406" s="183">
        <v>181431</v>
      </c>
      <c r="E406" s="181" t="s">
        <v>1311</v>
      </c>
      <c r="F406" s="183">
        <v>924423</v>
      </c>
      <c r="G406" s="185">
        <f>ROUND((F406/8192857950)*100,1)</f>
        <v>0</v>
      </c>
      <c r="I406" s="174" t="s">
        <v>408</v>
      </c>
      <c r="J406" s="175">
        <v>2</v>
      </c>
      <c r="K406" s="176" t="s">
        <v>1298</v>
      </c>
      <c r="L406" s="177">
        <v>0</v>
      </c>
      <c r="M406" s="175"/>
      <c r="N406" s="177">
        <v>26083573</v>
      </c>
      <c r="O406" s="179">
        <f>ROUND((N406/3037884999)*100,1)</f>
        <v>0.9</v>
      </c>
    </row>
    <row r="407" spans="1:15" ht="13.5">
      <c r="A407" s="186" t="s">
        <v>404</v>
      </c>
      <c r="B407" s="187">
        <v>4</v>
      </c>
      <c r="C407" s="188" t="s">
        <v>812</v>
      </c>
      <c r="D407" s="189">
        <v>59461</v>
      </c>
      <c r="E407" s="187" t="s">
        <v>1311</v>
      </c>
      <c r="F407" s="189">
        <v>406422</v>
      </c>
      <c r="G407" s="190">
        <f>ROUND((F407/8192857950)*100,1)</f>
        <v>0</v>
      </c>
      <c r="I407" s="174" t="s">
        <v>409</v>
      </c>
      <c r="J407" s="175">
        <v>2</v>
      </c>
      <c r="K407" s="176" t="s">
        <v>817</v>
      </c>
      <c r="L407" s="177">
        <v>691</v>
      </c>
      <c r="M407" s="175" t="s">
        <v>820</v>
      </c>
      <c r="N407" s="177">
        <v>36337</v>
      </c>
      <c r="O407" s="179">
        <f>ROUND((N407/3037884999)*100,1)</f>
        <v>0</v>
      </c>
    </row>
    <row r="408" spans="1:15" ht="13.5">
      <c r="A408" s="186" t="s">
        <v>405</v>
      </c>
      <c r="B408" s="187">
        <v>4</v>
      </c>
      <c r="C408" s="188" t="s">
        <v>813</v>
      </c>
      <c r="D408" s="189">
        <v>121970</v>
      </c>
      <c r="E408" s="187" t="s">
        <v>1311</v>
      </c>
      <c r="F408" s="189">
        <v>518001</v>
      </c>
      <c r="G408" s="190">
        <f>ROUND((F408/8192857950)*100,1)</f>
        <v>0</v>
      </c>
      <c r="I408" s="194"/>
      <c r="J408" s="195"/>
      <c r="K408" s="195"/>
      <c r="L408" s="196"/>
      <c r="M408" s="187"/>
      <c r="N408" s="196"/>
      <c r="O408" s="190">
        <f>ROUND((N408/3037884999)*100,1)</f>
        <v>0</v>
      </c>
    </row>
    <row r="409" spans="1:15" ht="13.5">
      <c r="A409" s="180" t="s">
        <v>406</v>
      </c>
      <c r="B409" s="181">
        <v>3</v>
      </c>
      <c r="C409" s="182" t="s">
        <v>814</v>
      </c>
      <c r="D409" s="183">
        <v>1591</v>
      </c>
      <c r="E409" s="181" t="s">
        <v>1311</v>
      </c>
      <c r="F409" s="183">
        <v>6549</v>
      </c>
      <c r="G409" s="185">
        <f>ROUND((F409/8192857950)*100,1)</f>
        <v>0</v>
      </c>
      <c r="I409" s="194"/>
      <c r="J409" s="195"/>
      <c r="K409" s="195"/>
      <c r="L409" s="196"/>
      <c r="M409" s="187"/>
      <c r="N409" s="196"/>
      <c r="O409" s="190">
        <f>ROUND((N409/3037884999)*100,1)</f>
        <v>0</v>
      </c>
    </row>
    <row r="410" spans="1:15" ht="13.5">
      <c r="A410" s="170" t="s">
        <v>407</v>
      </c>
      <c r="B410" s="171">
        <v>1</v>
      </c>
      <c r="C410" s="171" t="s">
        <v>815</v>
      </c>
      <c r="D410" s="172">
        <v>0</v>
      </c>
      <c r="E410" s="171"/>
      <c r="F410" s="172">
        <v>76834773</v>
      </c>
      <c r="G410" s="192">
        <f>ROUND((F410/8192857950)*100,1)</f>
        <v>0.9</v>
      </c>
      <c r="I410" s="194"/>
      <c r="J410" s="195"/>
      <c r="K410" s="195"/>
      <c r="L410" s="196"/>
      <c r="M410" s="187"/>
      <c r="N410" s="196"/>
      <c r="O410" s="190">
        <f>ROUND((N410/3037884999)*100,1)</f>
        <v>0</v>
      </c>
    </row>
    <row r="411" spans="1:15" ht="13.5">
      <c r="A411" s="174" t="s">
        <v>408</v>
      </c>
      <c r="B411" s="175">
        <v>2</v>
      </c>
      <c r="C411" s="176" t="s">
        <v>816</v>
      </c>
      <c r="D411" s="177">
        <v>0</v>
      </c>
      <c r="E411" s="175"/>
      <c r="F411" s="177">
        <v>76763908</v>
      </c>
      <c r="G411" s="178">
        <f>ROUND((F411/8192857950)*100,1)</f>
        <v>0.9</v>
      </c>
      <c r="I411" s="194"/>
      <c r="J411" s="195"/>
      <c r="K411" s="195"/>
      <c r="L411" s="196"/>
      <c r="M411" s="187"/>
      <c r="N411" s="196"/>
      <c r="O411" s="190">
        <f>ROUND((N411/3037884999)*100,1)</f>
        <v>0</v>
      </c>
    </row>
    <row r="412" spans="1:15" ht="14.25" thickBot="1">
      <c r="A412" s="197" t="s">
        <v>409</v>
      </c>
      <c r="B412" s="198">
        <v>2</v>
      </c>
      <c r="C412" s="199" t="s">
        <v>817</v>
      </c>
      <c r="D412" s="200">
        <v>36</v>
      </c>
      <c r="E412" s="198" t="s">
        <v>1311</v>
      </c>
      <c r="F412" s="200">
        <v>12085</v>
      </c>
      <c r="G412" s="201">
        <f>ROUND((F412/8192857950)*100,1)</f>
        <v>0</v>
      </c>
      <c r="I412" s="202"/>
      <c r="J412" s="203"/>
      <c r="K412" s="203"/>
      <c r="L412" s="204"/>
      <c r="M412" s="205"/>
      <c r="N412" s="204"/>
      <c r="O412" s="206">
        <f>ROUND((N412/3037884999)*100,1)</f>
        <v>0</v>
      </c>
    </row>
    <row r="413" spans="1:15" ht="15" thickBot="1" thickTop="1">
      <c r="A413" s="207" t="s">
        <v>1324</v>
      </c>
      <c r="B413" s="208"/>
      <c r="C413" s="208"/>
      <c r="D413" s="209"/>
      <c r="E413" s="210"/>
      <c r="F413" s="211">
        <f>SUM(F5,F32,F36,F55,F64,F68,F105,F228,F346,F410)</f>
        <v>8192857950</v>
      </c>
      <c r="G413" s="212"/>
      <c r="I413" s="207" t="s">
        <v>1324</v>
      </c>
      <c r="J413" s="208"/>
      <c r="K413" s="208"/>
      <c r="L413" s="213"/>
      <c r="M413" s="210"/>
      <c r="N413" s="211">
        <f>SUM(N5,N75,N87,N175,N196,N202,N241,N295,N367,N405)</f>
        <v>3037884999</v>
      </c>
      <c r="O413" s="214"/>
    </row>
    <row r="414" spans="9:14" ht="13.5">
      <c r="I414" s="215"/>
      <c r="J414" s="215"/>
      <c r="K414" s="215"/>
      <c r="N414" s="216"/>
    </row>
  </sheetData>
  <autoFilter ref="A4:O413"/>
  <mergeCells count="13">
    <mergeCell ref="K3:K4"/>
    <mergeCell ref="L3:L4"/>
    <mergeCell ref="N3:N4"/>
    <mergeCell ref="I414:K414"/>
    <mergeCell ref="I413:K413"/>
    <mergeCell ref="D3:D4"/>
    <mergeCell ref="F3:F4"/>
    <mergeCell ref="I3:I4"/>
    <mergeCell ref="J3:J4"/>
    <mergeCell ref="A413:C413"/>
    <mergeCell ref="A3:A4"/>
    <mergeCell ref="B3:B4"/>
    <mergeCell ref="C3:C4"/>
  </mergeCells>
  <printOptions/>
  <pageMargins left="0.66" right="0.21" top="0.5" bottom="0.56" header="0.32" footer="0.36"/>
  <pageSetup firstPageNumber="15" useFirstPageNumber="1" horizontalDpi="600" verticalDpi="600" orientation="portrait" paperSize="9" scale="7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41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10.140625" style="158" customWidth="1"/>
    <col min="2" max="2" width="2.8515625" style="158" customWidth="1"/>
    <col min="3" max="3" width="23.57421875" style="158" customWidth="1"/>
    <col min="4" max="4" width="10.421875" style="158" customWidth="1"/>
    <col min="5" max="5" width="4.140625" style="158" customWidth="1"/>
    <col min="6" max="6" width="13.421875" style="158" customWidth="1"/>
    <col min="7" max="7" width="4.8515625" style="158" customWidth="1"/>
    <col min="8" max="8" width="2.28125" style="158" customWidth="1"/>
    <col min="9" max="9" width="10.140625" style="158" customWidth="1"/>
    <col min="10" max="10" width="2.8515625" style="158" customWidth="1"/>
    <col min="11" max="11" width="23.421875" style="158" customWidth="1"/>
    <col min="12" max="12" width="10.421875" style="158" customWidth="1"/>
    <col min="13" max="13" width="4.00390625" style="158" customWidth="1"/>
    <col min="14" max="14" width="13.421875" style="158" customWidth="1"/>
    <col min="15" max="15" width="4.8515625" style="158" customWidth="1"/>
    <col min="16" max="16384" width="10.28125" style="158" customWidth="1"/>
  </cols>
  <sheetData>
    <row r="1" spans="1:9" ht="17.25">
      <c r="A1" s="157" t="s">
        <v>1325</v>
      </c>
      <c r="I1" s="217"/>
    </row>
    <row r="2" spans="1:15" ht="14.25" thickBot="1">
      <c r="A2" s="157" t="s">
        <v>1319</v>
      </c>
      <c r="G2" s="159" t="s">
        <v>1320</v>
      </c>
      <c r="I2" s="157" t="s">
        <v>1321</v>
      </c>
      <c r="O2" s="159" t="s">
        <v>1320</v>
      </c>
    </row>
    <row r="3" spans="1:15" ht="13.5">
      <c r="A3" s="218" t="s">
        <v>828</v>
      </c>
      <c r="B3" s="161" t="s">
        <v>410</v>
      </c>
      <c r="C3" s="161" t="s">
        <v>411</v>
      </c>
      <c r="D3" s="162" t="s">
        <v>1326</v>
      </c>
      <c r="E3" s="219"/>
      <c r="F3" s="162" t="s">
        <v>1327</v>
      </c>
      <c r="G3" s="220"/>
      <c r="I3" s="218" t="s">
        <v>828</v>
      </c>
      <c r="J3" s="161" t="s">
        <v>410</v>
      </c>
      <c r="K3" s="161" t="s">
        <v>411</v>
      </c>
      <c r="L3" s="162" t="s">
        <v>1326</v>
      </c>
      <c r="M3" s="219"/>
      <c r="N3" s="162" t="s">
        <v>1327</v>
      </c>
      <c r="O3" s="220"/>
    </row>
    <row r="4" spans="1:15" ht="13.5">
      <c r="A4" s="221"/>
      <c r="B4" s="222"/>
      <c r="C4" s="222"/>
      <c r="D4" s="222"/>
      <c r="E4" s="223" t="s">
        <v>831</v>
      </c>
      <c r="F4" s="222"/>
      <c r="G4" s="169" t="s">
        <v>835</v>
      </c>
      <c r="I4" s="221"/>
      <c r="J4" s="222"/>
      <c r="K4" s="222"/>
      <c r="L4" s="222"/>
      <c r="M4" s="223" t="s">
        <v>831</v>
      </c>
      <c r="N4" s="222"/>
      <c r="O4" s="169" t="s">
        <v>835</v>
      </c>
    </row>
    <row r="5" spans="1:15" ht="13.5">
      <c r="A5" s="170" t="s">
        <v>0</v>
      </c>
      <c r="B5" s="171">
        <v>1</v>
      </c>
      <c r="C5" s="171" t="s">
        <v>851</v>
      </c>
      <c r="D5" s="172">
        <v>0</v>
      </c>
      <c r="E5" s="172"/>
      <c r="F5" s="172">
        <v>11924</v>
      </c>
      <c r="G5" s="193">
        <f aca="true" t="shared" si="0" ref="G5:G36">ROUND((F5/95958601)*100,1)</f>
        <v>0</v>
      </c>
      <c r="I5" s="170" t="s">
        <v>0</v>
      </c>
      <c r="J5" s="171">
        <v>1</v>
      </c>
      <c r="K5" s="171" t="s">
        <v>851</v>
      </c>
      <c r="L5" s="172">
        <v>0</v>
      </c>
      <c r="M5" s="172"/>
      <c r="N5" s="172">
        <v>42704672</v>
      </c>
      <c r="O5" s="193">
        <f aca="true" t="shared" si="1" ref="O5:O36">ROUND((N5/150723733)*100,1)</f>
        <v>28.3</v>
      </c>
    </row>
    <row r="6" spans="1:15" ht="13.5">
      <c r="A6" s="174" t="s">
        <v>5</v>
      </c>
      <c r="B6" s="175">
        <v>2</v>
      </c>
      <c r="C6" s="176" t="s">
        <v>416</v>
      </c>
      <c r="D6" s="177">
        <v>6</v>
      </c>
      <c r="E6" s="177" t="s">
        <v>1310</v>
      </c>
      <c r="F6" s="177">
        <v>1762</v>
      </c>
      <c r="G6" s="179">
        <f t="shared" si="0"/>
        <v>0</v>
      </c>
      <c r="I6" s="174" t="s">
        <v>5</v>
      </c>
      <c r="J6" s="175">
        <v>2</v>
      </c>
      <c r="K6" s="176" t="s">
        <v>416</v>
      </c>
      <c r="L6" s="177">
        <v>7169</v>
      </c>
      <c r="M6" s="177" t="s">
        <v>819</v>
      </c>
      <c r="N6" s="177">
        <v>6343448</v>
      </c>
      <c r="O6" s="179">
        <f t="shared" si="1"/>
        <v>4.2</v>
      </c>
    </row>
    <row r="7" spans="1:15" ht="13.5">
      <c r="A7" s="180" t="s">
        <v>6</v>
      </c>
      <c r="B7" s="181">
        <v>3</v>
      </c>
      <c r="C7" s="182" t="s">
        <v>417</v>
      </c>
      <c r="D7" s="183">
        <v>6</v>
      </c>
      <c r="E7" s="183" t="s">
        <v>1310</v>
      </c>
      <c r="F7" s="183">
        <v>1762</v>
      </c>
      <c r="G7" s="184">
        <f t="shared" si="0"/>
        <v>0</v>
      </c>
      <c r="I7" s="180" t="s">
        <v>6</v>
      </c>
      <c r="J7" s="181">
        <v>3</v>
      </c>
      <c r="K7" s="182" t="s">
        <v>870</v>
      </c>
      <c r="L7" s="183">
        <v>6946083</v>
      </c>
      <c r="M7" s="183" t="s">
        <v>820</v>
      </c>
      <c r="N7" s="183">
        <v>6107079</v>
      </c>
      <c r="O7" s="184">
        <f t="shared" si="1"/>
        <v>4.1</v>
      </c>
    </row>
    <row r="8" spans="1:15" ht="13.5">
      <c r="A8" s="186" t="s">
        <v>10</v>
      </c>
      <c r="B8" s="187">
        <v>4</v>
      </c>
      <c r="C8" s="188" t="s">
        <v>421</v>
      </c>
      <c r="D8" s="189">
        <v>6</v>
      </c>
      <c r="E8" s="189" t="s">
        <v>1310</v>
      </c>
      <c r="F8" s="189">
        <v>1762</v>
      </c>
      <c r="G8" s="191">
        <f t="shared" si="0"/>
        <v>0</v>
      </c>
      <c r="I8" s="186" t="s">
        <v>879</v>
      </c>
      <c r="J8" s="187">
        <v>4</v>
      </c>
      <c r="K8" s="188" t="s">
        <v>880</v>
      </c>
      <c r="L8" s="189">
        <v>4724330</v>
      </c>
      <c r="M8" s="189" t="s">
        <v>820</v>
      </c>
      <c r="N8" s="189">
        <v>5363104</v>
      </c>
      <c r="O8" s="191">
        <f t="shared" si="1"/>
        <v>3.6</v>
      </c>
    </row>
    <row r="9" spans="1:15" ht="13.5">
      <c r="A9" s="174" t="s">
        <v>14</v>
      </c>
      <c r="B9" s="175">
        <v>2</v>
      </c>
      <c r="C9" s="176" t="s">
        <v>425</v>
      </c>
      <c r="D9" s="177">
        <v>9</v>
      </c>
      <c r="E9" s="177" t="s">
        <v>1310</v>
      </c>
      <c r="F9" s="177">
        <v>1221</v>
      </c>
      <c r="G9" s="179">
        <f t="shared" si="0"/>
        <v>0</v>
      </c>
      <c r="I9" s="186" t="s">
        <v>881</v>
      </c>
      <c r="J9" s="187">
        <v>4</v>
      </c>
      <c r="K9" s="188" t="s">
        <v>882</v>
      </c>
      <c r="L9" s="189">
        <v>1704295</v>
      </c>
      <c r="M9" s="189" t="s">
        <v>820</v>
      </c>
      <c r="N9" s="189">
        <v>605285</v>
      </c>
      <c r="O9" s="191">
        <f t="shared" si="1"/>
        <v>0.4</v>
      </c>
    </row>
    <row r="10" spans="1:15" ht="13.5">
      <c r="A10" s="174" t="s">
        <v>17</v>
      </c>
      <c r="B10" s="175">
        <v>2</v>
      </c>
      <c r="C10" s="176" t="s">
        <v>428</v>
      </c>
      <c r="D10" s="177">
        <v>5497</v>
      </c>
      <c r="E10" s="177" t="s">
        <v>1311</v>
      </c>
      <c r="F10" s="177">
        <v>823</v>
      </c>
      <c r="G10" s="179">
        <f t="shared" si="0"/>
        <v>0</v>
      </c>
      <c r="I10" s="186" t="s">
        <v>883</v>
      </c>
      <c r="J10" s="187">
        <v>4</v>
      </c>
      <c r="K10" s="188" t="s">
        <v>884</v>
      </c>
      <c r="L10" s="189">
        <v>796515</v>
      </c>
      <c r="M10" s="189" t="s">
        <v>820</v>
      </c>
      <c r="N10" s="189">
        <v>288012</v>
      </c>
      <c r="O10" s="191">
        <f t="shared" si="1"/>
        <v>0.2</v>
      </c>
    </row>
    <row r="11" spans="1:15" ht="13.5">
      <c r="A11" s="180" t="s">
        <v>18</v>
      </c>
      <c r="B11" s="181">
        <v>3</v>
      </c>
      <c r="C11" s="182" t="s">
        <v>429</v>
      </c>
      <c r="D11" s="183">
        <v>3312</v>
      </c>
      <c r="E11" s="183" t="s">
        <v>1311</v>
      </c>
      <c r="F11" s="183">
        <v>496</v>
      </c>
      <c r="G11" s="184">
        <f t="shared" si="0"/>
        <v>0</v>
      </c>
      <c r="I11" s="186" t="s">
        <v>887</v>
      </c>
      <c r="J11" s="187">
        <v>4</v>
      </c>
      <c r="K11" s="188" t="s">
        <v>888</v>
      </c>
      <c r="L11" s="189">
        <v>62860</v>
      </c>
      <c r="M11" s="189" t="s">
        <v>820</v>
      </c>
      <c r="N11" s="189">
        <v>75008</v>
      </c>
      <c r="O11" s="191">
        <f t="shared" si="1"/>
        <v>0</v>
      </c>
    </row>
    <row r="12" spans="1:15" ht="13.5">
      <c r="A12" s="180" t="s">
        <v>21</v>
      </c>
      <c r="B12" s="181">
        <v>3</v>
      </c>
      <c r="C12" s="182" t="s">
        <v>432</v>
      </c>
      <c r="D12" s="183">
        <v>2185</v>
      </c>
      <c r="E12" s="183" t="s">
        <v>1311</v>
      </c>
      <c r="F12" s="183">
        <v>327</v>
      </c>
      <c r="G12" s="184">
        <f t="shared" si="0"/>
        <v>0</v>
      </c>
      <c r="I12" s="186" t="s">
        <v>889</v>
      </c>
      <c r="J12" s="187">
        <v>4</v>
      </c>
      <c r="K12" s="188" t="s">
        <v>890</v>
      </c>
      <c r="L12" s="189">
        <v>108021</v>
      </c>
      <c r="M12" s="189" t="s">
        <v>820</v>
      </c>
      <c r="N12" s="189">
        <v>40523</v>
      </c>
      <c r="O12" s="191">
        <f t="shared" si="1"/>
        <v>0</v>
      </c>
    </row>
    <row r="13" spans="1:15" ht="13.5">
      <c r="A13" s="174" t="s">
        <v>24</v>
      </c>
      <c r="B13" s="175">
        <v>2</v>
      </c>
      <c r="C13" s="176" t="s">
        <v>435</v>
      </c>
      <c r="D13" s="177">
        <v>44</v>
      </c>
      <c r="E13" s="177" t="s">
        <v>1310</v>
      </c>
      <c r="F13" s="177">
        <v>6570</v>
      </c>
      <c r="G13" s="179">
        <f t="shared" si="0"/>
        <v>0</v>
      </c>
      <c r="I13" s="186" t="s">
        <v>891</v>
      </c>
      <c r="J13" s="187">
        <v>4</v>
      </c>
      <c r="K13" s="188" t="s">
        <v>892</v>
      </c>
      <c r="L13" s="189">
        <v>579359</v>
      </c>
      <c r="M13" s="189" t="s">
        <v>820</v>
      </c>
      <c r="N13" s="189">
        <v>133605</v>
      </c>
      <c r="O13" s="191">
        <f t="shared" si="1"/>
        <v>0.1</v>
      </c>
    </row>
    <row r="14" spans="1:15" ht="13.5">
      <c r="A14" s="174" t="s">
        <v>28</v>
      </c>
      <c r="B14" s="175">
        <v>2</v>
      </c>
      <c r="C14" s="176" t="s">
        <v>439</v>
      </c>
      <c r="D14" s="177">
        <v>0</v>
      </c>
      <c r="E14" s="177"/>
      <c r="F14" s="177">
        <v>1548</v>
      </c>
      <c r="G14" s="179">
        <f t="shared" si="0"/>
        <v>0</v>
      </c>
      <c r="I14" s="180" t="s">
        <v>893</v>
      </c>
      <c r="J14" s="181">
        <v>3</v>
      </c>
      <c r="K14" s="182" t="s">
        <v>422</v>
      </c>
      <c r="L14" s="183">
        <v>225</v>
      </c>
      <c r="M14" s="183" t="s">
        <v>819</v>
      </c>
      <c r="N14" s="183">
        <v>236369</v>
      </c>
      <c r="O14" s="184">
        <f t="shared" si="1"/>
        <v>0.2</v>
      </c>
    </row>
    <row r="15" spans="1:15" ht="13.5">
      <c r="A15" s="170" t="s">
        <v>33</v>
      </c>
      <c r="B15" s="171">
        <v>1</v>
      </c>
      <c r="C15" s="171" t="s">
        <v>444</v>
      </c>
      <c r="D15" s="172">
        <v>0</v>
      </c>
      <c r="E15" s="172"/>
      <c r="F15" s="172">
        <v>14789351</v>
      </c>
      <c r="G15" s="193">
        <f t="shared" si="0"/>
        <v>15.4</v>
      </c>
      <c r="I15" s="174" t="s">
        <v>14</v>
      </c>
      <c r="J15" s="175">
        <v>2</v>
      </c>
      <c r="K15" s="176" t="s">
        <v>425</v>
      </c>
      <c r="L15" s="177">
        <v>1700533</v>
      </c>
      <c r="M15" s="177" t="s">
        <v>819</v>
      </c>
      <c r="N15" s="177">
        <v>33110923</v>
      </c>
      <c r="O15" s="179">
        <f t="shared" si="1"/>
        <v>22</v>
      </c>
    </row>
    <row r="16" spans="1:15" ht="13.5">
      <c r="A16" s="174" t="s">
        <v>36</v>
      </c>
      <c r="B16" s="175">
        <v>2</v>
      </c>
      <c r="C16" s="176" t="s">
        <v>447</v>
      </c>
      <c r="D16" s="177">
        <v>13082</v>
      </c>
      <c r="E16" s="177" t="s">
        <v>1310</v>
      </c>
      <c r="F16" s="177">
        <v>58432</v>
      </c>
      <c r="G16" s="179">
        <f t="shared" si="0"/>
        <v>0.1</v>
      </c>
      <c r="I16" s="180" t="s">
        <v>15</v>
      </c>
      <c r="J16" s="181">
        <v>3</v>
      </c>
      <c r="K16" s="182" t="s">
        <v>894</v>
      </c>
      <c r="L16" s="183">
        <v>3476</v>
      </c>
      <c r="M16" s="183" t="s">
        <v>819</v>
      </c>
      <c r="N16" s="183">
        <v>68421</v>
      </c>
      <c r="O16" s="184">
        <f t="shared" si="1"/>
        <v>0</v>
      </c>
    </row>
    <row r="17" spans="1:15" ht="13.5">
      <c r="A17" s="180" t="s">
        <v>37</v>
      </c>
      <c r="B17" s="181">
        <v>3</v>
      </c>
      <c r="C17" s="182" t="s">
        <v>448</v>
      </c>
      <c r="D17" s="183">
        <v>29</v>
      </c>
      <c r="E17" s="183" t="s">
        <v>1310</v>
      </c>
      <c r="F17" s="183">
        <v>12761</v>
      </c>
      <c r="G17" s="184">
        <f t="shared" si="0"/>
        <v>0</v>
      </c>
      <c r="I17" s="180" t="s">
        <v>895</v>
      </c>
      <c r="J17" s="181">
        <v>3</v>
      </c>
      <c r="K17" s="182" t="s">
        <v>896</v>
      </c>
      <c r="L17" s="183">
        <v>45300</v>
      </c>
      <c r="M17" s="183" t="s">
        <v>819</v>
      </c>
      <c r="N17" s="183">
        <v>777015</v>
      </c>
      <c r="O17" s="184">
        <f t="shared" si="1"/>
        <v>0.5</v>
      </c>
    </row>
    <row r="18" spans="1:15" ht="13.5">
      <c r="A18" s="174" t="s">
        <v>48</v>
      </c>
      <c r="B18" s="175">
        <v>2</v>
      </c>
      <c r="C18" s="176" t="s">
        <v>459</v>
      </c>
      <c r="D18" s="177">
        <v>514783</v>
      </c>
      <c r="E18" s="177" t="s">
        <v>1310</v>
      </c>
      <c r="F18" s="177">
        <v>14730919</v>
      </c>
      <c r="G18" s="179">
        <f t="shared" si="0"/>
        <v>15.4</v>
      </c>
      <c r="I18" s="180" t="s">
        <v>897</v>
      </c>
      <c r="J18" s="181">
        <v>3</v>
      </c>
      <c r="K18" s="182" t="s">
        <v>898</v>
      </c>
      <c r="L18" s="183">
        <v>1638215</v>
      </c>
      <c r="M18" s="183" t="s">
        <v>819</v>
      </c>
      <c r="N18" s="183">
        <v>31997730</v>
      </c>
      <c r="O18" s="184">
        <f t="shared" si="1"/>
        <v>21.2</v>
      </c>
    </row>
    <row r="19" spans="1:15" ht="13.5">
      <c r="A19" s="180" t="s">
        <v>49</v>
      </c>
      <c r="B19" s="181">
        <v>3</v>
      </c>
      <c r="C19" s="182" t="s">
        <v>460</v>
      </c>
      <c r="D19" s="183">
        <v>510897</v>
      </c>
      <c r="E19" s="183" t="s">
        <v>1310</v>
      </c>
      <c r="F19" s="183">
        <v>14543363</v>
      </c>
      <c r="G19" s="184">
        <f t="shared" si="0"/>
        <v>15.2</v>
      </c>
      <c r="I19" s="186" t="s">
        <v>899</v>
      </c>
      <c r="J19" s="187">
        <v>4</v>
      </c>
      <c r="K19" s="188" t="s">
        <v>900</v>
      </c>
      <c r="L19" s="189">
        <v>301900</v>
      </c>
      <c r="M19" s="189" t="s">
        <v>819</v>
      </c>
      <c r="N19" s="189">
        <v>5787955</v>
      </c>
      <c r="O19" s="191">
        <f t="shared" si="1"/>
        <v>3.8</v>
      </c>
    </row>
    <row r="20" spans="1:15" ht="13.5">
      <c r="A20" s="170" t="s">
        <v>65</v>
      </c>
      <c r="B20" s="171">
        <v>1</v>
      </c>
      <c r="C20" s="171" t="s">
        <v>476</v>
      </c>
      <c r="D20" s="172">
        <v>0</v>
      </c>
      <c r="E20" s="172"/>
      <c r="F20" s="172">
        <v>8501305</v>
      </c>
      <c r="G20" s="193">
        <f t="shared" si="0"/>
        <v>8.9</v>
      </c>
      <c r="I20" s="180" t="s">
        <v>903</v>
      </c>
      <c r="J20" s="181">
        <v>3</v>
      </c>
      <c r="K20" s="182" t="s">
        <v>904</v>
      </c>
      <c r="L20" s="183">
        <v>13542</v>
      </c>
      <c r="M20" s="183" t="s">
        <v>819</v>
      </c>
      <c r="N20" s="183">
        <v>267757</v>
      </c>
      <c r="O20" s="184">
        <f t="shared" si="1"/>
        <v>0.2</v>
      </c>
    </row>
    <row r="21" spans="1:15" ht="13.5">
      <c r="A21" s="174" t="s">
        <v>66</v>
      </c>
      <c r="B21" s="175">
        <v>2</v>
      </c>
      <c r="C21" s="176" t="s">
        <v>477</v>
      </c>
      <c r="D21" s="177">
        <v>0</v>
      </c>
      <c r="E21" s="177"/>
      <c r="F21" s="177">
        <v>3054642</v>
      </c>
      <c r="G21" s="179">
        <f t="shared" si="0"/>
        <v>3.2</v>
      </c>
      <c r="I21" s="174" t="s">
        <v>23</v>
      </c>
      <c r="J21" s="175">
        <v>2</v>
      </c>
      <c r="K21" s="176" t="s">
        <v>434</v>
      </c>
      <c r="L21" s="177">
        <v>145104</v>
      </c>
      <c r="M21" s="177" t="s">
        <v>819</v>
      </c>
      <c r="N21" s="177">
        <v>3239626</v>
      </c>
      <c r="O21" s="179">
        <f t="shared" si="1"/>
        <v>2.1</v>
      </c>
    </row>
    <row r="22" spans="1:15" ht="13.5">
      <c r="A22" s="180" t="s">
        <v>67</v>
      </c>
      <c r="B22" s="181">
        <v>3</v>
      </c>
      <c r="C22" s="182" t="s">
        <v>478</v>
      </c>
      <c r="D22" s="183">
        <v>0</v>
      </c>
      <c r="E22" s="183"/>
      <c r="F22" s="183">
        <v>3040580</v>
      </c>
      <c r="G22" s="184">
        <f t="shared" si="0"/>
        <v>3.2</v>
      </c>
      <c r="I22" s="180" t="s">
        <v>926</v>
      </c>
      <c r="J22" s="181">
        <v>3</v>
      </c>
      <c r="K22" s="182" t="s">
        <v>927</v>
      </c>
      <c r="L22" s="183">
        <v>145104</v>
      </c>
      <c r="M22" s="183" t="s">
        <v>819</v>
      </c>
      <c r="N22" s="183">
        <v>3239626</v>
      </c>
      <c r="O22" s="184">
        <f t="shared" si="1"/>
        <v>2.1</v>
      </c>
    </row>
    <row r="23" spans="1:15" ht="13.5">
      <c r="A23" s="180" t="s">
        <v>73</v>
      </c>
      <c r="B23" s="181">
        <v>3</v>
      </c>
      <c r="C23" s="182" t="s">
        <v>484</v>
      </c>
      <c r="D23" s="183">
        <v>52</v>
      </c>
      <c r="E23" s="183" t="s">
        <v>1310</v>
      </c>
      <c r="F23" s="183">
        <v>14062</v>
      </c>
      <c r="G23" s="184">
        <f t="shared" si="0"/>
        <v>0</v>
      </c>
      <c r="I23" s="186" t="s">
        <v>930</v>
      </c>
      <c r="J23" s="187">
        <v>4</v>
      </c>
      <c r="K23" s="188" t="s">
        <v>931</v>
      </c>
      <c r="L23" s="189">
        <v>145104</v>
      </c>
      <c r="M23" s="189" t="s">
        <v>819</v>
      </c>
      <c r="N23" s="189">
        <v>3239626</v>
      </c>
      <c r="O23" s="191">
        <f t="shared" si="1"/>
        <v>2.1</v>
      </c>
    </row>
    <row r="24" spans="1:15" ht="13.5">
      <c r="A24" s="174" t="s">
        <v>78</v>
      </c>
      <c r="B24" s="175">
        <v>2</v>
      </c>
      <c r="C24" s="176" t="s">
        <v>489</v>
      </c>
      <c r="D24" s="177">
        <v>2</v>
      </c>
      <c r="E24" s="177" t="s">
        <v>1310</v>
      </c>
      <c r="F24" s="177">
        <v>6750</v>
      </c>
      <c r="G24" s="179">
        <f t="shared" si="0"/>
        <v>0</v>
      </c>
      <c r="I24" s="174" t="s">
        <v>28</v>
      </c>
      <c r="J24" s="175">
        <v>2</v>
      </c>
      <c r="K24" s="176" t="s">
        <v>439</v>
      </c>
      <c r="L24" s="177">
        <v>0</v>
      </c>
      <c r="M24" s="177"/>
      <c r="N24" s="177">
        <v>10675</v>
      </c>
      <c r="O24" s="179">
        <f t="shared" si="1"/>
        <v>0</v>
      </c>
    </row>
    <row r="25" spans="1:15" ht="13.5">
      <c r="A25" s="180" t="s">
        <v>80</v>
      </c>
      <c r="B25" s="181">
        <v>3</v>
      </c>
      <c r="C25" s="182" t="s">
        <v>491</v>
      </c>
      <c r="D25" s="183">
        <v>2</v>
      </c>
      <c r="E25" s="183" t="s">
        <v>1310</v>
      </c>
      <c r="F25" s="183">
        <v>6750</v>
      </c>
      <c r="G25" s="184">
        <f t="shared" si="0"/>
        <v>0</v>
      </c>
      <c r="I25" s="170" t="s">
        <v>29</v>
      </c>
      <c r="J25" s="171">
        <v>1</v>
      </c>
      <c r="K25" s="171" t="s">
        <v>440</v>
      </c>
      <c r="L25" s="172">
        <v>0</v>
      </c>
      <c r="M25" s="172"/>
      <c r="N25" s="172">
        <v>6292</v>
      </c>
      <c r="O25" s="193">
        <f t="shared" si="1"/>
        <v>0</v>
      </c>
    </row>
    <row r="26" spans="1:15" ht="13.5">
      <c r="A26" s="174" t="s">
        <v>81</v>
      </c>
      <c r="B26" s="175">
        <v>2</v>
      </c>
      <c r="C26" s="176" t="s">
        <v>492</v>
      </c>
      <c r="D26" s="177">
        <v>14044</v>
      </c>
      <c r="E26" s="177" t="s">
        <v>1311</v>
      </c>
      <c r="F26" s="177">
        <v>2956665</v>
      </c>
      <c r="G26" s="179">
        <f t="shared" si="0"/>
        <v>3.1</v>
      </c>
      <c r="I26" s="174" t="s">
        <v>30</v>
      </c>
      <c r="J26" s="175">
        <v>2</v>
      </c>
      <c r="K26" s="176" t="s">
        <v>441</v>
      </c>
      <c r="L26" s="177">
        <v>51</v>
      </c>
      <c r="M26" s="177" t="s">
        <v>821</v>
      </c>
      <c r="N26" s="177">
        <v>6292</v>
      </c>
      <c r="O26" s="179">
        <f t="shared" si="1"/>
        <v>0</v>
      </c>
    </row>
    <row r="27" spans="1:15" ht="13.5">
      <c r="A27" s="180" t="s">
        <v>84</v>
      </c>
      <c r="B27" s="181">
        <v>3</v>
      </c>
      <c r="C27" s="182" t="s">
        <v>495</v>
      </c>
      <c r="D27" s="183">
        <v>14044</v>
      </c>
      <c r="E27" s="183" t="s">
        <v>1311</v>
      </c>
      <c r="F27" s="183">
        <v>2956665</v>
      </c>
      <c r="G27" s="184">
        <f t="shared" si="0"/>
        <v>3.1</v>
      </c>
      <c r="I27" s="180" t="s">
        <v>956</v>
      </c>
      <c r="J27" s="181">
        <v>3</v>
      </c>
      <c r="K27" s="182" t="s">
        <v>957</v>
      </c>
      <c r="L27" s="183">
        <v>51134</v>
      </c>
      <c r="M27" s="183" t="s">
        <v>958</v>
      </c>
      <c r="N27" s="183">
        <v>6292</v>
      </c>
      <c r="O27" s="184">
        <f t="shared" si="1"/>
        <v>0</v>
      </c>
    </row>
    <row r="28" spans="1:15" ht="13.5">
      <c r="A28" s="174" t="s">
        <v>94</v>
      </c>
      <c r="B28" s="175">
        <v>2</v>
      </c>
      <c r="C28" s="176" t="s">
        <v>505</v>
      </c>
      <c r="D28" s="177">
        <v>13541</v>
      </c>
      <c r="E28" s="177" t="s">
        <v>1310</v>
      </c>
      <c r="F28" s="177">
        <v>2235710</v>
      </c>
      <c r="G28" s="179">
        <f t="shared" si="0"/>
        <v>2.3</v>
      </c>
      <c r="I28" s="186" t="s">
        <v>959</v>
      </c>
      <c r="J28" s="187">
        <v>4</v>
      </c>
      <c r="K28" s="188" t="s">
        <v>960</v>
      </c>
      <c r="L28" s="189">
        <v>51134</v>
      </c>
      <c r="M28" s="189" t="s">
        <v>958</v>
      </c>
      <c r="N28" s="189">
        <v>6292</v>
      </c>
      <c r="O28" s="191">
        <f t="shared" si="1"/>
        <v>0</v>
      </c>
    </row>
    <row r="29" spans="1:15" ht="13.5">
      <c r="A29" s="174" t="s">
        <v>101</v>
      </c>
      <c r="B29" s="175">
        <v>2</v>
      </c>
      <c r="C29" s="176" t="s">
        <v>512</v>
      </c>
      <c r="D29" s="177">
        <v>778</v>
      </c>
      <c r="E29" s="177" t="s">
        <v>1310</v>
      </c>
      <c r="F29" s="177">
        <v>247538</v>
      </c>
      <c r="G29" s="179">
        <f t="shared" si="0"/>
        <v>0.3</v>
      </c>
      <c r="I29" s="170" t="s">
        <v>33</v>
      </c>
      <c r="J29" s="171">
        <v>1</v>
      </c>
      <c r="K29" s="171" t="s">
        <v>444</v>
      </c>
      <c r="L29" s="172">
        <v>0</v>
      </c>
      <c r="M29" s="172"/>
      <c r="N29" s="172">
        <v>1995653</v>
      </c>
      <c r="O29" s="193">
        <f t="shared" si="1"/>
        <v>1.3</v>
      </c>
    </row>
    <row r="30" spans="1:15" ht="13.5">
      <c r="A30" s="170" t="s">
        <v>102</v>
      </c>
      <c r="B30" s="171">
        <v>1</v>
      </c>
      <c r="C30" s="171" t="s">
        <v>513</v>
      </c>
      <c r="D30" s="172">
        <v>0</v>
      </c>
      <c r="E30" s="172"/>
      <c r="F30" s="172">
        <v>56218094</v>
      </c>
      <c r="G30" s="193">
        <f t="shared" si="0"/>
        <v>58.6</v>
      </c>
      <c r="I30" s="174" t="s">
        <v>36</v>
      </c>
      <c r="J30" s="175">
        <v>2</v>
      </c>
      <c r="K30" s="176" t="s">
        <v>447</v>
      </c>
      <c r="L30" s="177">
        <v>50</v>
      </c>
      <c r="M30" s="177" t="s">
        <v>819</v>
      </c>
      <c r="N30" s="177">
        <v>469</v>
      </c>
      <c r="O30" s="179">
        <f t="shared" si="1"/>
        <v>0</v>
      </c>
    </row>
    <row r="31" spans="1:15" ht="13.5">
      <c r="A31" s="174" t="s">
        <v>104</v>
      </c>
      <c r="B31" s="175">
        <v>2</v>
      </c>
      <c r="C31" s="176" t="s">
        <v>515</v>
      </c>
      <c r="D31" s="177">
        <v>294</v>
      </c>
      <c r="E31" s="177" t="s">
        <v>1310</v>
      </c>
      <c r="F31" s="177">
        <v>1027</v>
      </c>
      <c r="G31" s="179">
        <f t="shared" si="0"/>
        <v>0</v>
      </c>
      <c r="I31" s="174" t="s">
        <v>38</v>
      </c>
      <c r="J31" s="175">
        <v>2</v>
      </c>
      <c r="K31" s="176" t="s">
        <v>449</v>
      </c>
      <c r="L31" s="177">
        <v>0</v>
      </c>
      <c r="M31" s="177"/>
      <c r="N31" s="177">
        <v>38640</v>
      </c>
      <c r="O31" s="179">
        <f t="shared" si="1"/>
        <v>0</v>
      </c>
    </row>
    <row r="32" spans="1:15" ht="13.5">
      <c r="A32" s="180" t="s">
        <v>105</v>
      </c>
      <c r="B32" s="181">
        <v>3</v>
      </c>
      <c r="C32" s="182" t="s">
        <v>516</v>
      </c>
      <c r="D32" s="183">
        <v>222</v>
      </c>
      <c r="E32" s="183" t="s">
        <v>1310</v>
      </c>
      <c r="F32" s="183">
        <v>776</v>
      </c>
      <c r="G32" s="184">
        <f t="shared" si="0"/>
        <v>0</v>
      </c>
      <c r="I32" s="180" t="s">
        <v>39</v>
      </c>
      <c r="J32" s="181">
        <v>3</v>
      </c>
      <c r="K32" s="182" t="s">
        <v>450</v>
      </c>
      <c r="L32" s="183">
        <v>0</v>
      </c>
      <c r="M32" s="183"/>
      <c r="N32" s="183">
        <v>36055</v>
      </c>
      <c r="O32" s="184">
        <f t="shared" si="1"/>
        <v>0</v>
      </c>
    </row>
    <row r="33" spans="1:15" ht="13.5">
      <c r="A33" s="180" t="s">
        <v>106</v>
      </c>
      <c r="B33" s="181">
        <v>3</v>
      </c>
      <c r="C33" s="182" t="s">
        <v>517</v>
      </c>
      <c r="D33" s="183">
        <v>71780</v>
      </c>
      <c r="E33" s="183" t="s">
        <v>1311</v>
      </c>
      <c r="F33" s="183">
        <v>251</v>
      </c>
      <c r="G33" s="184">
        <f t="shared" si="0"/>
        <v>0</v>
      </c>
      <c r="I33" s="186" t="s">
        <v>1021</v>
      </c>
      <c r="J33" s="187">
        <v>4</v>
      </c>
      <c r="K33" s="188" t="s">
        <v>451</v>
      </c>
      <c r="L33" s="189">
        <v>0</v>
      </c>
      <c r="M33" s="189"/>
      <c r="N33" s="189">
        <v>36055</v>
      </c>
      <c r="O33" s="191">
        <f t="shared" si="1"/>
        <v>0</v>
      </c>
    </row>
    <row r="34" spans="1:15" ht="13.5">
      <c r="A34" s="174" t="s">
        <v>116</v>
      </c>
      <c r="B34" s="175">
        <v>2</v>
      </c>
      <c r="C34" s="176" t="s">
        <v>527</v>
      </c>
      <c r="D34" s="177">
        <v>433</v>
      </c>
      <c r="E34" s="177" t="s">
        <v>1310</v>
      </c>
      <c r="F34" s="177">
        <v>1729</v>
      </c>
      <c r="G34" s="179">
        <f t="shared" si="0"/>
        <v>0</v>
      </c>
      <c r="I34" s="174" t="s">
        <v>46</v>
      </c>
      <c r="J34" s="175">
        <v>2</v>
      </c>
      <c r="K34" s="176" t="s">
        <v>457</v>
      </c>
      <c r="L34" s="177">
        <v>371400</v>
      </c>
      <c r="M34" s="177" t="s">
        <v>819</v>
      </c>
      <c r="N34" s="177">
        <v>1822493</v>
      </c>
      <c r="O34" s="179">
        <f t="shared" si="1"/>
        <v>1.2</v>
      </c>
    </row>
    <row r="35" spans="1:15" ht="13.5">
      <c r="A35" s="180" t="s">
        <v>117</v>
      </c>
      <c r="B35" s="181">
        <v>3</v>
      </c>
      <c r="C35" s="182" t="s">
        <v>528</v>
      </c>
      <c r="D35" s="183">
        <v>433</v>
      </c>
      <c r="E35" s="183" t="s">
        <v>1310</v>
      </c>
      <c r="F35" s="183">
        <v>1729</v>
      </c>
      <c r="G35" s="184">
        <f t="shared" si="0"/>
        <v>0</v>
      </c>
      <c r="I35" s="180" t="s">
        <v>47</v>
      </c>
      <c r="J35" s="181">
        <v>3</v>
      </c>
      <c r="K35" s="182" t="s">
        <v>1061</v>
      </c>
      <c r="L35" s="183">
        <v>12286</v>
      </c>
      <c r="M35" s="183" t="s">
        <v>819</v>
      </c>
      <c r="N35" s="183">
        <v>119300</v>
      </c>
      <c r="O35" s="184">
        <f t="shared" si="1"/>
        <v>0.1</v>
      </c>
    </row>
    <row r="36" spans="1:15" ht="13.5">
      <c r="A36" s="186" t="s">
        <v>125</v>
      </c>
      <c r="B36" s="187">
        <v>4</v>
      </c>
      <c r="C36" s="188" t="s">
        <v>535</v>
      </c>
      <c r="D36" s="189">
        <v>433</v>
      </c>
      <c r="E36" s="189" t="s">
        <v>1310</v>
      </c>
      <c r="F36" s="189">
        <v>1729</v>
      </c>
      <c r="G36" s="191">
        <f t="shared" si="0"/>
        <v>0</v>
      </c>
      <c r="I36" s="180" t="s">
        <v>1062</v>
      </c>
      <c r="J36" s="181">
        <v>3</v>
      </c>
      <c r="K36" s="182" t="s">
        <v>1063</v>
      </c>
      <c r="L36" s="183">
        <v>359114</v>
      </c>
      <c r="M36" s="183" t="s">
        <v>819</v>
      </c>
      <c r="N36" s="183">
        <v>1703193</v>
      </c>
      <c r="O36" s="184">
        <f t="shared" si="1"/>
        <v>1.1</v>
      </c>
    </row>
    <row r="37" spans="1:15" ht="13.5">
      <c r="A37" s="174" t="s">
        <v>150</v>
      </c>
      <c r="B37" s="175">
        <v>2</v>
      </c>
      <c r="C37" s="176" t="s">
        <v>560</v>
      </c>
      <c r="D37" s="177">
        <v>0</v>
      </c>
      <c r="E37" s="177"/>
      <c r="F37" s="177">
        <v>186000</v>
      </c>
      <c r="G37" s="179">
        <f aca="true" t="shared" si="2" ref="G37:G68">ROUND((F37/95958601)*100,1)</f>
        <v>0.2</v>
      </c>
      <c r="I37" s="186" t="s">
        <v>1064</v>
      </c>
      <c r="J37" s="187">
        <v>4</v>
      </c>
      <c r="K37" s="188" t="s">
        <v>1065</v>
      </c>
      <c r="L37" s="189">
        <v>318371</v>
      </c>
      <c r="M37" s="189" t="s">
        <v>819</v>
      </c>
      <c r="N37" s="189">
        <v>1317897</v>
      </c>
      <c r="O37" s="191">
        <f aca="true" t="shared" si="3" ref="O37:O68">ROUND((N37/150723733)*100,1)</f>
        <v>0.9</v>
      </c>
    </row>
    <row r="38" spans="1:15" ht="13.5">
      <c r="A38" s="180" t="s">
        <v>152</v>
      </c>
      <c r="B38" s="181">
        <v>3</v>
      </c>
      <c r="C38" s="182" t="s">
        <v>562</v>
      </c>
      <c r="D38" s="183">
        <v>8424</v>
      </c>
      <c r="E38" s="183" t="s">
        <v>1313</v>
      </c>
      <c r="F38" s="183">
        <v>7002</v>
      </c>
      <c r="G38" s="184">
        <f t="shared" si="2"/>
        <v>0</v>
      </c>
      <c r="I38" s="186" t="s">
        <v>1068</v>
      </c>
      <c r="J38" s="187">
        <v>4</v>
      </c>
      <c r="K38" s="188" t="s">
        <v>1069</v>
      </c>
      <c r="L38" s="189">
        <v>235341</v>
      </c>
      <c r="M38" s="189" t="s">
        <v>819</v>
      </c>
      <c r="N38" s="189">
        <v>1198869</v>
      </c>
      <c r="O38" s="191">
        <f t="shared" si="3"/>
        <v>0.8</v>
      </c>
    </row>
    <row r="39" spans="1:15" ht="13.5">
      <c r="A39" s="180" t="s">
        <v>162</v>
      </c>
      <c r="B39" s="181">
        <v>3</v>
      </c>
      <c r="C39" s="182" t="s">
        <v>572</v>
      </c>
      <c r="D39" s="183">
        <v>29</v>
      </c>
      <c r="E39" s="183" t="s">
        <v>1310</v>
      </c>
      <c r="F39" s="183">
        <v>1110</v>
      </c>
      <c r="G39" s="184">
        <f t="shared" si="2"/>
        <v>0</v>
      </c>
      <c r="I39" s="186" t="s">
        <v>1072</v>
      </c>
      <c r="J39" s="187">
        <v>4</v>
      </c>
      <c r="K39" s="188" t="s">
        <v>1073</v>
      </c>
      <c r="L39" s="189">
        <v>20276</v>
      </c>
      <c r="M39" s="189" t="s">
        <v>819</v>
      </c>
      <c r="N39" s="189">
        <v>206271</v>
      </c>
      <c r="O39" s="191">
        <f t="shared" si="3"/>
        <v>0.1</v>
      </c>
    </row>
    <row r="40" spans="1:15" ht="13.5">
      <c r="A40" s="186" t="s">
        <v>163</v>
      </c>
      <c r="B40" s="187">
        <v>4</v>
      </c>
      <c r="C40" s="188" t="s">
        <v>573</v>
      </c>
      <c r="D40" s="189">
        <v>29</v>
      </c>
      <c r="E40" s="189" t="s">
        <v>1310</v>
      </c>
      <c r="F40" s="189">
        <v>1110</v>
      </c>
      <c r="G40" s="191">
        <f t="shared" si="2"/>
        <v>0</v>
      </c>
      <c r="I40" s="186" t="s">
        <v>1074</v>
      </c>
      <c r="J40" s="187">
        <v>4</v>
      </c>
      <c r="K40" s="188" t="s">
        <v>1075</v>
      </c>
      <c r="L40" s="189">
        <v>9924</v>
      </c>
      <c r="M40" s="189" t="s">
        <v>819</v>
      </c>
      <c r="N40" s="189">
        <v>77967</v>
      </c>
      <c r="O40" s="191">
        <f t="shared" si="3"/>
        <v>0.1</v>
      </c>
    </row>
    <row r="41" spans="1:15" ht="13.5">
      <c r="A41" s="186" t="s">
        <v>164</v>
      </c>
      <c r="B41" s="187">
        <v>4</v>
      </c>
      <c r="C41" s="188" t="s">
        <v>574</v>
      </c>
      <c r="D41" s="189">
        <v>29</v>
      </c>
      <c r="E41" s="189" t="s">
        <v>1310</v>
      </c>
      <c r="F41" s="189">
        <v>1110</v>
      </c>
      <c r="G41" s="191">
        <f t="shared" si="2"/>
        <v>0</v>
      </c>
      <c r="I41" s="186" t="s">
        <v>1082</v>
      </c>
      <c r="J41" s="187">
        <v>4</v>
      </c>
      <c r="K41" s="188" t="s">
        <v>1083</v>
      </c>
      <c r="L41" s="189">
        <v>7651</v>
      </c>
      <c r="M41" s="189" t="s">
        <v>819</v>
      </c>
      <c r="N41" s="189">
        <v>93831</v>
      </c>
      <c r="O41" s="191">
        <f t="shared" si="3"/>
        <v>0.1</v>
      </c>
    </row>
    <row r="42" spans="1:15" ht="13.5">
      <c r="A42" s="174" t="s">
        <v>167</v>
      </c>
      <c r="B42" s="175">
        <v>2</v>
      </c>
      <c r="C42" s="176" t="s">
        <v>577</v>
      </c>
      <c r="D42" s="177">
        <v>430667</v>
      </c>
      <c r="E42" s="177" t="s">
        <v>1310</v>
      </c>
      <c r="F42" s="177">
        <v>55511647</v>
      </c>
      <c r="G42" s="179">
        <f t="shared" si="2"/>
        <v>57.8</v>
      </c>
      <c r="I42" s="174" t="s">
        <v>48</v>
      </c>
      <c r="J42" s="175">
        <v>2</v>
      </c>
      <c r="K42" s="176" t="s">
        <v>459</v>
      </c>
      <c r="L42" s="177">
        <v>7885</v>
      </c>
      <c r="M42" s="177" t="s">
        <v>819</v>
      </c>
      <c r="N42" s="177">
        <v>134051</v>
      </c>
      <c r="O42" s="179">
        <f t="shared" si="3"/>
        <v>0.1</v>
      </c>
    </row>
    <row r="43" spans="1:15" ht="13.5">
      <c r="A43" s="180" t="s">
        <v>172</v>
      </c>
      <c r="B43" s="181">
        <v>3</v>
      </c>
      <c r="C43" s="182" t="s">
        <v>582</v>
      </c>
      <c r="D43" s="183">
        <v>1148</v>
      </c>
      <c r="E43" s="183" t="s">
        <v>1310</v>
      </c>
      <c r="F43" s="183">
        <v>32309</v>
      </c>
      <c r="G43" s="184">
        <f t="shared" si="2"/>
        <v>0</v>
      </c>
      <c r="I43" s="180" t="s">
        <v>1085</v>
      </c>
      <c r="J43" s="181">
        <v>3</v>
      </c>
      <c r="K43" s="182" t="s">
        <v>1086</v>
      </c>
      <c r="L43" s="183">
        <v>7885</v>
      </c>
      <c r="M43" s="183" t="s">
        <v>819</v>
      </c>
      <c r="N43" s="183">
        <v>134051</v>
      </c>
      <c r="O43" s="184">
        <f t="shared" si="3"/>
        <v>0.1</v>
      </c>
    </row>
    <row r="44" spans="1:15" ht="13.5">
      <c r="A44" s="186" t="s">
        <v>173</v>
      </c>
      <c r="B44" s="187">
        <v>4</v>
      </c>
      <c r="C44" s="188" t="s">
        <v>583</v>
      </c>
      <c r="D44" s="189">
        <v>783</v>
      </c>
      <c r="E44" s="189" t="s">
        <v>1310</v>
      </c>
      <c r="F44" s="189">
        <v>23197</v>
      </c>
      <c r="G44" s="191">
        <f t="shared" si="2"/>
        <v>0</v>
      </c>
      <c r="I44" s="170" t="s">
        <v>52</v>
      </c>
      <c r="J44" s="171">
        <v>1</v>
      </c>
      <c r="K44" s="171" t="s">
        <v>463</v>
      </c>
      <c r="L44" s="172">
        <v>0</v>
      </c>
      <c r="M44" s="172"/>
      <c r="N44" s="172">
        <v>76521402</v>
      </c>
      <c r="O44" s="193">
        <f t="shared" si="3"/>
        <v>50.8</v>
      </c>
    </row>
    <row r="45" spans="1:15" ht="13.5">
      <c r="A45" s="186" t="s">
        <v>174</v>
      </c>
      <c r="B45" s="187">
        <v>4</v>
      </c>
      <c r="C45" s="188" t="s">
        <v>584</v>
      </c>
      <c r="D45" s="189">
        <v>365</v>
      </c>
      <c r="E45" s="189" t="s">
        <v>1310</v>
      </c>
      <c r="F45" s="189">
        <v>9112</v>
      </c>
      <c r="G45" s="191">
        <f t="shared" si="2"/>
        <v>0</v>
      </c>
      <c r="I45" s="174" t="s">
        <v>53</v>
      </c>
      <c r="J45" s="175">
        <v>2</v>
      </c>
      <c r="K45" s="176" t="s">
        <v>1122</v>
      </c>
      <c r="L45" s="177">
        <v>9188336</v>
      </c>
      <c r="M45" s="177" t="s">
        <v>819</v>
      </c>
      <c r="N45" s="177">
        <v>52285554</v>
      </c>
      <c r="O45" s="179">
        <f t="shared" si="3"/>
        <v>34.7</v>
      </c>
    </row>
    <row r="46" spans="1:15" ht="13.5">
      <c r="A46" s="180" t="s">
        <v>176</v>
      </c>
      <c r="B46" s="181">
        <v>3</v>
      </c>
      <c r="C46" s="182" t="s">
        <v>586</v>
      </c>
      <c r="D46" s="183">
        <v>14972</v>
      </c>
      <c r="E46" s="183" t="s">
        <v>1310</v>
      </c>
      <c r="F46" s="183">
        <v>1186826</v>
      </c>
      <c r="G46" s="184">
        <f t="shared" si="2"/>
        <v>1.2</v>
      </c>
      <c r="I46" s="180" t="s">
        <v>54</v>
      </c>
      <c r="J46" s="181">
        <v>3</v>
      </c>
      <c r="K46" s="182" t="s">
        <v>1123</v>
      </c>
      <c r="L46" s="183">
        <v>9103009</v>
      </c>
      <c r="M46" s="183" t="s">
        <v>819</v>
      </c>
      <c r="N46" s="183">
        <v>47596870</v>
      </c>
      <c r="O46" s="184">
        <f t="shared" si="3"/>
        <v>31.6</v>
      </c>
    </row>
    <row r="47" spans="1:15" ht="13.5">
      <c r="A47" s="186" t="s">
        <v>177</v>
      </c>
      <c r="B47" s="187">
        <v>4</v>
      </c>
      <c r="C47" s="188" t="s">
        <v>587</v>
      </c>
      <c r="D47" s="189">
        <v>3204</v>
      </c>
      <c r="E47" s="189" t="s">
        <v>1310</v>
      </c>
      <c r="F47" s="189">
        <v>712895</v>
      </c>
      <c r="G47" s="191">
        <f t="shared" si="2"/>
        <v>0.7</v>
      </c>
      <c r="I47" s="186" t="s">
        <v>1124</v>
      </c>
      <c r="J47" s="187">
        <v>4</v>
      </c>
      <c r="K47" s="188" t="s">
        <v>1125</v>
      </c>
      <c r="L47" s="189">
        <v>1514</v>
      </c>
      <c r="M47" s="189" t="s">
        <v>819</v>
      </c>
      <c r="N47" s="189">
        <v>17241</v>
      </c>
      <c r="O47" s="191">
        <f t="shared" si="3"/>
        <v>0</v>
      </c>
    </row>
    <row r="48" spans="1:15" ht="13.5">
      <c r="A48" s="186" t="s">
        <v>178</v>
      </c>
      <c r="B48" s="187">
        <v>4</v>
      </c>
      <c r="C48" s="188" t="s">
        <v>588</v>
      </c>
      <c r="D48" s="189">
        <v>269</v>
      </c>
      <c r="E48" s="189" t="s">
        <v>1310</v>
      </c>
      <c r="F48" s="189">
        <v>61645</v>
      </c>
      <c r="G48" s="191">
        <f t="shared" si="2"/>
        <v>0.1</v>
      </c>
      <c r="I48" s="186" t="s">
        <v>1126</v>
      </c>
      <c r="J48" s="187">
        <v>4</v>
      </c>
      <c r="K48" s="188" t="s">
        <v>1127</v>
      </c>
      <c r="L48" s="189">
        <v>1618959</v>
      </c>
      <c r="M48" s="189" t="s">
        <v>819</v>
      </c>
      <c r="N48" s="189">
        <v>6662927</v>
      </c>
      <c r="O48" s="191">
        <f t="shared" si="3"/>
        <v>4.4</v>
      </c>
    </row>
    <row r="49" spans="1:15" ht="13.5">
      <c r="A49" s="186" t="s">
        <v>181</v>
      </c>
      <c r="B49" s="187">
        <v>4</v>
      </c>
      <c r="C49" s="188" t="s">
        <v>591</v>
      </c>
      <c r="D49" s="189">
        <v>9</v>
      </c>
      <c r="E49" s="189" t="s">
        <v>1310</v>
      </c>
      <c r="F49" s="189">
        <v>298</v>
      </c>
      <c r="G49" s="191">
        <f t="shared" si="2"/>
        <v>0</v>
      </c>
      <c r="I49" s="186" t="s">
        <v>1130</v>
      </c>
      <c r="J49" s="187">
        <v>4</v>
      </c>
      <c r="K49" s="188" t="s">
        <v>1131</v>
      </c>
      <c r="L49" s="189">
        <v>1618959</v>
      </c>
      <c r="M49" s="189" t="s">
        <v>819</v>
      </c>
      <c r="N49" s="189">
        <v>6662927</v>
      </c>
      <c r="O49" s="191">
        <f t="shared" si="3"/>
        <v>4.4</v>
      </c>
    </row>
    <row r="50" spans="1:15" ht="13.5">
      <c r="A50" s="186" t="s">
        <v>183</v>
      </c>
      <c r="B50" s="187">
        <v>4</v>
      </c>
      <c r="C50" s="188" t="s">
        <v>593</v>
      </c>
      <c r="D50" s="189">
        <v>11760</v>
      </c>
      <c r="E50" s="189" t="s">
        <v>1310</v>
      </c>
      <c r="F50" s="189">
        <v>473633</v>
      </c>
      <c r="G50" s="191">
        <f t="shared" si="2"/>
        <v>0.5</v>
      </c>
      <c r="I50" s="186" t="s">
        <v>1132</v>
      </c>
      <c r="J50" s="187">
        <v>4</v>
      </c>
      <c r="K50" s="188" t="s">
        <v>1133</v>
      </c>
      <c r="L50" s="189">
        <v>7482536</v>
      </c>
      <c r="M50" s="189" t="s">
        <v>819</v>
      </c>
      <c r="N50" s="189">
        <v>40916702</v>
      </c>
      <c r="O50" s="191">
        <f t="shared" si="3"/>
        <v>27.1</v>
      </c>
    </row>
    <row r="51" spans="1:15" ht="13.5">
      <c r="A51" s="186" t="s">
        <v>184</v>
      </c>
      <c r="B51" s="187">
        <v>4</v>
      </c>
      <c r="C51" s="188" t="s">
        <v>594</v>
      </c>
      <c r="D51" s="189">
        <v>1603</v>
      </c>
      <c r="E51" s="189" t="s">
        <v>1310</v>
      </c>
      <c r="F51" s="189">
        <v>65034</v>
      </c>
      <c r="G51" s="191">
        <f t="shared" si="2"/>
        <v>0.1</v>
      </c>
      <c r="I51" s="174" t="s">
        <v>55</v>
      </c>
      <c r="J51" s="175">
        <v>2</v>
      </c>
      <c r="K51" s="176" t="s">
        <v>466</v>
      </c>
      <c r="L51" s="177">
        <v>0</v>
      </c>
      <c r="M51" s="177"/>
      <c r="N51" s="177">
        <v>484022</v>
      </c>
      <c r="O51" s="179">
        <f t="shared" si="3"/>
        <v>0.3</v>
      </c>
    </row>
    <row r="52" spans="1:15" ht="13.5">
      <c r="A52" s="180" t="s">
        <v>187</v>
      </c>
      <c r="B52" s="181">
        <v>3</v>
      </c>
      <c r="C52" s="182" t="s">
        <v>597</v>
      </c>
      <c r="D52" s="183">
        <v>414232</v>
      </c>
      <c r="E52" s="183" t="s">
        <v>1310</v>
      </c>
      <c r="F52" s="183">
        <v>54284577</v>
      </c>
      <c r="G52" s="184">
        <f t="shared" si="2"/>
        <v>56.6</v>
      </c>
      <c r="I52" s="180" t="s">
        <v>1135</v>
      </c>
      <c r="J52" s="181">
        <v>3</v>
      </c>
      <c r="K52" s="182" t="s">
        <v>467</v>
      </c>
      <c r="L52" s="183">
        <v>0</v>
      </c>
      <c r="M52" s="183"/>
      <c r="N52" s="183">
        <v>484022</v>
      </c>
      <c r="O52" s="184">
        <f t="shared" si="3"/>
        <v>0.3</v>
      </c>
    </row>
    <row r="53" spans="1:15" ht="13.5">
      <c r="A53" s="186" t="s">
        <v>188</v>
      </c>
      <c r="B53" s="187">
        <v>4</v>
      </c>
      <c r="C53" s="188" t="s">
        <v>598</v>
      </c>
      <c r="D53" s="189">
        <v>413598</v>
      </c>
      <c r="E53" s="189" t="s">
        <v>1310</v>
      </c>
      <c r="F53" s="189">
        <v>54024321</v>
      </c>
      <c r="G53" s="191">
        <f t="shared" si="2"/>
        <v>56.3</v>
      </c>
      <c r="I53" s="174" t="s">
        <v>1145</v>
      </c>
      <c r="J53" s="175">
        <v>2</v>
      </c>
      <c r="K53" s="176" t="s">
        <v>1146</v>
      </c>
      <c r="L53" s="177">
        <v>572083</v>
      </c>
      <c r="M53" s="177" t="s">
        <v>819</v>
      </c>
      <c r="N53" s="177">
        <v>23751826</v>
      </c>
      <c r="O53" s="179">
        <f t="shared" si="3"/>
        <v>15.8</v>
      </c>
    </row>
    <row r="54" spans="1:15" ht="13.5">
      <c r="A54" s="174" t="s">
        <v>202</v>
      </c>
      <c r="B54" s="175">
        <v>2</v>
      </c>
      <c r="C54" s="176" t="s">
        <v>612</v>
      </c>
      <c r="D54" s="177">
        <v>0</v>
      </c>
      <c r="E54" s="177"/>
      <c r="F54" s="177">
        <v>517691</v>
      </c>
      <c r="G54" s="179">
        <f t="shared" si="2"/>
        <v>0.5</v>
      </c>
      <c r="I54" s="180" t="s">
        <v>1147</v>
      </c>
      <c r="J54" s="181">
        <v>3</v>
      </c>
      <c r="K54" s="182" t="s">
        <v>1148</v>
      </c>
      <c r="L54" s="183">
        <v>572083</v>
      </c>
      <c r="M54" s="183" t="s">
        <v>819</v>
      </c>
      <c r="N54" s="183">
        <v>23751826</v>
      </c>
      <c r="O54" s="184">
        <f t="shared" si="3"/>
        <v>15.8</v>
      </c>
    </row>
    <row r="55" spans="1:15" ht="13.5">
      <c r="A55" s="180" t="s">
        <v>203</v>
      </c>
      <c r="B55" s="181">
        <v>3</v>
      </c>
      <c r="C55" s="182" t="s">
        <v>613</v>
      </c>
      <c r="D55" s="183">
        <v>1301</v>
      </c>
      <c r="E55" s="183" t="s">
        <v>1310</v>
      </c>
      <c r="F55" s="183">
        <v>69044</v>
      </c>
      <c r="G55" s="184">
        <f t="shared" si="2"/>
        <v>0.1</v>
      </c>
      <c r="I55" s="186" t="s">
        <v>1149</v>
      </c>
      <c r="J55" s="187">
        <v>4</v>
      </c>
      <c r="K55" s="188" t="s">
        <v>1150</v>
      </c>
      <c r="L55" s="189">
        <v>572083</v>
      </c>
      <c r="M55" s="189" t="s">
        <v>819</v>
      </c>
      <c r="N55" s="189">
        <v>23751826</v>
      </c>
      <c r="O55" s="191">
        <f t="shared" si="3"/>
        <v>15.8</v>
      </c>
    </row>
    <row r="56" spans="1:15" ht="13.5">
      <c r="A56" s="186" t="s">
        <v>204</v>
      </c>
      <c r="B56" s="187">
        <v>4</v>
      </c>
      <c r="C56" s="188" t="s">
        <v>614</v>
      </c>
      <c r="D56" s="189">
        <v>1301</v>
      </c>
      <c r="E56" s="189" t="s">
        <v>1310</v>
      </c>
      <c r="F56" s="189">
        <v>69044</v>
      </c>
      <c r="G56" s="191">
        <f t="shared" si="2"/>
        <v>0.1</v>
      </c>
      <c r="I56" s="170" t="s">
        <v>65</v>
      </c>
      <c r="J56" s="171">
        <v>1</v>
      </c>
      <c r="K56" s="171" t="s">
        <v>476</v>
      </c>
      <c r="L56" s="172">
        <v>0</v>
      </c>
      <c r="M56" s="172"/>
      <c r="N56" s="172">
        <v>7018945</v>
      </c>
      <c r="O56" s="193">
        <f t="shared" si="3"/>
        <v>4.7</v>
      </c>
    </row>
    <row r="57" spans="1:15" ht="13.5">
      <c r="A57" s="180" t="s">
        <v>205</v>
      </c>
      <c r="B57" s="181">
        <v>3</v>
      </c>
      <c r="C57" s="182" t="s">
        <v>615</v>
      </c>
      <c r="D57" s="183">
        <v>33</v>
      </c>
      <c r="E57" s="183" t="s">
        <v>1310</v>
      </c>
      <c r="F57" s="183">
        <v>34235</v>
      </c>
      <c r="G57" s="184">
        <f t="shared" si="2"/>
        <v>0</v>
      </c>
      <c r="I57" s="174" t="s">
        <v>66</v>
      </c>
      <c r="J57" s="175">
        <v>2</v>
      </c>
      <c r="K57" s="176" t="s">
        <v>477</v>
      </c>
      <c r="L57" s="177">
        <v>0</v>
      </c>
      <c r="M57" s="177"/>
      <c r="N57" s="177">
        <v>2004985</v>
      </c>
      <c r="O57" s="179">
        <f t="shared" si="3"/>
        <v>1.3</v>
      </c>
    </row>
    <row r="58" spans="1:15" ht="13.5">
      <c r="A58" s="186" t="s">
        <v>206</v>
      </c>
      <c r="B58" s="187">
        <v>4</v>
      </c>
      <c r="C58" s="188" t="s">
        <v>616</v>
      </c>
      <c r="D58" s="189">
        <v>30</v>
      </c>
      <c r="E58" s="189" t="s">
        <v>1310</v>
      </c>
      <c r="F58" s="189">
        <v>33964</v>
      </c>
      <c r="G58" s="191">
        <f t="shared" si="2"/>
        <v>0</v>
      </c>
      <c r="I58" s="180" t="s">
        <v>67</v>
      </c>
      <c r="J58" s="181">
        <v>3</v>
      </c>
      <c r="K58" s="182" t="s">
        <v>478</v>
      </c>
      <c r="L58" s="183">
        <v>0</v>
      </c>
      <c r="M58" s="183"/>
      <c r="N58" s="183">
        <v>1983886</v>
      </c>
      <c r="O58" s="184">
        <f t="shared" si="3"/>
        <v>1.3</v>
      </c>
    </row>
    <row r="59" spans="1:15" ht="13.5">
      <c r="A59" s="186" t="s">
        <v>207</v>
      </c>
      <c r="B59" s="187">
        <v>4</v>
      </c>
      <c r="C59" s="188" t="s">
        <v>617</v>
      </c>
      <c r="D59" s="189">
        <v>30</v>
      </c>
      <c r="E59" s="189" t="s">
        <v>1310</v>
      </c>
      <c r="F59" s="189">
        <v>33964</v>
      </c>
      <c r="G59" s="191">
        <f t="shared" si="2"/>
        <v>0</v>
      </c>
      <c r="I59" s="180" t="s">
        <v>73</v>
      </c>
      <c r="J59" s="181">
        <v>3</v>
      </c>
      <c r="K59" s="182" t="s">
        <v>484</v>
      </c>
      <c r="L59" s="183">
        <v>568</v>
      </c>
      <c r="M59" s="183" t="s">
        <v>819</v>
      </c>
      <c r="N59" s="183">
        <v>21099</v>
      </c>
      <c r="O59" s="184">
        <f t="shared" si="3"/>
        <v>0</v>
      </c>
    </row>
    <row r="60" spans="1:15" ht="13.5">
      <c r="A60" s="170" t="s">
        <v>225</v>
      </c>
      <c r="B60" s="171">
        <v>1</v>
      </c>
      <c r="C60" s="171" t="s">
        <v>635</v>
      </c>
      <c r="D60" s="172">
        <v>0</v>
      </c>
      <c r="E60" s="172"/>
      <c r="F60" s="172">
        <v>16311691</v>
      </c>
      <c r="G60" s="193">
        <f t="shared" si="2"/>
        <v>17</v>
      </c>
      <c r="I60" s="174" t="s">
        <v>77</v>
      </c>
      <c r="J60" s="175">
        <v>2</v>
      </c>
      <c r="K60" s="176" t="s">
        <v>488</v>
      </c>
      <c r="L60" s="177">
        <v>21551</v>
      </c>
      <c r="M60" s="177" t="s">
        <v>819</v>
      </c>
      <c r="N60" s="177">
        <v>542153</v>
      </c>
      <c r="O60" s="179">
        <f t="shared" si="3"/>
        <v>0.4</v>
      </c>
    </row>
    <row r="61" spans="1:15" ht="13.5">
      <c r="A61" s="174" t="s">
        <v>226</v>
      </c>
      <c r="B61" s="175">
        <v>2</v>
      </c>
      <c r="C61" s="176" t="s">
        <v>636</v>
      </c>
      <c r="D61" s="177">
        <v>0</v>
      </c>
      <c r="E61" s="177"/>
      <c r="F61" s="177">
        <v>6507363</v>
      </c>
      <c r="G61" s="179">
        <f t="shared" si="2"/>
        <v>6.8</v>
      </c>
      <c r="I61" s="174" t="s">
        <v>89</v>
      </c>
      <c r="J61" s="175">
        <v>2</v>
      </c>
      <c r="K61" s="176" t="s">
        <v>500</v>
      </c>
      <c r="L61" s="177">
        <v>25929</v>
      </c>
      <c r="M61" s="177" t="s">
        <v>819</v>
      </c>
      <c r="N61" s="177">
        <v>555118</v>
      </c>
      <c r="O61" s="179">
        <f t="shared" si="3"/>
        <v>0.4</v>
      </c>
    </row>
    <row r="62" spans="1:15" ht="13.5">
      <c r="A62" s="180" t="s">
        <v>233</v>
      </c>
      <c r="B62" s="181">
        <v>3</v>
      </c>
      <c r="C62" s="182" t="s">
        <v>643</v>
      </c>
      <c r="D62" s="183">
        <v>0</v>
      </c>
      <c r="E62" s="183"/>
      <c r="F62" s="183">
        <v>2414</v>
      </c>
      <c r="G62" s="184">
        <f t="shared" si="2"/>
        <v>0</v>
      </c>
      <c r="I62" s="180" t="s">
        <v>90</v>
      </c>
      <c r="J62" s="181">
        <v>3</v>
      </c>
      <c r="K62" s="182" t="s">
        <v>1173</v>
      </c>
      <c r="L62" s="183">
        <v>24728</v>
      </c>
      <c r="M62" s="183" t="s">
        <v>819</v>
      </c>
      <c r="N62" s="183">
        <v>533369</v>
      </c>
      <c r="O62" s="184">
        <f t="shared" si="3"/>
        <v>0.4</v>
      </c>
    </row>
    <row r="63" spans="1:15" ht="13.5">
      <c r="A63" s="186" t="s">
        <v>234</v>
      </c>
      <c r="B63" s="187">
        <v>4</v>
      </c>
      <c r="C63" s="188" t="s">
        <v>644</v>
      </c>
      <c r="D63" s="189">
        <v>23</v>
      </c>
      <c r="E63" s="189" t="s">
        <v>1314</v>
      </c>
      <c r="F63" s="189">
        <v>1114</v>
      </c>
      <c r="G63" s="191">
        <f t="shared" si="2"/>
        <v>0</v>
      </c>
      <c r="I63" s="186" t="s">
        <v>91</v>
      </c>
      <c r="J63" s="187">
        <v>4</v>
      </c>
      <c r="K63" s="188" t="s">
        <v>1174</v>
      </c>
      <c r="L63" s="189">
        <v>16534</v>
      </c>
      <c r="M63" s="189" t="s">
        <v>819</v>
      </c>
      <c r="N63" s="189">
        <v>362516</v>
      </c>
      <c r="O63" s="191">
        <f t="shared" si="3"/>
        <v>0.2</v>
      </c>
    </row>
    <row r="64" spans="1:15" ht="13.5">
      <c r="A64" s="180" t="s">
        <v>241</v>
      </c>
      <c r="B64" s="181">
        <v>3</v>
      </c>
      <c r="C64" s="182" t="s">
        <v>651</v>
      </c>
      <c r="D64" s="183">
        <v>0</v>
      </c>
      <c r="E64" s="183"/>
      <c r="F64" s="183">
        <v>558</v>
      </c>
      <c r="G64" s="184">
        <f t="shared" si="2"/>
        <v>0</v>
      </c>
      <c r="I64" s="186" t="s">
        <v>92</v>
      </c>
      <c r="J64" s="187">
        <v>4</v>
      </c>
      <c r="K64" s="188" t="s">
        <v>1175</v>
      </c>
      <c r="L64" s="189">
        <v>1000</v>
      </c>
      <c r="M64" s="189" t="s">
        <v>819</v>
      </c>
      <c r="N64" s="189">
        <v>27181</v>
      </c>
      <c r="O64" s="191">
        <f t="shared" si="3"/>
        <v>0</v>
      </c>
    </row>
    <row r="65" spans="1:15" ht="13.5">
      <c r="A65" s="180" t="s">
        <v>261</v>
      </c>
      <c r="B65" s="181">
        <v>3</v>
      </c>
      <c r="C65" s="182" t="s">
        <v>670</v>
      </c>
      <c r="D65" s="183">
        <v>0</v>
      </c>
      <c r="E65" s="183"/>
      <c r="F65" s="183">
        <v>230</v>
      </c>
      <c r="G65" s="184">
        <f t="shared" si="2"/>
        <v>0</v>
      </c>
      <c r="I65" s="174" t="s">
        <v>93</v>
      </c>
      <c r="J65" s="175">
        <v>2</v>
      </c>
      <c r="K65" s="176" t="s">
        <v>504</v>
      </c>
      <c r="L65" s="177">
        <v>2626</v>
      </c>
      <c r="M65" s="177" t="s">
        <v>819</v>
      </c>
      <c r="N65" s="177">
        <v>2002681</v>
      </c>
      <c r="O65" s="179">
        <f t="shared" si="3"/>
        <v>1.3</v>
      </c>
    </row>
    <row r="66" spans="1:15" ht="13.5">
      <c r="A66" s="186" t="s">
        <v>262</v>
      </c>
      <c r="B66" s="187">
        <v>4</v>
      </c>
      <c r="C66" s="188" t="s">
        <v>671</v>
      </c>
      <c r="D66" s="189">
        <v>1</v>
      </c>
      <c r="E66" s="189" t="s">
        <v>1314</v>
      </c>
      <c r="F66" s="189">
        <v>230</v>
      </c>
      <c r="G66" s="191">
        <f t="shared" si="2"/>
        <v>0</v>
      </c>
      <c r="I66" s="174" t="s">
        <v>94</v>
      </c>
      <c r="J66" s="175">
        <v>2</v>
      </c>
      <c r="K66" s="176" t="s">
        <v>505</v>
      </c>
      <c r="L66" s="177">
        <v>14951</v>
      </c>
      <c r="M66" s="177" t="s">
        <v>819</v>
      </c>
      <c r="N66" s="177">
        <v>1696619</v>
      </c>
      <c r="O66" s="179">
        <f t="shared" si="3"/>
        <v>1.1</v>
      </c>
    </row>
    <row r="67" spans="1:15" ht="13.5">
      <c r="A67" s="180" t="s">
        <v>264</v>
      </c>
      <c r="B67" s="181">
        <v>3</v>
      </c>
      <c r="C67" s="182" t="s">
        <v>673</v>
      </c>
      <c r="D67" s="183">
        <v>0</v>
      </c>
      <c r="E67" s="183"/>
      <c r="F67" s="183">
        <v>332</v>
      </c>
      <c r="G67" s="184">
        <f t="shared" si="2"/>
        <v>0</v>
      </c>
      <c r="I67" s="180" t="s">
        <v>96</v>
      </c>
      <c r="J67" s="181">
        <v>3</v>
      </c>
      <c r="K67" s="182" t="s">
        <v>507</v>
      </c>
      <c r="L67" s="183">
        <v>240</v>
      </c>
      <c r="M67" s="183" t="s">
        <v>819</v>
      </c>
      <c r="N67" s="183">
        <v>92505</v>
      </c>
      <c r="O67" s="184">
        <f t="shared" si="3"/>
        <v>0.1</v>
      </c>
    </row>
    <row r="68" spans="1:15" ht="13.5">
      <c r="A68" s="180" t="s">
        <v>271</v>
      </c>
      <c r="B68" s="181">
        <v>3</v>
      </c>
      <c r="C68" s="182" t="s">
        <v>680</v>
      </c>
      <c r="D68" s="183">
        <v>0</v>
      </c>
      <c r="E68" s="183"/>
      <c r="F68" s="183">
        <v>6503626</v>
      </c>
      <c r="G68" s="184">
        <f t="shared" si="2"/>
        <v>6.8</v>
      </c>
      <c r="I68" s="174" t="s">
        <v>101</v>
      </c>
      <c r="J68" s="175">
        <v>2</v>
      </c>
      <c r="K68" s="176" t="s">
        <v>512</v>
      </c>
      <c r="L68" s="177">
        <v>1412</v>
      </c>
      <c r="M68" s="177" t="s">
        <v>819</v>
      </c>
      <c r="N68" s="177">
        <v>217389</v>
      </c>
      <c r="O68" s="179">
        <f t="shared" si="3"/>
        <v>0.1</v>
      </c>
    </row>
    <row r="69" spans="1:15" ht="13.5">
      <c r="A69" s="186" t="s">
        <v>272</v>
      </c>
      <c r="B69" s="187">
        <v>4</v>
      </c>
      <c r="C69" s="188" t="s">
        <v>681</v>
      </c>
      <c r="D69" s="189">
        <v>94</v>
      </c>
      <c r="E69" s="189" t="s">
        <v>1314</v>
      </c>
      <c r="F69" s="189">
        <v>5893881</v>
      </c>
      <c r="G69" s="191">
        <f aca="true" t="shared" si="4" ref="G69:G100">ROUND((F69/95958601)*100,1)</f>
        <v>6.1</v>
      </c>
      <c r="I69" s="180" t="s">
        <v>1187</v>
      </c>
      <c r="J69" s="181">
        <v>3</v>
      </c>
      <c r="K69" s="182" t="s">
        <v>1188</v>
      </c>
      <c r="L69" s="183">
        <v>1412</v>
      </c>
      <c r="M69" s="183" t="s">
        <v>819</v>
      </c>
      <c r="N69" s="183">
        <v>217389</v>
      </c>
      <c r="O69" s="184">
        <f aca="true" t="shared" si="5" ref="O69:O100">ROUND((N69/150723733)*100,1)</f>
        <v>0.1</v>
      </c>
    </row>
    <row r="70" spans="1:15" ht="13.5">
      <c r="A70" s="186" t="s">
        <v>273</v>
      </c>
      <c r="B70" s="187">
        <v>4</v>
      </c>
      <c r="C70" s="188" t="s">
        <v>682</v>
      </c>
      <c r="D70" s="189">
        <v>2</v>
      </c>
      <c r="E70" s="189" t="s">
        <v>1314</v>
      </c>
      <c r="F70" s="189">
        <v>282</v>
      </c>
      <c r="G70" s="191">
        <f t="shared" si="4"/>
        <v>0</v>
      </c>
      <c r="I70" s="170" t="s">
        <v>102</v>
      </c>
      <c r="J70" s="171">
        <v>1</v>
      </c>
      <c r="K70" s="171" t="s">
        <v>513</v>
      </c>
      <c r="L70" s="172">
        <v>0</v>
      </c>
      <c r="M70" s="172"/>
      <c r="N70" s="172">
        <v>22425523</v>
      </c>
      <c r="O70" s="193">
        <f t="shared" si="5"/>
        <v>14.9</v>
      </c>
    </row>
    <row r="71" spans="1:15" ht="13.5">
      <c r="A71" s="174" t="s">
        <v>277</v>
      </c>
      <c r="B71" s="175">
        <v>2</v>
      </c>
      <c r="C71" s="176" t="s">
        <v>686</v>
      </c>
      <c r="D71" s="177">
        <v>0</v>
      </c>
      <c r="E71" s="177"/>
      <c r="F71" s="177">
        <v>7411</v>
      </c>
      <c r="G71" s="179">
        <f t="shared" si="4"/>
        <v>0</v>
      </c>
      <c r="I71" s="174" t="s">
        <v>104</v>
      </c>
      <c r="J71" s="175">
        <v>2</v>
      </c>
      <c r="K71" s="176" t="s">
        <v>515</v>
      </c>
      <c r="L71" s="177">
        <v>0</v>
      </c>
      <c r="M71" s="177" t="s">
        <v>819</v>
      </c>
      <c r="N71" s="177">
        <v>10046</v>
      </c>
      <c r="O71" s="179">
        <f t="shared" si="5"/>
        <v>0</v>
      </c>
    </row>
    <row r="72" spans="1:15" ht="13.5">
      <c r="A72" s="180" t="s">
        <v>278</v>
      </c>
      <c r="B72" s="181">
        <v>3</v>
      </c>
      <c r="C72" s="182" t="s">
        <v>687</v>
      </c>
      <c r="D72" s="183">
        <v>0</v>
      </c>
      <c r="E72" s="183"/>
      <c r="F72" s="183">
        <v>6689</v>
      </c>
      <c r="G72" s="184">
        <f t="shared" si="4"/>
        <v>0</v>
      </c>
      <c r="I72" s="174" t="s">
        <v>110</v>
      </c>
      <c r="J72" s="175">
        <v>2</v>
      </c>
      <c r="K72" s="176" t="s">
        <v>521</v>
      </c>
      <c r="L72" s="177">
        <v>0</v>
      </c>
      <c r="M72" s="177"/>
      <c r="N72" s="177">
        <v>7715438</v>
      </c>
      <c r="O72" s="179">
        <f t="shared" si="5"/>
        <v>5.1</v>
      </c>
    </row>
    <row r="73" spans="1:15" ht="13.5">
      <c r="A73" s="186" t="s">
        <v>280</v>
      </c>
      <c r="B73" s="187">
        <v>4</v>
      </c>
      <c r="C73" s="188" t="s">
        <v>689</v>
      </c>
      <c r="D73" s="189">
        <v>1</v>
      </c>
      <c r="E73" s="189" t="s">
        <v>1314</v>
      </c>
      <c r="F73" s="189">
        <v>460</v>
      </c>
      <c r="G73" s="191">
        <f t="shared" si="4"/>
        <v>0</v>
      </c>
      <c r="I73" s="180" t="s">
        <v>111</v>
      </c>
      <c r="J73" s="181">
        <v>3</v>
      </c>
      <c r="K73" s="182" t="s">
        <v>1193</v>
      </c>
      <c r="L73" s="183">
        <v>0</v>
      </c>
      <c r="M73" s="183"/>
      <c r="N73" s="183">
        <v>788727</v>
      </c>
      <c r="O73" s="184">
        <f t="shared" si="5"/>
        <v>0.5</v>
      </c>
    </row>
    <row r="74" spans="1:15" ht="13.5">
      <c r="A74" s="174" t="s">
        <v>323</v>
      </c>
      <c r="B74" s="175">
        <v>2</v>
      </c>
      <c r="C74" s="176" t="s">
        <v>732</v>
      </c>
      <c r="D74" s="177">
        <v>0</v>
      </c>
      <c r="E74" s="177"/>
      <c r="F74" s="177">
        <v>9796917</v>
      </c>
      <c r="G74" s="179">
        <f t="shared" si="4"/>
        <v>10.2</v>
      </c>
      <c r="I74" s="186" t="s">
        <v>112</v>
      </c>
      <c r="J74" s="187">
        <v>4</v>
      </c>
      <c r="K74" s="188" t="s">
        <v>522</v>
      </c>
      <c r="L74" s="189">
        <v>0</v>
      </c>
      <c r="M74" s="189"/>
      <c r="N74" s="189">
        <v>788727</v>
      </c>
      <c r="O74" s="191">
        <f t="shared" si="5"/>
        <v>0.5</v>
      </c>
    </row>
    <row r="75" spans="1:15" ht="13.5">
      <c r="A75" s="180" t="s">
        <v>324</v>
      </c>
      <c r="B75" s="181">
        <v>3</v>
      </c>
      <c r="C75" s="182" t="s">
        <v>733</v>
      </c>
      <c r="D75" s="183">
        <v>0</v>
      </c>
      <c r="E75" s="183"/>
      <c r="F75" s="183">
        <v>1200</v>
      </c>
      <c r="G75" s="184">
        <f t="shared" si="4"/>
        <v>0</v>
      </c>
      <c r="I75" s="180" t="s">
        <v>114</v>
      </c>
      <c r="J75" s="181">
        <v>3</v>
      </c>
      <c r="K75" s="182" t="s">
        <v>1194</v>
      </c>
      <c r="L75" s="183">
        <v>483830</v>
      </c>
      <c r="M75" s="183" t="s">
        <v>819</v>
      </c>
      <c r="N75" s="183">
        <v>6926711</v>
      </c>
      <c r="O75" s="184">
        <f t="shared" si="5"/>
        <v>4.6</v>
      </c>
    </row>
    <row r="76" spans="1:15" ht="13.5">
      <c r="A76" s="186" t="s">
        <v>326</v>
      </c>
      <c r="B76" s="187">
        <v>4</v>
      </c>
      <c r="C76" s="188" t="s">
        <v>735</v>
      </c>
      <c r="D76" s="189">
        <v>1</v>
      </c>
      <c r="E76" s="189" t="s">
        <v>1314</v>
      </c>
      <c r="F76" s="189">
        <v>1200</v>
      </c>
      <c r="G76" s="191">
        <f t="shared" si="4"/>
        <v>0</v>
      </c>
      <c r="I76" s="186" t="s">
        <v>115</v>
      </c>
      <c r="J76" s="187">
        <v>4</v>
      </c>
      <c r="K76" s="188" t="s">
        <v>1195</v>
      </c>
      <c r="L76" s="189">
        <v>483830</v>
      </c>
      <c r="M76" s="189" t="s">
        <v>819</v>
      </c>
      <c r="N76" s="189">
        <v>6926711</v>
      </c>
      <c r="O76" s="191">
        <f t="shared" si="5"/>
        <v>4.6</v>
      </c>
    </row>
    <row r="77" spans="1:15" ht="13.5">
      <c r="A77" s="180" t="s">
        <v>334</v>
      </c>
      <c r="B77" s="181">
        <v>3</v>
      </c>
      <c r="C77" s="182" t="s">
        <v>743</v>
      </c>
      <c r="D77" s="183">
        <v>0</v>
      </c>
      <c r="E77" s="183"/>
      <c r="F77" s="183">
        <v>6923</v>
      </c>
      <c r="G77" s="184">
        <f t="shared" si="4"/>
        <v>0</v>
      </c>
      <c r="I77" s="174" t="s">
        <v>150</v>
      </c>
      <c r="J77" s="175">
        <v>2</v>
      </c>
      <c r="K77" s="176" t="s">
        <v>538</v>
      </c>
      <c r="L77" s="177">
        <v>0</v>
      </c>
      <c r="M77" s="177"/>
      <c r="N77" s="177">
        <v>2419</v>
      </c>
      <c r="O77" s="179">
        <f t="shared" si="5"/>
        <v>0</v>
      </c>
    </row>
    <row r="78" spans="1:15" ht="13.5">
      <c r="A78" s="186" t="s">
        <v>335</v>
      </c>
      <c r="B78" s="187">
        <v>4</v>
      </c>
      <c r="C78" s="188" t="s">
        <v>744</v>
      </c>
      <c r="D78" s="189">
        <v>180</v>
      </c>
      <c r="E78" s="189" t="s">
        <v>1314</v>
      </c>
      <c r="F78" s="189">
        <v>6923</v>
      </c>
      <c r="G78" s="191">
        <f t="shared" si="4"/>
        <v>0</v>
      </c>
      <c r="I78" s="174" t="s">
        <v>167</v>
      </c>
      <c r="J78" s="175">
        <v>2</v>
      </c>
      <c r="K78" s="176" t="s">
        <v>560</v>
      </c>
      <c r="L78" s="177">
        <v>0</v>
      </c>
      <c r="M78" s="177"/>
      <c r="N78" s="177">
        <v>191412</v>
      </c>
      <c r="O78" s="179">
        <f t="shared" si="5"/>
        <v>0.1</v>
      </c>
    </row>
    <row r="79" spans="1:15" ht="13.5">
      <c r="A79" s="180" t="s">
        <v>338</v>
      </c>
      <c r="B79" s="181">
        <v>3</v>
      </c>
      <c r="C79" s="182" t="s">
        <v>747</v>
      </c>
      <c r="D79" s="183">
        <v>0</v>
      </c>
      <c r="E79" s="183"/>
      <c r="F79" s="183">
        <v>9503794</v>
      </c>
      <c r="G79" s="184">
        <f t="shared" si="4"/>
        <v>9.9</v>
      </c>
      <c r="I79" s="180" t="s">
        <v>168</v>
      </c>
      <c r="J79" s="181">
        <v>3</v>
      </c>
      <c r="K79" s="182" t="s">
        <v>563</v>
      </c>
      <c r="L79" s="183">
        <v>0</v>
      </c>
      <c r="M79" s="183"/>
      <c r="N79" s="183">
        <v>14890</v>
      </c>
      <c r="O79" s="184">
        <f t="shared" si="5"/>
        <v>0</v>
      </c>
    </row>
    <row r="80" spans="1:15" ht="13.5">
      <c r="A80" s="186" t="s">
        <v>339</v>
      </c>
      <c r="B80" s="187">
        <v>4</v>
      </c>
      <c r="C80" s="188" t="s">
        <v>748</v>
      </c>
      <c r="D80" s="189">
        <v>1</v>
      </c>
      <c r="E80" s="189" t="s">
        <v>1314</v>
      </c>
      <c r="F80" s="189">
        <v>55500</v>
      </c>
      <c r="G80" s="191">
        <f t="shared" si="4"/>
        <v>0.1</v>
      </c>
      <c r="I80" s="174" t="s">
        <v>189</v>
      </c>
      <c r="J80" s="175">
        <v>2</v>
      </c>
      <c r="K80" s="176" t="s">
        <v>577</v>
      </c>
      <c r="L80" s="177">
        <v>238422</v>
      </c>
      <c r="M80" s="177" t="s">
        <v>819</v>
      </c>
      <c r="N80" s="177">
        <v>13763227</v>
      </c>
      <c r="O80" s="179">
        <f t="shared" si="5"/>
        <v>9.1</v>
      </c>
    </row>
    <row r="81" spans="1:15" ht="13.5">
      <c r="A81" s="180" t="s">
        <v>340</v>
      </c>
      <c r="B81" s="181">
        <v>3</v>
      </c>
      <c r="C81" s="182" t="s">
        <v>749</v>
      </c>
      <c r="D81" s="183">
        <v>2</v>
      </c>
      <c r="E81" s="183" t="s">
        <v>1314</v>
      </c>
      <c r="F81" s="183">
        <v>285000</v>
      </c>
      <c r="G81" s="184">
        <f t="shared" si="4"/>
        <v>0.3</v>
      </c>
      <c r="I81" s="180" t="s">
        <v>190</v>
      </c>
      <c r="J81" s="181">
        <v>3</v>
      </c>
      <c r="K81" s="182" t="s">
        <v>578</v>
      </c>
      <c r="L81" s="183">
        <v>110935</v>
      </c>
      <c r="M81" s="183" t="s">
        <v>819</v>
      </c>
      <c r="N81" s="183">
        <v>3595838</v>
      </c>
      <c r="O81" s="184">
        <f t="shared" si="5"/>
        <v>2.4</v>
      </c>
    </row>
    <row r="82" spans="1:15" ht="13.5">
      <c r="A82" s="170" t="s">
        <v>343</v>
      </c>
      <c r="B82" s="171">
        <v>1</v>
      </c>
      <c r="C82" s="171" t="s">
        <v>751</v>
      </c>
      <c r="D82" s="172">
        <v>0</v>
      </c>
      <c r="E82" s="172"/>
      <c r="F82" s="172">
        <v>115010</v>
      </c>
      <c r="G82" s="193">
        <f t="shared" si="4"/>
        <v>0.1</v>
      </c>
      <c r="I82" s="180" t="s">
        <v>195</v>
      </c>
      <c r="J82" s="181">
        <v>3</v>
      </c>
      <c r="K82" s="182" t="s">
        <v>579</v>
      </c>
      <c r="L82" s="183">
        <v>127487</v>
      </c>
      <c r="M82" s="183" t="s">
        <v>819</v>
      </c>
      <c r="N82" s="183">
        <v>10167389</v>
      </c>
      <c r="O82" s="184">
        <f t="shared" si="5"/>
        <v>6.7</v>
      </c>
    </row>
    <row r="83" spans="1:15" ht="13.5">
      <c r="A83" s="174" t="s">
        <v>348</v>
      </c>
      <c r="B83" s="175">
        <v>2</v>
      </c>
      <c r="C83" s="176" t="s">
        <v>756</v>
      </c>
      <c r="D83" s="177">
        <v>0</v>
      </c>
      <c r="E83" s="177"/>
      <c r="F83" s="177">
        <v>14585</v>
      </c>
      <c r="G83" s="179">
        <f t="shared" si="4"/>
        <v>0</v>
      </c>
      <c r="I83" s="174" t="s">
        <v>202</v>
      </c>
      <c r="J83" s="175">
        <v>2</v>
      </c>
      <c r="K83" s="176" t="s">
        <v>599</v>
      </c>
      <c r="L83" s="177">
        <v>1</v>
      </c>
      <c r="M83" s="177" t="s">
        <v>819</v>
      </c>
      <c r="N83" s="177">
        <v>19044</v>
      </c>
      <c r="O83" s="179">
        <f t="shared" si="5"/>
        <v>0</v>
      </c>
    </row>
    <row r="84" spans="1:15" ht="13.5">
      <c r="A84" s="180" t="s">
        <v>349</v>
      </c>
      <c r="B84" s="181">
        <v>3</v>
      </c>
      <c r="C84" s="182" t="s">
        <v>757</v>
      </c>
      <c r="D84" s="183">
        <v>5784</v>
      </c>
      <c r="E84" s="183" t="s">
        <v>1317</v>
      </c>
      <c r="F84" s="183">
        <v>13875</v>
      </c>
      <c r="G84" s="184">
        <f t="shared" si="4"/>
        <v>0</v>
      </c>
      <c r="I84" s="180" t="s">
        <v>205</v>
      </c>
      <c r="J84" s="181">
        <v>3</v>
      </c>
      <c r="K84" s="182" t="s">
        <v>600</v>
      </c>
      <c r="L84" s="183">
        <v>1</v>
      </c>
      <c r="M84" s="183" t="s">
        <v>819</v>
      </c>
      <c r="N84" s="183">
        <v>1634</v>
      </c>
      <c r="O84" s="184">
        <f t="shared" si="5"/>
        <v>0</v>
      </c>
    </row>
    <row r="85" spans="1:15" ht="13.5">
      <c r="A85" s="186" t="s">
        <v>351</v>
      </c>
      <c r="B85" s="187">
        <v>4</v>
      </c>
      <c r="C85" s="188" t="s">
        <v>759</v>
      </c>
      <c r="D85" s="189">
        <v>2404</v>
      </c>
      <c r="E85" s="189" t="s">
        <v>1317</v>
      </c>
      <c r="F85" s="189">
        <v>5768</v>
      </c>
      <c r="G85" s="191">
        <f t="shared" si="4"/>
        <v>0</v>
      </c>
      <c r="I85" s="180" t="s">
        <v>208</v>
      </c>
      <c r="J85" s="181">
        <v>3</v>
      </c>
      <c r="K85" s="182" t="s">
        <v>605</v>
      </c>
      <c r="L85" s="183">
        <v>0</v>
      </c>
      <c r="M85" s="183" t="s">
        <v>819</v>
      </c>
      <c r="N85" s="183">
        <v>17410</v>
      </c>
      <c r="O85" s="184">
        <f t="shared" si="5"/>
        <v>0</v>
      </c>
    </row>
    <row r="86" spans="1:15" ht="13.5">
      <c r="A86" s="186" t="s">
        <v>352</v>
      </c>
      <c r="B86" s="187">
        <v>4</v>
      </c>
      <c r="C86" s="188" t="s">
        <v>760</v>
      </c>
      <c r="D86" s="189">
        <v>3245</v>
      </c>
      <c r="E86" s="189" t="s">
        <v>1317</v>
      </c>
      <c r="F86" s="189">
        <v>7781</v>
      </c>
      <c r="G86" s="191">
        <f t="shared" si="4"/>
        <v>0</v>
      </c>
      <c r="I86" s="174" t="s">
        <v>1227</v>
      </c>
      <c r="J86" s="175">
        <v>2</v>
      </c>
      <c r="K86" s="176" t="s">
        <v>612</v>
      </c>
      <c r="L86" s="177">
        <v>0</v>
      </c>
      <c r="M86" s="177"/>
      <c r="N86" s="177">
        <v>723937</v>
      </c>
      <c r="O86" s="179">
        <f t="shared" si="5"/>
        <v>0.5</v>
      </c>
    </row>
    <row r="87" spans="1:15" ht="13.5">
      <c r="A87" s="180" t="s">
        <v>356</v>
      </c>
      <c r="B87" s="181">
        <v>3</v>
      </c>
      <c r="C87" s="182" t="s">
        <v>764</v>
      </c>
      <c r="D87" s="183">
        <v>0</v>
      </c>
      <c r="E87" s="183"/>
      <c r="F87" s="183">
        <v>710</v>
      </c>
      <c r="G87" s="184">
        <f t="shared" si="4"/>
        <v>0</v>
      </c>
      <c r="I87" s="180" t="s">
        <v>1228</v>
      </c>
      <c r="J87" s="181">
        <v>3</v>
      </c>
      <c r="K87" s="182" t="s">
        <v>1229</v>
      </c>
      <c r="L87" s="183">
        <v>0</v>
      </c>
      <c r="M87" s="183" t="s">
        <v>819</v>
      </c>
      <c r="N87" s="183">
        <v>430</v>
      </c>
      <c r="O87" s="184">
        <f t="shared" si="5"/>
        <v>0</v>
      </c>
    </row>
    <row r="88" spans="1:15" ht="13.5">
      <c r="A88" s="174" t="s">
        <v>380</v>
      </c>
      <c r="B88" s="175">
        <v>2</v>
      </c>
      <c r="C88" s="176" t="s">
        <v>788</v>
      </c>
      <c r="D88" s="177">
        <v>0</v>
      </c>
      <c r="E88" s="177"/>
      <c r="F88" s="177">
        <v>100425</v>
      </c>
      <c r="G88" s="179">
        <f t="shared" si="4"/>
        <v>0.1</v>
      </c>
      <c r="I88" s="170" t="s">
        <v>225</v>
      </c>
      <c r="J88" s="171">
        <v>1</v>
      </c>
      <c r="K88" s="171" t="s">
        <v>1235</v>
      </c>
      <c r="L88" s="172">
        <v>0</v>
      </c>
      <c r="M88" s="172"/>
      <c r="N88" s="172">
        <v>42785</v>
      </c>
      <c r="O88" s="193">
        <f t="shared" si="5"/>
        <v>0</v>
      </c>
    </row>
    <row r="89" spans="1:15" ht="13.5">
      <c r="A89" s="180" t="s">
        <v>387</v>
      </c>
      <c r="B89" s="181">
        <v>3</v>
      </c>
      <c r="C89" s="182" t="s">
        <v>795</v>
      </c>
      <c r="D89" s="183">
        <v>186444</v>
      </c>
      <c r="E89" s="183" t="s">
        <v>1311</v>
      </c>
      <c r="F89" s="183">
        <v>100425</v>
      </c>
      <c r="G89" s="184">
        <f t="shared" si="4"/>
        <v>0.1</v>
      </c>
      <c r="I89" s="174" t="s">
        <v>226</v>
      </c>
      <c r="J89" s="175">
        <v>2</v>
      </c>
      <c r="K89" s="176" t="s">
        <v>636</v>
      </c>
      <c r="L89" s="177">
        <v>0</v>
      </c>
      <c r="M89" s="177"/>
      <c r="N89" s="177">
        <v>272</v>
      </c>
      <c r="O89" s="179">
        <f t="shared" si="5"/>
        <v>0</v>
      </c>
    </row>
    <row r="90" spans="1:15" ht="13.5">
      <c r="A90" s="186" t="s">
        <v>389</v>
      </c>
      <c r="B90" s="187">
        <v>4</v>
      </c>
      <c r="C90" s="188" t="s">
        <v>797</v>
      </c>
      <c r="D90" s="189">
        <v>39784</v>
      </c>
      <c r="E90" s="189" t="s">
        <v>1311</v>
      </c>
      <c r="F90" s="189">
        <v>10509</v>
      </c>
      <c r="G90" s="191">
        <f t="shared" si="4"/>
        <v>0</v>
      </c>
      <c r="I90" s="180" t="s">
        <v>260</v>
      </c>
      <c r="J90" s="181">
        <v>3</v>
      </c>
      <c r="K90" s="182" t="s">
        <v>670</v>
      </c>
      <c r="L90" s="183">
        <v>2</v>
      </c>
      <c r="M90" s="183" t="s">
        <v>819</v>
      </c>
      <c r="N90" s="183">
        <v>272</v>
      </c>
      <c r="O90" s="184">
        <f t="shared" si="5"/>
        <v>0</v>
      </c>
    </row>
    <row r="91" spans="1:15" ht="13.5">
      <c r="A91" s="170" t="s">
        <v>407</v>
      </c>
      <c r="B91" s="171">
        <v>1</v>
      </c>
      <c r="C91" s="171" t="s">
        <v>815</v>
      </c>
      <c r="D91" s="172">
        <v>0</v>
      </c>
      <c r="E91" s="172"/>
      <c r="F91" s="172">
        <v>11226</v>
      </c>
      <c r="G91" s="193">
        <f t="shared" si="4"/>
        <v>0</v>
      </c>
      <c r="I91" s="174" t="s">
        <v>277</v>
      </c>
      <c r="J91" s="175">
        <v>2</v>
      </c>
      <c r="K91" s="176" t="s">
        <v>686</v>
      </c>
      <c r="L91" s="177">
        <v>0</v>
      </c>
      <c r="M91" s="177"/>
      <c r="N91" s="177">
        <v>42513</v>
      </c>
      <c r="O91" s="179">
        <f t="shared" si="5"/>
        <v>0</v>
      </c>
    </row>
    <row r="92" spans="1:15" ht="14.25" thickBot="1">
      <c r="A92" s="197" t="s">
        <v>408</v>
      </c>
      <c r="B92" s="198">
        <v>2</v>
      </c>
      <c r="C92" s="199" t="s">
        <v>816</v>
      </c>
      <c r="D92" s="200">
        <v>0</v>
      </c>
      <c r="E92" s="200"/>
      <c r="F92" s="200">
        <v>11226</v>
      </c>
      <c r="G92" s="224">
        <f t="shared" si="4"/>
        <v>0</v>
      </c>
      <c r="I92" s="170" t="s">
        <v>343</v>
      </c>
      <c r="J92" s="171">
        <v>1</v>
      </c>
      <c r="K92" s="171" t="s">
        <v>751</v>
      </c>
      <c r="L92" s="172">
        <v>0</v>
      </c>
      <c r="M92" s="172"/>
      <c r="N92" s="172">
        <v>7467</v>
      </c>
      <c r="O92" s="193">
        <f t="shared" si="5"/>
        <v>0</v>
      </c>
    </row>
    <row r="93" spans="1:15" ht="15" thickBot="1" thickTop="1">
      <c r="A93" s="225" t="s">
        <v>1324</v>
      </c>
      <c r="B93" s="226"/>
      <c r="C93" s="226"/>
      <c r="D93" s="211"/>
      <c r="E93" s="211"/>
      <c r="F93" s="211">
        <f>SUBTOTAL(9,F5,F15,F20,F30,F60,F82,F91)</f>
        <v>95958601</v>
      </c>
      <c r="G93" s="227"/>
      <c r="I93" s="174" t="s">
        <v>380</v>
      </c>
      <c r="J93" s="175">
        <v>2</v>
      </c>
      <c r="K93" s="176" t="s">
        <v>788</v>
      </c>
      <c r="L93" s="177">
        <v>0</v>
      </c>
      <c r="M93" s="177"/>
      <c r="N93" s="177">
        <v>7467</v>
      </c>
      <c r="O93" s="179">
        <f t="shared" si="5"/>
        <v>0</v>
      </c>
    </row>
    <row r="94" spans="1:15" ht="13.5">
      <c r="A94" s="228"/>
      <c r="B94" s="228"/>
      <c r="C94" s="228"/>
      <c r="D94" s="228"/>
      <c r="E94" s="228"/>
      <c r="F94" s="228"/>
      <c r="G94" s="228"/>
      <c r="I94" s="170" t="s">
        <v>407</v>
      </c>
      <c r="J94" s="171">
        <v>1</v>
      </c>
      <c r="K94" s="171" t="s">
        <v>815</v>
      </c>
      <c r="L94" s="172">
        <v>0</v>
      </c>
      <c r="M94" s="172"/>
      <c r="N94" s="172">
        <v>994</v>
      </c>
      <c r="O94" s="193">
        <f t="shared" si="5"/>
        <v>0</v>
      </c>
    </row>
    <row r="95" spans="1:15" ht="13.5">
      <c r="A95" s="228"/>
      <c r="B95" s="228"/>
      <c r="C95" s="228"/>
      <c r="D95" s="228"/>
      <c r="E95" s="228"/>
      <c r="F95" s="228"/>
      <c r="G95" s="228"/>
      <c r="I95" s="174" t="s">
        <v>408</v>
      </c>
      <c r="J95" s="175">
        <v>2</v>
      </c>
      <c r="K95" s="176" t="s">
        <v>1298</v>
      </c>
      <c r="L95" s="177">
        <v>0</v>
      </c>
      <c r="M95" s="177"/>
      <c r="N95" s="177">
        <v>994</v>
      </c>
      <c r="O95" s="179">
        <f t="shared" si="5"/>
        <v>0</v>
      </c>
    </row>
    <row r="96" spans="1:15" ht="14.25" thickBot="1">
      <c r="A96" s="228"/>
      <c r="B96" s="228"/>
      <c r="C96" s="228"/>
      <c r="D96" s="228"/>
      <c r="E96" s="228"/>
      <c r="F96" s="228"/>
      <c r="G96" s="228"/>
      <c r="I96" s="229" t="s">
        <v>1324</v>
      </c>
      <c r="J96" s="230"/>
      <c r="K96" s="230"/>
      <c r="L96" s="231"/>
      <c r="M96" s="231"/>
      <c r="N96" s="231">
        <f>SUM(N5,N25,N29,N44,N56,N70,N88,N92,N94)</f>
        <v>150723733</v>
      </c>
      <c r="O96" s="232"/>
    </row>
    <row r="97" spans="1:15" ht="13.5">
      <c r="A97" s="228"/>
      <c r="B97" s="228"/>
      <c r="C97" s="228"/>
      <c r="D97" s="228"/>
      <c r="E97" s="228"/>
      <c r="F97" s="228"/>
      <c r="G97" s="228"/>
      <c r="I97" s="228"/>
      <c r="J97" s="228"/>
      <c r="K97" s="228"/>
      <c r="L97" s="228"/>
      <c r="M97" s="228"/>
      <c r="N97" s="228"/>
      <c r="O97" s="233"/>
    </row>
    <row r="98" spans="1:15" ht="13.5">
      <c r="A98" s="228"/>
      <c r="B98" s="228"/>
      <c r="C98" s="228"/>
      <c r="D98" s="228"/>
      <c r="E98" s="228"/>
      <c r="F98" s="228"/>
      <c r="G98" s="228"/>
      <c r="I98" s="228"/>
      <c r="J98" s="228"/>
      <c r="K98" s="228"/>
      <c r="L98" s="228"/>
      <c r="M98" s="228"/>
      <c r="N98" s="228"/>
      <c r="O98" s="233"/>
    </row>
    <row r="99" spans="1:15" ht="13.5">
      <c r="A99" s="228"/>
      <c r="B99" s="228"/>
      <c r="C99" s="228"/>
      <c r="D99" s="228"/>
      <c r="E99" s="228"/>
      <c r="F99" s="228"/>
      <c r="G99" s="228"/>
      <c r="I99" s="228"/>
      <c r="J99" s="228"/>
      <c r="K99" s="228"/>
      <c r="L99" s="228"/>
      <c r="M99" s="228"/>
      <c r="N99" s="228"/>
      <c r="O99" s="233"/>
    </row>
    <row r="100" spans="1:15" ht="13.5">
      <c r="A100" s="228"/>
      <c r="B100" s="228"/>
      <c r="C100" s="228"/>
      <c r="D100" s="228"/>
      <c r="E100" s="228"/>
      <c r="F100" s="228"/>
      <c r="G100" s="228"/>
      <c r="O100" s="234"/>
    </row>
    <row r="101" spans="1:15" ht="13.5">
      <c r="A101" s="228"/>
      <c r="B101" s="228"/>
      <c r="C101" s="228"/>
      <c r="D101" s="228"/>
      <c r="E101" s="228"/>
      <c r="F101" s="228"/>
      <c r="G101" s="228"/>
      <c r="O101" s="234"/>
    </row>
    <row r="102" spans="1:15" ht="13.5">
      <c r="A102" s="228"/>
      <c r="B102" s="228"/>
      <c r="C102" s="228"/>
      <c r="D102" s="228"/>
      <c r="E102" s="228"/>
      <c r="F102" s="228"/>
      <c r="G102" s="228"/>
      <c r="O102" s="234"/>
    </row>
    <row r="103" spans="1:15" ht="13.5">
      <c r="A103" s="228"/>
      <c r="B103" s="228"/>
      <c r="C103" s="228"/>
      <c r="D103" s="228"/>
      <c r="E103" s="228"/>
      <c r="F103" s="228"/>
      <c r="G103" s="228"/>
      <c r="O103" s="234"/>
    </row>
    <row r="104" spans="1:15" ht="13.5">
      <c r="A104" s="228"/>
      <c r="B104" s="228"/>
      <c r="C104" s="228"/>
      <c r="D104" s="228"/>
      <c r="E104" s="228"/>
      <c r="F104" s="228"/>
      <c r="G104" s="228"/>
      <c r="O104" s="234"/>
    </row>
    <row r="105" spans="1:15" ht="13.5">
      <c r="A105" s="228"/>
      <c r="B105" s="228"/>
      <c r="C105" s="228"/>
      <c r="D105" s="228"/>
      <c r="E105" s="228"/>
      <c r="F105" s="228"/>
      <c r="G105" s="228"/>
      <c r="O105" s="234"/>
    </row>
    <row r="106" spans="1:15" ht="13.5">
      <c r="A106" s="228"/>
      <c r="B106" s="228"/>
      <c r="C106" s="228"/>
      <c r="D106" s="228"/>
      <c r="E106" s="228"/>
      <c r="F106" s="228"/>
      <c r="G106" s="228"/>
      <c r="O106" s="234"/>
    </row>
    <row r="107" spans="1:15" ht="13.5">
      <c r="A107" s="228"/>
      <c r="B107" s="228"/>
      <c r="C107" s="228"/>
      <c r="D107" s="228"/>
      <c r="E107" s="228"/>
      <c r="F107" s="228"/>
      <c r="G107" s="228"/>
      <c r="O107" s="234"/>
    </row>
    <row r="108" spans="1:15" ht="13.5">
      <c r="A108" s="228"/>
      <c r="B108" s="228"/>
      <c r="C108" s="228"/>
      <c r="D108" s="228"/>
      <c r="E108" s="228"/>
      <c r="F108" s="228"/>
      <c r="G108" s="228"/>
      <c r="O108" s="234"/>
    </row>
    <row r="109" spans="1:15" ht="13.5">
      <c r="A109" s="228"/>
      <c r="B109" s="228"/>
      <c r="C109" s="228"/>
      <c r="D109" s="228"/>
      <c r="E109" s="228"/>
      <c r="F109" s="228"/>
      <c r="G109" s="228"/>
      <c r="O109" s="234"/>
    </row>
    <row r="110" spans="1:15" ht="13.5">
      <c r="A110" s="228"/>
      <c r="B110" s="228"/>
      <c r="C110" s="228"/>
      <c r="D110" s="228"/>
      <c r="E110" s="228"/>
      <c r="F110" s="228"/>
      <c r="G110" s="228"/>
      <c r="O110" s="234"/>
    </row>
    <row r="111" spans="1:15" ht="13.5">
      <c r="A111" s="228"/>
      <c r="B111" s="228"/>
      <c r="C111" s="228"/>
      <c r="D111" s="228"/>
      <c r="E111" s="228"/>
      <c r="F111" s="228"/>
      <c r="G111" s="228"/>
      <c r="O111" s="234"/>
    </row>
    <row r="112" spans="1:15" ht="13.5">
      <c r="A112" s="228"/>
      <c r="B112" s="228"/>
      <c r="C112" s="228"/>
      <c r="D112" s="228"/>
      <c r="E112" s="228"/>
      <c r="F112" s="228"/>
      <c r="G112" s="228"/>
      <c r="O112" s="234"/>
    </row>
    <row r="113" spans="1:15" ht="13.5">
      <c r="A113" s="228"/>
      <c r="B113" s="228"/>
      <c r="C113" s="228"/>
      <c r="D113" s="228"/>
      <c r="E113" s="228"/>
      <c r="F113" s="228"/>
      <c r="G113" s="228"/>
      <c r="O113" s="234"/>
    </row>
    <row r="114" spans="1:15" ht="13.5">
      <c r="A114" s="228"/>
      <c r="B114" s="228"/>
      <c r="C114" s="228"/>
      <c r="D114" s="228"/>
      <c r="E114" s="228"/>
      <c r="F114" s="228"/>
      <c r="G114" s="228"/>
      <c r="O114" s="234"/>
    </row>
    <row r="115" spans="1:15" ht="13.5">
      <c r="A115" s="228"/>
      <c r="B115" s="228"/>
      <c r="C115" s="228"/>
      <c r="D115" s="228"/>
      <c r="E115" s="228"/>
      <c r="F115" s="228"/>
      <c r="G115" s="228"/>
      <c r="O115" s="234"/>
    </row>
    <row r="116" spans="1:15" ht="13.5">
      <c r="A116" s="228"/>
      <c r="B116" s="228"/>
      <c r="C116" s="228"/>
      <c r="D116" s="228"/>
      <c r="E116" s="228"/>
      <c r="F116" s="228"/>
      <c r="G116" s="228"/>
      <c r="O116" s="234"/>
    </row>
    <row r="117" spans="1:15" ht="13.5">
      <c r="A117" s="228"/>
      <c r="B117" s="228"/>
      <c r="C117" s="228"/>
      <c r="D117" s="228"/>
      <c r="E117" s="228"/>
      <c r="F117" s="228"/>
      <c r="G117" s="228"/>
      <c r="O117" s="234"/>
    </row>
    <row r="118" spans="1:15" ht="13.5">
      <c r="A118" s="228"/>
      <c r="B118" s="228"/>
      <c r="C118" s="228"/>
      <c r="D118" s="228"/>
      <c r="E118" s="228"/>
      <c r="F118" s="228"/>
      <c r="G118" s="228"/>
      <c r="O118" s="234"/>
    </row>
    <row r="119" spans="1:15" ht="13.5">
      <c r="A119" s="228"/>
      <c r="B119" s="228"/>
      <c r="C119" s="228"/>
      <c r="D119" s="228"/>
      <c r="E119" s="228"/>
      <c r="F119" s="228"/>
      <c r="G119" s="228"/>
      <c r="O119" s="234"/>
    </row>
    <row r="120" spans="1:15" ht="13.5">
      <c r="A120" s="228"/>
      <c r="B120" s="228"/>
      <c r="C120" s="228"/>
      <c r="D120" s="228"/>
      <c r="E120" s="228"/>
      <c r="F120" s="228"/>
      <c r="G120" s="228"/>
      <c r="O120" s="234"/>
    </row>
    <row r="121" ht="13.5">
      <c r="O121" s="234"/>
    </row>
    <row r="122" ht="13.5">
      <c r="O122" s="234"/>
    </row>
    <row r="123" ht="13.5">
      <c r="O123" s="234"/>
    </row>
    <row r="124" ht="13.5">
      <c r="O124" s="234"/>
    </row>
    <row r="125" ht="13.5">
      <c r="O125" s="234"/>
    </row>
    <row r="126" ht="13.5">
      <c r="O126" s="234"/>
    </row>
    <row r="127" ht="13.5">
      <c r="O127" s="234"/>
    </row>
    <row r="128" ht="13.5">
      <c r="O128" s="234"/>
    </row>
    <row r="129" ht="13.5">
      <c r="O129" s="234"/>
    </row>
    <row r="130" ht="13.5">
      <c r="O130" s="234"/>
    </row>
    <row r="131" ht="13.5">
      <c r="O131" s="234"/>
    </row>
    <row r="132" ht="13.5">
      <c r="O132" s="234"/>
    </row>
    <row r="133" ht="13.5">
      <c r="O133" s="234"/>
    </row>
    <row r="134" ht="13.5">
      <c r="O134" s="234"/>
    </row>
    <row r="135" ht="13.5">
      <c r="O135" s="234"/>
    </row>
    <row r="136" ht="13.5">
      <c r="O136" s="234"/>
    </row>
    <row r="137" ht="13.5">
      <c r="O137" s="234"/>
    </row>
    <row r="138" ht="13.5">
      <c r="O138" s="234"/>
    </row>
    <row r="139" ht="13.5">
      <c r="O139" s="234"/>
    </row>
    <row r="140" ht="13.5">
      <c r="O140" s="234"/>
    </row>
    <row r="141" ht="13.5">
      <c r="O141" s="234"/>
    </row>
    <row r="142" ht="13.5">
      <c r="O142" s="234"/>
    </row>
    <row r="143" ht="13.5">
      <c r="O143" s="234"/>
    </row>
    <row r="144" ht="13.5">
      <c r="O144" s="234"/>
    </row>
    <row r="145" ht="13.5">
      <c r="O145" s="234"/>
    </row>
    <row r="146" ht="13.5">
      <c r="O146" s="234"/>
    </row>
    <row r="147" ht="13.5">
      <c r="O147" s="234"/>
    </row>
    <row r="148" ht="13.5">
      <c r="O148" s="234"/>
    </row>
    <row r="149" ht="13.5">
      <c r="O149" s="234"/>
    </row>
    <row r="150" ht="13.5">
      <c r="O150" s="234"/>
    </row>
    <row r="151" ht="13.5">
      <c r="O151" s="234"/>
    </row>
    <row r="152" ht="13.5">
      <c r="O152" s="234"/>
    </row>
    <row r="153" ht="13.5">
      <c r="O153" s="234"/>
    </row>
    <row r="154" ht="13.5">
      <c r="O154" s="234"/>
    </row>
    <row r="155" ht="13.5">
      <c r="O155" s="234"/>
    </row>
    <row r="156" ht="13.5">
      <c r="O156" s="234"/>
    </row>
    <row r="157" ht="13.5">
      <c r="O157" s="234"/>
    </row>
    <row r="158" ht="13.5">
      <c r="O158" s="234"/>
    </row>
    <row r="159" ht="13.5">
      <c r="O159" s="234"/>
    </row>
    <row r="160" ht="13.5">
      <c r="O160" s="234"/>
    </row>
    <row r="161" ht="13.5">
      <c r="O161" s="234"/>
    </row>
    <row r="162" ht="13.5">
      <c r="O162" s="234"/>
    </row>
    <row r="163" ht="13.5">
      <c r="O163" s="234"/>
    </row>
    <row r="164" ht="13.5">
      <c r="O164" s="234"/>
    </row>
    <row r="165" ht="13.5">
      <c r="O165" s="234"/>
    </row>
    <row r="166" ht="13.5">
      <c r="O166" s="234"/>
    </row>
    <row r="167" ht="13.5">
      <c r="O167" s="234"/>
    </row>
    <row r="168" ht="13.5">
      <c r="O168" s="234"/>
    </row>
    <row r="169" ht="13.5">
      <c r="O169" s="234"/>
    </row>
    <row r="170" ht="13.5">
      <c r="O170" s="234"/>
    </row>
    <row r="171" ht="13.5">
      <c r="O171" s="234"/>
    </row>
    <row r="172" ht="13.5">
      <c r="O172" s="234"/>
    </row>
    <row r="173" ht="13.5">
      <c r="O173" s="234"/>
    </row>
    <row r="174" ht="13.5">
      <c r="O174" s="234"/>
    </row>
    <row r="175" ht="13.5">
      <c r="O175" s="234"/>
    </row>
    <row r="176" ht="13.5">
      <c r="O176" s="234"/>
    </row>
    <row r="177" ht="13.5">
      <c r="O177" s="234"/>
    </row>
    <row r="178" ht="13.5">
      <c r="O178" s="234"/>
    </row>
    <row r="179" ht="13.5">
      <c r="O179" s="234"/>
    </row>
    <row r="180" ht="13.5">
      <c r="O180" s="234"/>
    </row>
    <row r="181" ht="13.5">
      <c r="O181" s="234"/>
    </row>
    <row r="182" ht="13.5">
      <c r="O182" s="234"/>
    </row>
    <row r="183" ht="13.5">
      <c r="O183" s="234"/>
    </row>
    <row r="184" ht="13.5">
      <c r="O184" s="234"/>
    </row>
    <row r="185" ht="13.5">
      <c r="O185" s="234"/>
    </row>
    <row r="186" ht="13.5">
      <c r="O186" s="234"/>
    </row>
    <row r="187" ht="13.5">
      <c r="O187" s="234"/>
    </row>
    <row r="188" ht="13.5">
      <c r="O188" s="234"/>
    </row>
    <row r="189" ht="13.5">
      <c r="O189" s="234"/>
    </row>
    <row r="190" ht="13.5">
      <c r="O190" s="234"/>
    </row>
    <row r="191" ht="13.5">
      <c r="O191" s="234"/>
    </row>
    <row r="192" ht="13.5">
      <c r="O192" s="234"/>
    </row>
    <row r="193" ht="13.5">
      <c r="O193" s="234"/>
    </row>
    <row r="194" ht="13.5">
      <c r="O194" s="234"/>
    </row>
    <row r="195" ht="13.5">
      <c r="O195" s="234"/>
    </row>
    <row r="196" ht="13.5">
      <c r="O196" s="234"/>
    </row>
    <row r="197" ht="13.5">
      <c r="O197" s="234"/>
    </row>
    <row r="198" ht="13.5">
      <c r="O198" s="234"/>
    </row>
    <row r="199" ht="13.5">
      <c r="O199" s="234"/>
    </row>
    <row r="200" ht="13.5">
      <c r="O200" s="234"/>
    </row>
    <row r="201" ht="13.5">
      <c r="O201" s="234"/>
    </row>
    <row r="202" ht="13.5">
      <c r="O202" s="234"/>
    </row>
    <row r="203" ht="13.5">
      <c r="O203" s="234"/>
    </row>
    <row r="204" ht="13.5">
      <c r="O204" s="234"/>
    </row>
    <row r="205" ht="13.5">
      <c r="O205" s="234"/>
    </row>
    <row r="206" ht="13.5">
      <c r="O206" s="234"/>
    </row>
    <row r="207" ht="13.5">
      <c r="O207" s="234"/>
    </row>
    <row r="208" ht="13.5">
      <c r="O208" s="234"/>
    </row>
    <row r="209" ht="13.5">
      <c r="O209" s="234"/>
    </row>
    <row r="210" ht="13.5">
      <c r="O210" s="234"/>
    </row>
    <row r="211" ht="13.5">
      <c r="O211" s="234"/>
    </row>
    <row r="212" ht="13.5">
      <c r="O212" s="234"/>
    </row>
    <row r="213" ht="13.5">
      <c r="O213" s="234"/>
    </row>
    <row r="214" ht="13.5">
      <c r="O214" s="234"/>
    </row>
    <row r="215" ht="13.5">
      <c r="O215" s="234"/>
    </row>
    <row r="216" ht="13.5">
      <c r="O216" s="234"/>
    </row>
    <row r="217" ht="13.5">
      <c r="O217" s="234"/>
    </row>
    <row r="218" ht="13.5">
      <c r="O218" s="234"/>
    </row>
    <row r="219" ht="13.5">
      <c r="O219" s="234"/>
    </row>
    <row r="220" ht="13.5">
      <c r="O220" s="234"/>
    </row>
    <row r="221" ht="13.5">
      <c r="O221" s="234"/>
    </row>
    <row r="222" ht="13.5">
      <c r="O222" s="234"/>
    </row>
    <row r="223" ht="13.5">
      <c r="O223" s="234"/>
    </row>
    <row r="224" ht="13.5">
      <c r="O224" s="234"/>
    </row>
    <row r="225" ht="13.5">
      <c r="O225" s="234"/>
    </row>
    <row r="226" ht="13.5">
      <c r="O226" s="234"/>
    </row>
    <row r="227" ht="13.5">
      <c r="O227" s="234"/>
    </row>
    <row r="228" ht="13.5">
      <c r="O228" s="234"/>
    </row>
    <row r="229" ht="13.5">
      <c r="O229" s="234"/>
    </row>
    <row r="230" ht="13.5">
      <c r="O230" s="234"/>
    </row>
    <row r="231" ht="13.5">
      <c r="O231" s="234"/>
    </row>
    <row r="232" ht="13.5">
      <c r="O232" s="234"/>
    </row>
    <row r="233" ht="13.5">
      <c r="O233" s="234"/>
    </row>
    <row r="234" ht="13.5">
      <c r="O234" s="234"/>
    </row>
    <row r="235" ht="13.5">
      <c r="O235" s="234"/>
    </row>
    <row r="236" ht="13.5">
      <c r="O236" s="234"/>
    </row>
    <row r="237" ht="13.5">
      <c r="O237" s="234"/>
    </row>
    <row r="238" ht="13.5">
      <c r="O238" s="234"/>
    </row>
    <row r="239" ht="13.5">
      <c r="O239" s="234"/>
    </row>
    <row r="240" ht="13.5">
      <c r="O240" s="234"/>
    </row>
    <row r="241" ht="13.5">
      <c r="O241" s="234"/>
    </row>
    <row r="242" ht="13.5">
      <c r="O242" s="234"/>
    </row>
    <row r="243" ht="13.5">
      <c r="O243" s="234"/>
    </row>
    <row r="244" ht="13.5">
      <c r="O244" s="234"/>
    </row>
    <row r="245" ht="13.5">
      <c r="O245" s="234"/>
    </row>
    <row r="246" ht="13.5">
      <c r="O246" s="234"/>
    </row>
    <row r="247" ht="13.5">
      <c r="O247" s="234"/>
    </row>
    <row r="248" ht="13.5">
      <c r="O248" s="234"/>
    </row>
    <row r="249" ht="13.5">
      <c r="O249" s="234"/>
    </row>
    <row r="250" ht="13.5">
      <c r="O250" s="234"/>
    </row>
    <row r="251" ht="13.5">
      <c r="O251" s="234"/>
    </row>
    <row r="252" ht="13.5">
      <c r="O252" s="234"/>
    </row>
    <row r="253" ht="13.5">
      <c r="O253" s="234"/>
    </row>
    <row r="254" ht="13.5">
      <c r="O254" s="234"/>
    </row>
    <row r="255" ht="13.5">
      <c r="O255" s="234"/>
    </row>
    <row r="256" ht="13.5">
      <c r="O256" s="234"/>
    </row>
    <row r="257" ht="13.5">
      <c r="O257" s="234"/>
    </row>
    <row r="258" ht="13.5">
      <c r="O258" s="234"/>
    </row>
    <row r="259" ht="13.5">
      <c r="O259" s="234"/>
    </row>
    <row r="260" ht="13.5">
      <c r="O260" s="234"/>
    </row>
    <row r="261" ht="13.5">
      <c r="O261" s="234"/>
    </row>
    <row r="262" ht="13.5">
      <c r="O262" s="234"/>
    </row>
    <row r="263" ht="13.5">
      <c r="O263" s="234"/>
    </row>
    <row r="264" ht="13.5">
      <c r="O264" s="234"/>
    </row>
    <row r="265" ht="13.5">
      <c r="O265" s="234"/>
    </row>
    <row r="266" ht="13.5">
      <c r="O266" s="234"/>
    </row>
    <row r="267" ht="13.5">
      <c r="O267" s="234"/>
    </row>
    <row r="268" ht="13.5">
      <c r="O268" s="234"/>
    </row>
    <row r="269" ht="13.5">
      <c r="O269" s="234"/>
    </row>
    <row r="270" ht="13.5">
      <c r="O270" s="234"/>
    </row>
    <row r="271" ht="13.5">
      <c r="O271" s="234"/>
    </row>
    <row r="272" ht="13.5">
      <c r="O272" s="234"/>
    </row>
    <row r="273" ht="13.5">
      <c r="O273" s="234"/>
    </row>
    <row r="274" ht="13.5">
      <c r="O274" s="234"/>
    </row>
    <row r="275" ht="13.5">
      <c r="O275" s="234"/>
    </row>
    <row r="276" ht="13.5">
      <c r="O276" s="234"/>
    </row>
    <row r="277" ht="13.5">
      <c r="O277" s="234"/>
    </row>
    <row r="278" ht="13.5">
      <c r="O278" s="234"/>
    </row>
    <row r="279" ht="13.5">
      <c r="O279" s="234"/>
    </row>
    <row r="280" ht="13.5">
      <c r="O280" s="234"/>
    </row>
    <row r="281" ht="13.5">
      <c r="O281" s="234"/>
    </row>
    <row r="282" ht="13.5">
      <c r="O282" s="234"/>
    </row>
    <row r="283" ht="13.5">
      <c r="O283" s="234"/>
    </row>
    <row r="284" ht="13.5">
      <c r="O284" s="234"/>
    </row>
    <row r="285" ht="13.5">
      <c r="O285" s="234"/>
    </row>
    <row r="286" ht="13.5">
      <c r="O286" s="234"/>
    </row>
    <row r="287" ht="13.5">
      <c r="O287" s="234"/>
    </row>
    <row r="288" ht="13.5">
      <c r="O288" s="234"/>
    </row>
    <row r="289" ht="13.5">
      <c r="O289" s="234"/>
    </row>
    <row r="290" ht="13.5">
      <c r="O290" s="234"/>
    </row>
    <row r="291" ht="13.5">
      <c r="O291" s="234"/>
    </row>
    <row r="292" ht="13.5">
      <c r="O292" s="234"/>
    </row>
    <row r="293" ht="13.5">
      <c r="O293" s="234"/>
    </row>
    <row r="294" ht="13.5">
      <c r="O294" s="234"/>
    </row>
    <row r="295" ht="13.5">
      <c r="O295" s="234"/>
    </row>
    <row r="296" ht="13.5">
      <c r="O296" s="234"/>
    </row>
    <row r="297" ht="13.5">
      <c r="O297" s="234"/>
    </row>
    <row r="298" ht="13.5">
      <c r="O298" s="234"/>
    </row>
    <row r="299" ht="13.5">
      <c r="O299" s="234"/>
    </row>
    <row r="300" ht="13.5">
      <c r="O300" s="234"/>
    </row>
    <row r="301" ht="13.5">
      <c r="O301" s="234"/>
    </row>
    <row r="302" ht="13.5">
      <c r="O302" s="234"/>
    </row>
    <row r="303" ht="13.5">
      <c r="O303" s="234"/>
    </row>
    <row r="304" ht="13.5">
      <c r="O304" s="234"/>
    </row>
    <row r="305" ht="13.5">
      <c r="O305" s="234"/>
    </row>
    <row r="306" ht="13.5">
      <c r="O306" s="234"/>
    </row>
    <row r="307" ht="13.5">
      <c r="O307" s="234"/>
    </row>
    <row r="308" ht="13.5">
      <c r="O308" s="234"/>
    </row>
    <row r="309" ht="13.5">
      <c r="O309" s="234"/>
    </row>
    <row r="310" ht="13.5">
      <c r="O310" s="234"/>
    </row>
    <row r="311" ht="13.5">
      <c r="O311" s="234"/>
    </row>
    <row r="312" ht="13.5">
      <c r="O312" s="234"/>
    </row>
    <row r="313" ht="13.5">
      <c r="O313" s="234"/>
    </row>
    <row r="314" ht="13.5">
      <c r="O314" s="234"/>
    </row>
    <row r="315" ht="13.5">
      <c r="O315" s="234"/>
    </row>
    <row r="316" ht="13.5">
      <c r="O316" s="234"/>
    </row>
    <row r="317" ht="13.5">
      <c r="O317" s="234"/>
    </row>
    <row r="318" ht="13.5">
      <c r="O318" s="234"/>
    </row>
    <row r="319" ht="13.5">
      <c r="O319" s="234"/>
    </row>
    <row r="320" ht="13.5">
      <c r="O320" s="234"/>
    </row>
    <row r="321" ht="13.5">
      <c r="O321" s="234"/>
    </row>
    <row r="322" ht="13.5">
      <c r="O322" s="234"/>
    </row>
    <row r="323" ht="13.5">
      <c r="O323" s="234"/>
    </row>
    <row r="324" ht="13.5">
      <c r="O324" s="234"/>
    </row>
    <row r="325" ht="13.5">
      <c r="O325" s="234"/>
    </row>
    <row r="326" ht="13.5">
      <c r="O326" s="234"/>
    </row>
    <row r="327" ht="13.5">
      <c r="O327" s="234"/>
    </row>
    <row r="328" ht="13.5">
      <c r="O328" s="234"/>
    </row>
    <row r="329" ht="13.5">
      <c r="O329" s="234"/>
    </row>
    <row r="330" ht="13.5">
      <c r="O330" s="234"/>
    </row>
    <row r="331" ht="13.5">
      <c r="O331" s="234"/>
    </row>
    <row r="332" ht="13.5">
      <c r="O332" s="234"/>
    </row>
    <row r="333" ht="13.5">
      <c r="O333" s="234"/>
    </row>
    <row r="334" ht="13.5">
      <c r="O334" s="234"/>
    </row>
    <row r="335" ht="13.5">
      <c r="O335" s="234"/>
    </row>
    <row r="336" ht="13.5">
      <c r="O336" s="234"/>
    </row>
    <row r="337" ht="13.5">
      <c r="O337" s="234"/>
    </row>
    <row r="338" ht="13.5">
      <c r="O338" s="234"/>
    </row>
    <row r="339" ht="13.5">
      <c r="O339" s="234"/>
    </row>
    <row r="340" ht="13.5">
      <c r="O340" s="234"/>
    </row>
    <row r="341" ht="13.5">
      <c r="O341" s="234"/>
    </row>
    <row r="342" ht="13.5">
      <c r="O342" s="234"/>
    </row>
    <row r="343" ht="13.5">
      <c r="O343" s="234"/>
    </row>
    <row r="344" ht="13.5">
      <c r="O344" s="234"/>
    </row>
    <row r="345" ht="13.5">
      <c r="O345" s="234"/>
    </row>
    <row r="346" ht="13.5">
      <c r="O346" s="234"/>
    </row>
    <row r="347" ht="13.5">
      <c r="O347" s="234"/>
    </row>
    <row r="348" ht="13.5">
      <c r="O348" s="234"/>
    </row>
    <row r="349" ht="13.5">
      <c r="O349" s="234"/>
    </row>
    <row r="350" ht="13.5">
      <c r="O350" s="234"/>
    </row>
    <row r="351" ht="13.5">
      <c r="O351" s="234"/>
    </row>
    <row r="352" ht="13.5">
      <c r="O352" s="234"/>
    </row>
    <row r="353" ht="13.5">
      <c r="O353" s="234"/>
    </row>
    <row r="354" ht="13.5">
      <c r="O354" s="234"/>
    </row>
    <row r="355" ht="13.5">
      <c r="O355" s="234"/>
    </row>
    <row r="356" ht="13.5">
      <c r="O356" s="234"/>
    </row>
    <row r="357" ht="13.5">
      <c r="O357" s="234"/>
    </row>
    <row r="358" ht="13.5">
      <c r="O358" s="234"/>
    </row>
    <row r="359" ht="13.5">
      <c r="O359" s="234"/>
    </row>
    <row r="360" ht="13.5">
      <c r="O360" s="234"/>
    </row>
    <row r="361" ht="13.5">
      <c r="O361" s="234"/>
    </row>
    <row r="362" ht="13.5">
      <c r="O362" s="234"/>
    </row>
    <row r="363" ht="13.5">
      <c r="O363" s="234"/>
    </row>
    <row r="364" ht="13.5">
      <c r="O364" s="234"/>
    </row>
    <row r="365" ht="13.5">
      <c r="O365" s="234"/>
    </row>
    <row r="366" ht="13.5">
      <c r="O366" s="234"/>
    </row>
    <row r="367" ht="13.5">
      <c r="O367" s="234"/>
    </row>
    <row r="368" ht="13.5">
      <c r="O368" s="234"/>
    </row>
    <row r="369" ht="13.5">
      <c r="O369" s="234"/>
    </row>
    <row r="370" ht="13.5">
      <c r="O370" s="234"/>
    </row>
    <row r="371" ht="13.5">
      <c r="O371" s="234"/>
    </row>
    <row r="372" ht="13.5">
      <c r="O372" s="234"/>
    </row>
    <row r="373" ht="13.5">
      <c r="O373" s="234"/>
    </row>
    <row r="374" ht="13.5">
      <c r="O374" s="234"/>
    </row>
    <row r="375" ht="13.5">
      <c r="O375" s="234"/>
    </row>
    <row r="376" ht="13.5">
      <c r="O376" s="234"/>
    </row>
    <row r="377" ht="13.5">
      <c r="O377" s="234"/>
    </row>
    <row r="378" ht="13.5">
      <c r="O378" s="234"/>
    </row>
    <row r="379" ht="13.5">
      <c r="O379" s="234"/>
    </row>
    <row r="380" ht="13.5">
      <c r="O380" s="234"/>
    </row>
    <row r="381" ht="13.5">
      <c r="O381" s="234"/>
    </row>
    <row r="382" ht="13.5">
      <c r="O382" s="234"/>
    </row>
    <row r="383" ht="13.5">
      <c r="O383" s="234"/>
    </row>
    <row r="384" ht="13.5">
      <c r="O384" s="234"/>
    </row>
    <row r="385" ht="13.5">
      <c r="O385" s="234"/>
    </row>
    <row r="386" ht="13.5">
      <c r="O386" s="234"/>
    </row>
    <row r="387" ht="13.5">
      <c r="O387" s="234"/>
    </row>
    <row r="388" ht="13.5">
      <c r="O388" s="234"/>
    </row>
    <row r="389" ht="13.5">
      <c r="O389" s="234"/>
    </row>
    <row r="390" ht="13.5">
      <c r="O390" s="234"/>
    </row>
    <row r="391" ht="13.5">
      <c r="O391" s="234"/>
    </row>
    <row r="392" ht="13.5">
      <c r="O392" s="234"/>
    </row>
    <row r="393" ht="13.5">
      <c r="O393" s="234"/>
    </row>
    <row r="394" ht="13.5">
      <c r="O394" s="234"/>
    </row>
    <row r="395" ht="13.5">
      <c r="O395" s="234"/>
    </row>
    <row r="396" ht="13.5">
      <c r="O396" s="234"/>
    </row>
    <row r="397" ht="13.5">
      <c r="O397" s="234"/>
    </row>
    <row r="398" ht="13.5">
      <c r="O398" s="234"/>
    </row>
    <row r="399" ht="13.5">
      <c r="O399" s="234"/>
    </row>
    <row r="400" ht="13.5">
      <c r="O400" s="234"/>
    </row>
    <row r="401" ht="13.5">
      <c r="O401" s="234"/>
    </row>
    <row r="402" ht="13.5">
      <c r="O402" s="234"/>
    </row>
    <row r="403" ht="13.5">
      <c r="O403" s="234"/>
    </row>
    <row r="404" ht="13.5">
      <c r="O404" s="234"/>
    </row>
    <row r="405" ht="13.5">
      <c r="O405" s="234"/>
    </row>
    <row r="406" ht="13.5">
      <c r="O406" s="234"/>
    </row>
    <row r="407" ht="13.5">
      <c r="O407" s="234"/>
    </row>
    <row r="408" ht="13.5">
      <c r="O408" s="234"/>
    </row>
    <row r="409" ht="13.5">
      <c r="O409" s="234"/>
    </row>
    <row r="410" ht="13.5">
      <c r="O410" s="234"/>
    </row>
    <row r="411" ht="13.5">
      <c r="O411" s="234"/>
    </row>
    <row r="412" ht="13.5">
      <c r="O412" s="234"/>
    </row>
    <row r="413" ht="13.5">
      <c r="O413" s="234"/>
    </row>
    <row r="414" ht="13.5">
      <c r="O414" s="234"/>
    </row>
    <row r="415" ht="13.5">
      <c r="O415" s="234"/>
    </row>
    <row r="416" ht="13.5">
      <c r="O416" s="234"/>
    </row>
    <row r="417" ht="13.5">
      <c r="O417" s="234"/>
    </row>
    <row r="418" ht="13.5">
      <c r="O418" s="234"/>
    </row>
    <row r="419" ht="13.5">
      <c r="O419" s="234"/>
    </row>
    <row r="420" ht="13.5">
      <c r="O420" s="234"/>
    </row>
    <row r="421" ht="13.5">
      <c r="O421" s="234"/>
    </row>
    <row r="422" ht="13.5">
      <c r="O422" s="234"/>
    </row>
    <row r="423" ht="13.5">
      <c r="O423" s="234"/>
    </row>
    <row r="424" ht="13.5">
      <c r="O424" s="234"/>
    </row>
    <row r="425" ht="13.5">
      <c r="O425" s="234"/>
    </row>
    <row r="426" ht="13.5">
      <c r="O426" s="234"/>
    </row>
    <row r="427" ht="13.5">
      <c r="O427" s="234"/>
    </row>
    <row r="428" ht="13.5">
      <c r="O428" s="234"/>
    </row>
    <row r="429" ht="13.5">
      <c r="O429" s="234"/>
    </row>
    <row r="430" ht="13.5">
      <c r="O430" s="234"/>
    </row>
    <row r="431" ht="13.5">
      <c r="O431" s="234"/>
    </row>
    <row r="432" ht="13.5">
      <c r="O432" s="234"/>
    </row>
    <row r="433" ht="13.5">
      <c r="O433" s="234"/>
    </row>
    <row r="434" ht="13.5">
      <c r="O434" s="234"/>
    </row>
    <row r="435" ht="13.5">
      <c r="O435" s="234"/>
    </row>
    <row r="436" ht="13.5">
      <c r="O436" s="234"/>
    </row>
    <row r="437" ht="13.5">
      <c r="O437" s="234"/>
    </row>
    <row r="438" ht="13.5">
      <c r="O438" s="234"/>
    </row>
    <row r="439" ht="13.5">
      <c r="O439" s="234"/>
    </row>
    <row r="440" ht="13.5">
      <c r="O440" s="234"/>
    </row>
    <row r="441" ht="13.5">
      <c r="O441" s="234"/>
    </row>
    <row r="442" ht="13.5">
      <c r="O442" s="234"/>
    </row>
    <row r="443" ht="13.5">
      <c r="O443" s="234"/>
    </row>
    <row r="444" ht="13.5">
      <c r="O444" s="234"/>
    </row>
    <row r="445" ht="13.5">
      <c r="O445" s="234"/>
    </row>
    <row r="446" ht="13.5">
      <c r="O446" s="234"/>
    </row>
    <row r="447" ht="13.5">
      <c r="O447" s="234"/>
    </row>
    <row r="448" ht="13.5">
      <c r="O448" s="234"/>
    </row>
    <row r="449" ht="13.5">
      <c r="O449" s="234"/>
    </row>
    <row r="450" ht="13.5">
      <c r="O450" s="234"/>
    </row>
    <row r="451" ht="13.5">
      <c r="O451" s="234"/>
    </row>
    <row r="452" ht="13.5">
      <c r="O452" s="234"/>
    </row>
    <row r="453" ht="13.5">
      <c r="O453" s="234"/>
    </row>
    <row r="454" ht="13.5">
      <c r="O454" s="234"/>
    </row>
    <row r="455" ht="13.5">
      <c r="O455" s="234"/>
    </row>
    <row r="456" ht="13.5">
      <c r="O456" s="234"/>
    </row>
    <row r="457" ht="13.5">
      <c r="O457" s="234"/>
    </row>
    <row r="458" ht="13.5">
      <c r="O458" s="234"/>
    </row>
    <row r="459" ht="13.5">
      <c r="O459" s="234"/>
    </row>
    <row r="460" ht="13.5">
      <c r="O460" s="234"/>
    </row>
    <row r="461" ht="13.5">
      <c r="O461" s="234"/>
    </row>
    <row r="462" ht="13.5">
      <c r="O462" s="234"/>
    </row>
    <row r="463" ht="13.5">
      <c r="O463" s="234"/>
    </row>
    <row r="464" ht="13.5">
      <c r="O464" s="234"/>
    </row>
    <row r="465" ht="13.5">
      <c r="O465" s="234"/>
    </row>
    <row r="466" ht="13.5">
      <c r="O466" s="234"/>
    </row>
    <row r="467" ht="13.5">
      <c r="O467" s="234"/>
    </row>
    <row r="468" ht="13.5">
      <c r="O468" s="234"/>
    </row>
    <row r="469" ht="13.5">
      <c r="O469" s="234"/>
    </row>
    <row r="470" ht="13.5">
      <c r="O470" s="234"/>
    </row>
    <row r="471" ht="13.5">
      <c r="O471" s="234"/>
    </row>
    <row r="472" ht="13.5">
      <c r="O472" s="234"/>
    </row>
    <row r="473" ht="13.5">
      <c r="O473" s="234"/>
    </row>
    <row r="474" ht="13.5">
      <c r="O474" s="234"/>
    </row>
    <row r="475" ht="13.5">
      <c r="O475" s="234"/>
    </row>
    <row r="476" ht="13.5">
      <c r="O476" s="234"/>
    </row>
    <row r="477" ht="13.5">
      <c r="O477" s="234"/>
    </row>
    <row r="478" ht="13.5">
      <c r="O478" s="234"/>
    </row>
    <row r="479" ht="13.5">
      <c r="O479" s="234"/>
    </row>
    <row r="480" ht="13.5">
      <c r="O480" s="234"/>
    </row>
    <row r="481" ht="13.5">
      <c r="O481" s="234"/>
    </row>
    <row r="482" ht="13.5">
      <c r="O482" s="234"/>
    </row>
    <row r="483" ht="13.5">
      <c r="O483" s="234"/>
    </row>
    <row r="484" ht="13.5">
      <c r="O484" s="234"/>
    </row>
    <row r="485" ht="13.5">
      <c r="O485" s="234"/>
    </row>
    <row r="486" ht="13.5">
      <c r="O486" s="234"/>
    </row>
    <row r="487" ht="13.5">
      <c r="O487" s="234"/>
    </row>
    <row r="488" ht="13.5">
      <c r="O488" s="234"/>
    </row>
    <row r="489" ht="13.5">
      <c r="O489" s="234"/>
    </row>
    <row r="490" ht="13.5">
      <c r="O490" s="234"/>
    </row>
    <row r="491" ht="13.5">
      <c r="O491" s="234"/>
    </row>
    <row r="492" ht="13.5">
      <c r="O492" s="234"/>
    </row>
    <row r="493" ht="13.5">
      <c r="O493" s="234"/>
    </row>
    <row r="494" ht="13.5">
      <c r="O494" s="234"/>
    </row>
    <row r="495" ht="13.5">
      <c r="O495" s="234"/>
    </row>
    <row r="496" ht="13.5">
      <c r="O496" s="234"/>
    </row>
    <row r="497" ht="13.5">
      <c r="O497" s="234"/>
    </row>
    <row r="498" ht="13.5">
      <c r="O498" s="234"/>
    </row>
    <row r="499" ht="13.5">
      <c r="O499" s="234"/>
    </row>
    <row r="500" ht="13.5">
      <c r="O500" s="234"/>
    </row>
    <row r="501" ht="13.5">
      <c r="O501" s="234"/>
    </row>
    <row r="502" ht="13.5">
      <c r="O502" s="234"/>
    </row>
    <row r="503" ht="13.5">
      <c r="O503" s="234"/>
    </row>
    <row r="504" ht="13.5">
      <c r="O504" s="234"/>
    </row>
    <row r="505" ht="13.5">
      <c r="O505" s="234"/>
    </row>
    <row r="506" ht="13.5">
      <c r="O506" s="234"/>
    </row>
    <row r="507" ht="13.5">
      <c r="O507" s="234"/>
    </row>
    <row r="508" ht="13.5">
      <c r="O508" s="234"/>
    </row>
    <row r="509" ht="13.5">
      <c r="O509" s="234"/>
    </row>
    <row r="510" ht="13.5">
      <c r="O510" s="234"/>
    </row>
    <row r="511" ht="13.5">
      <c r="O511" s="234"/>
    </row>
    <row r="512" ht="13.5">
      <c r="O512" s="234"/>
    </row>
    <row r="513" ht="13.5">
      <c r="O513" s="234"/>
    </row>
    <row r="514" ht="13.5">
      <c r="O514" s="234"/>
    </row>
    <row r="515" ht="13.5">
      <c r="O515" s="234"/>
    </row>
    <row r="516" ht="13.5">
      <c r="O516" s="234"/>
    </row>
    <row r="517" ht="13.5">
      <c r="O517" s="234"/>
    </row>
    <row r="518" ht="13.5">
      <c r="O518" s="234"/>
    </row>
    <row r="519" ht="13.5">
      <c r="O519" s="234"/>
    </row>
    <row r="520" ht="13.5">
      <c r="O520" s="234"/>
    </row>
    <row r="521" ht="13.5">
      <c r="O521" s="234"/>
    </row>
    <row r="522" ht="13.5">
      <c r="O522" s="234"/>
    </row>
    <row r="523" ht="13.5">
      <c r="O523" s="234"/>
    </row>
    <row r="524" ht="13.5">
      <c r="O524" s="234"/>
    </row>
    <row r="525" ht="13.5">
      <c r="O525" s="234"/>
    </row>
    <row r="526" ht="13.5">
      <c r="O526" s="234"/>
    </row>
    <row r="527" ht="13.5">
      <c r="O527" s="234"/>
    </row>
    <row r="528" ht="13.5">
      <c r="O528" s="234"/>
    </row>
    <row r="529" ht="13.5">
      <c r="O529" s="234"/>
    </row>
    <row r="530" ht="13.5">
      <c r="O530" s="234"/>
    </row>
    <row r="531" ht="13.5">
      <c r="O531" s="234"/>
    </row>
    <row r="532" ht="13.5">
      <c r="O532" s="234"/>
    </row>
    <row r="533" ht="13.5">
      <c r="O533" s="234"/>
    </row>
    <row r="534" ht="13.5">
      <c r="O534" s="234"/>
    </row>
    <row r="535" ht="13.5">
      <c r="O535" s="234"/>
    </row>
    <row r="536" ht="13.5">
      <c r="O536" s="234"/>
    </row>
    <row r="537" ht="13.5">
      <c r="O537" s="234"/>
    </row>
    <row r="538" ht="13.5">
      <c r="O538" s="234"/>
    </row>
    <row r="539" ht="13.5">
      <c r="O539" s="234"/>
    </row>
    <row r="540" ht="13.5">
      <c r="O540" s="234"/>
    </row>
    <row r="541" ht="13.5">
      <c r="O541" s="234"/>
    </row>
    <row r="542" ht="13.5">
      <c r="O542" s="234"/>
    </row>
    <row r="543" ht="13.5">
      <c r="O543" s="234"/>
    </row>
    <row r="544" ht="13.5">
      <c r="O544" s="234"/>
    </row>
    <row r="545" ht="13.5">
      <c r="O545" s="234"/>
    </row>
    <row r="546" ht="13.5">
      <c r="O546" s="234"/>
    </row>
    <row r="547" ht="13.5">
      <c r="O547" s="234"/>
    </row>
    <row r="548" ht="13.5">
      <c r="O548" s="234"/>
    </row>
    <row r="549" ht="13.5">
      <c r="O549" s="234"/>
    </row>
    <row r="550" ht="13.5">
      <c r="O550" s="234"/>
    </row>
    <row r="551" ht="13.5">
      <c r="O551" s="234"/>
    </row>
    <row r="552" ht="13.5">
      <c r="O552" s="234"/>
    </row>
    <row r="553" ht="13.5">
      <c r="O553" s="234"/>
    </row>
    <row r="554" ht="13.5">
      <c r="O554" s="234"/>
    </row>
    <row r="555" ht="13.5">
      <c r="O555" s="234"/>
    </row>
    <row r="556" ht="13.5">
      <c r="O556" s="234"/>
    </row>
    <row r="557" ht="13.5">
      <c r="O557" s="234"/>
    </row>
    <row r="558" ht="13.5">
      <c r="O558" s="234"/>
    </row>
    <row r="559" ht="13.5">
      <c r="O559" s="234"/>
    </row>
    <row r="560" ht="13.5">
      <c r="O560" s="234"/>
    </row>
    <row r="561" ht="13.5">
      <c r="O561" s="234"/>
    </row>
    <row r="562" ht="13.5">
      <c r="O562" s="234"/>
    </row>
    <row r="563" ht="13.5">
      <c r="O563" s="234"/>
    </row>
    <row r="564" ht="13.5">
      <c r="O564" s="234"/>
    </row>
    <row r="565" ht="13.5">
      <c r="O565" s="234"/>
    </row>
    <row r="566" ht="13.5">
      <c r="O566" s="234"/>
    </row>
    <row r="567" ht="13.5">
      <c r="O567" s="234"/>
    </row>
    <row r="568" ht="13.5">
      <c r="O568" s="234"/>
    </row>
    <row r="569" ht="13.5">
      <c r="O569" s="234"/>
    </row>
    <row r="570" ht="13.5">
      <c r="O570" s="234"/>
    </row>
    <row r="571" ht="13.5">
      <c r="O571" s="234"/>
    </row>
    <row r="572" ht="13.5">
      <c r="O572" s="234"/>
    </row>
    <row r="573" ht="13.5">
      <c r="O573" s="234"/>
    </row>
    <row r="574" ht="13.5">
      <c r="O574" s="234"/>
    </row>
    <row r="575" ht="13.5">
      <c r="O575" s="234"/>
    </row>
    <row r="576" ht="13.5">
      <c r="O576" s="234"/>
    </row>
    <row r="577" ht="13.5">
      <c r="O577" s="234"/>
    </row>
    <row r="578" ht="13.5">
      <c r="O578" s="234"/>
    </row>
    <row r="579" ht="13.5">
      <c r="O579" s="234"/>
    </row>
    <row r="580" ht="13.5">
      <c r="O580" s="234"/>
    </row>
    <row r="581" ht="13.5">
      <c r="O581" s="234"/>
    </row>
    <row r="582" ht="13.5">
      <c r="O582" s="234"/>
    </row>
    <row r="583" ht="13.5">
      <c r="O583" s="234"/>
    </row>
    <row r="584" ht="13.5">
      <c r="O584" s="234"/>
    </row>
    <row r="585" ht="13.5">
      <c r="O585" s="234"/>
    </row>
    <row r="586" ht="13.5">
      <c r="O586" s="234"/>
    </row>
    <row r="587" ht="13.5">
      <c r="O587" s="234"/>
    </row>
    <row r="588" ht="13.5">
      <c r="O588" s="234"/>
    </row>
    <row r="589" ht="13.5">
      <c r="O589" s="234"/>
    </row>
    <row r="590" ht="13.5">
      <c r="O590" s="234"/>
    </row>
    <row r="591" ht="13.5">
      <c r="O591" s="234"/>
    </row>
    <row r="592" ht="13.5">
      <c r="O592" s="234"/>
    </row>
    <row r="593" ht="13.5">
      <c r="O593" s="234"/>
    </row>
    <row r="594" ht="13.5">
      <c r="O594" s="234"/>
    </row>
    <row r="595" ht="13.5">
      <c r="O595" s="234"/>
    </row>
    <row r="596" ht="13.5">
      <c r="O596" s="234"/>
    </row>
    <row r="597" ht="13.5">
      <c r="O597" s="234"/>
    </row>
    <row r="598" ht="13.5">
      <c r="O598" s="234"/>
    </row>
    <row r="599" ht="13.5">
      <c r="O599" s="234"/>
    </row>
    <row r="600" ht="13.5">
      <c r="O600" s="234"/>
    </row>
    <row r="601" ht="13.5">
      <c r="O601" s="234"/>
    </row>
    <row r="602" ht="13.5">
      <c r="O602" s="234"/>
    </row>
    <row r="603" ht="13.5">
      <c r="O603" s="234"/>
    </row>
    <row r="604" ht="13.5">
      <c r="O604" s="234"/>
    </row>
    <row r="605" ht="13.5">
      <c r="O605" s="234"/>
    </row>
    <row r="606" ht="13.5">
      <c r="O606" s="234"/>
    </row>
    <row r="607" ht="13.5">
      <c r="O607" s="234"/>
    </row>
    <row r="608" ht="13.5">
      <c r="O608" s="234"/>
    </row>
    <row r="609" ht="13.5">
      <c r="O609" s="234"/>
    </row>
    <row r="610" ht="13.5">
      <c r="O610" s="234"/>
    </row>
    <row r="611" ht="13.5">
      <c r="O611" s="234"/>
    </row>
    <row r="612" ht="13.5">
      <c r="O612" s="234"/>
    </row>
    <row r="613" ht="13.5">
      <c r="O613" s="234"/>
    </row>
    <row r="614" ht="13.5">
      <c r="O614" s="234"/>
    </row>
    <row r="615" ht="13.5">
      <c r="O615" s="234"/>
    </row>
    <row r="616" ht="13.5">
      <c r="O616" s="234"/>
    </row>
    <row r="617" ht="13.5">
      <c r="O617" s="234"/>
    </row>
    <row r="618" ht="13.5">
      <c r="O618" s="234"/>
    </row>
    <row r="619" ht="13.5">
      <c r="O619" s="234"/>
    </row>
    <row r="620" ht="13.5">
      <c r="O620" s="234"/>
    </row>
    <row r="621" ht="13.5">
      <c r="O621" s="234"/>
    </row>
    <row r="622" ht="13.5">
      <c r="O622" s="234"/>
    </row>
    <row r="623" ht="13.5">
      <c r="O623" s="234"/>
    </row>
    <row r="624" ht="13.5">
      <c r="O624" s="234"/>
    </row>
    <row r="625" ht="13.5">
      <c r="O625" s="234"/>
    </row>
    <row r="626" ht="13.5">
      <c r="O626" s="234"/>
    </row>
    <row r="627" ht="13.5">
      <c r="O627" s="234"/>
    </row>
    <row r="628" ht="13.5">
      <c r="O628" s="234"/>
    </row>
    <row r="629" ht="13.5">
      <c r="O629" s="234"/>
    </row>
    <row r="630" ht="13.5">
      <c r="O630" s="234"/>
    </row>
    <row r="631" ht="13.5">
      <c r="O631" s="234"/>
    </row>
    <row r="632" ht="13.5">
      <c r="O632" s="234"/>
    </row>
    <row r="633" ht="13.5">
      <c r="O633" s="234"/>
    </row>
    <row r="634" ht="13.5">
      <c r="O634" s="234"/>
    </row>
    <row r="635" ht="13.5">
      <c r="O635" s="234"/>
    </row>
    <row r="636" ht="13.5">
      <c r="O636" s="234"/>
    </row>
    <row r="637" ht="13.5">
      <c r="O637" s="234"/>
    </row>
    <row r="638" ht="13.5">
      <c r="O638" s="234"/>
    </row>
    <row r="639" ht="13.5">
      <c r="O639" s="234"/>
    </row>
    <row r="640" ht="13.5">
      <c r="O640" s="234"/>
    </row>
    <row r="641" ht="13.5">
      <c r="O641" s="234"/>
    </row>
    <row r="642" ht="13.5">
      <c r="O642" s="234"/>
    </row>
    <row r="643" ht="13.5">
      <c r="O643" s="234"/>
    </row>
    <row r="644" ht="13.5">
      <c r="O644" s="234"/>
    </row>
    <row r="645" ht="13.5">
      <c r="O645" s="234"/>
    </row>
    <row r="646" ht="13.5">
      <c r="O646" s="234"/>
    </row>
    <row r="647" ht="13.5">
      <c r="O647" s="234"/>
    </row>
    <row r="648" ht="13.5">
      <c r="O648" s="234"/>
    </row>
    <row r="649" ht="13.5">
      <c r="O649" s="234"/>
    </row>
    <row r="650" ht="13.5">
      <c r="O650" s="234"/>
    </row>
    <row r="651" ht="13.5">
      <c r="O651" s="234"/>
    </row>
    <row r="652" ht="13.5">
      <c r="O652" s="234"/>
    </row>
    <row r="653" ht="13.5">
      <c r="O653" s="234"/>
    </row>
    <row r="654" ht="13.5">
      <c r="O654" s="234"/>
    </row>
    <row r="655" ht="13.5">
      <c r="O655" s="234"/>
    </row>
    <row r="656" ht="13.5">
      <c r="O656" s="234"/>
    </row>
    <row r="657" ht="13.5">
      <c r="O657" s="234"/>
    </row>
    <row r="658" ht="13.5">
      <c r="O658" s="234"/>
    </row>
    <row r="659" ht="13.5">
      <c r="O659" s="234"/>
    </row>
    <row r="660" ht="13.5">
      <c r="O660" s="234"/>
    </row>
    <row r="661" ht="13.5">
      <c r="O661" s="234"/>
    </row>
    <row r="662" ht="13.5">
      <c r="O662" s="234"/>
    </row>
    <row r="663" ht="13.5">
      <c r="O663" s="234"/>
    </row>
    <row r="664" ht="13.5">
      <c r="O664" s="234"/>
    </row>
    <row r="665" ht="13.5">
      <c r="O665" s="234"/>
    </row>
    <row r="666" ht="13.5">
      <c r="O666" s="234"/>
    </row>
    <row r="667" ht="13.5">
      <c r="O667" s="234"/>
    </row>
    <row r="668" ht="13.5">
      <c r="O668" s="234"/>
    </row>
    <row r="669" ht="13.5">
      <c r="O669" s="234"/>
    </row>
    <row r="670" ht="13.5">
      <c r="O670" s="234"/>
    </row>
    <row r="671" ht="13.5">
      <c r="O671" s="234"/>
    </row>
    <row r="672" ht="13.5">
      <c r="O672" s="234"/>
    </row>
    <row r="673" ht="13.5">
      <c r="O673" s="234"/>
    </row>
    <row r="674" ht="13.5">
      <c r="O674" s="234"/>
    </row>
    <row r="675" ht="13.5">
      <c r="O675" s="234"/>
    </row>
    <row r="676" ht="13.5">
      <c r="O676" s="234"/>
    </row>
    <row r="677" ht="13.5">
      <c r="O677" s="234"/>
    </row>
    <row r="678" ht="13.5">
      <c r="O678" s="234"/>
    </row>
    <row r="679" ht="13.5">
      <c r="O679" s="234"/>
    </row>
    <row r="680" ht="13.5">
      <c r="O680" s="234"/>
    </row>
    <row r="681" ht="13.5">
      <c r="O681" s="234"/>
    </row>
    <row r="682" ht="13.5">
      <c r="O682" s="234"/>
    </row>
    <row r="683" ht="13.5">
      <c r="O683" s="234"/>
    </row>
    <row r="684" ht="13.5">
      <c r="O684" s="234"/>
    </row>
    <row r="685" ht="13.5">
      <c r="O685" s="234"/>
    </row>
    <row r="686" ht="13.5">
      <c r="O686" s="234"/>
    </row>
    <row r="687" ht="13.5">
      <c r="O687" s="234"/>
    </row>
    <row r="688" ht="13.5">
      <c r="O688" s="234"/>
    </row>
    <row r="689" ht="13.5">
      <c r="O689" s="234"/>
    </row>
    <row r="690" ht="13.5">
      <c r="O690" s="234"/>
    </row>
    <row r="691" ht="13.5">
      <c r="O691" s="234"/>
    </row>
    <row r="692" ht="13.5">
      <c r="O692" s="234"/>
    </row>
    <row r="693" ht="13.5">
      <c r="O693" s="234"/>
    </row>
    <row r="694" ht="13.5">
      <c r="O694" s="234"/>
    </row>
    <row r="695" ht="13.5">
      <c r="O695" s="234"/>
    </row>
    <row r="696" ht="13.5">
      <c r="O696" s="234"/>
    </row>
    <row r="697" ht="13.5">
      <c r="O697" s="234"/>
    </row>
    <row r="698" ht="13.5">
      <c r="O698" s="234"/>
    </row>
    <row r="699" ht="13.5">
      <c r="O699" s="234"/>
    </row>
    <row r="700" ht="13.5">
      <c r="O700" s="234"/>
    </row>
    <row r="701" ht="13.5">
      <c r="O701" s="234"/>
    </row>
    <row r="702" ht="13.5">
      <c r="O702" s="234"/>
    </row>
    <row r="703" ht="13.5">
      <c r="O703" s="234"/>
    </row>
    <row r="704" ht="13.5">
      <c r="O704" s="234"/>
    </row>
    <row r="705" ht="13.5">
      <c r="O705" s="234"/>
    </row>
    <row r="706" ht="13.5">
      <c r="O706" s="234"/>
    </row>
    <row r="707" ht="13.5">
      <c r="O707" s="234"/>
    </row>
    <row r="708" ht="13.5">
      <c r="O708" s="234"/>
    </row>
    <row r="709" ht="13.5">
      <c r="O709" s="234"/>
    </row>
    <row r="710" ht="13.5">
      <c r="O710" s="234"/>
    </row>
    <row r="711" ht="13.5">
      <c r="O711" s="234"/>
    </row>
    <row r="712" ht="13.5">
      <c r="O712" s="234"/>
    </row>
    <row r="713" ht="13.5">
      <c r="O713" s="234"/>
    </row>
    <row r="714" ht="13.5">
      <c r="O714" s="234"/>
    </row>
    <row r="715" ht="13.5">
      <c r="O715" s="234"/>
    </row>
    <row r="716" ht="13.5">
      <c r="O716" s="234"/>
    </row>
    <row r="717" ht="13.5">
      <c r="O717" s="234"/>
    </row>
    <row r="718" ht="13.5">
      <c r="O718" s="234"/>
    </row>
    <row r="719" ht="13.5">
      <c r="O719" s="234"/>
    </row>
    <row r="720" ht="13.5">
      <c r="O720" s="234"/>
    </row>
    <row r="721" ht="13.5">
      <c r="O721" s="234"/>
    </row>
    <row r="722" ht="13.5">
      <c r="O722" s="234"/>
    </row>
    <row r="723" ht="13.5">
      <c r="O723" s="234"/>
    </row>
    <row r="724" ht="13.5">
      <c r="O724" s="234"/>
    </row>
    <row r="725" ht="13.5">
      <c r="O725" s="234"/>
    </row>
    <row r="726" ht="13.5">
      <c r="O726" s="234"/>
    </row>
    <row r="727" ht="13.5">
      <c r="O727" s="234"/>
    </row>
    <row r="728" ht="13.5">
      <c r="O728" s="234"/>
    </row>
    <row r="729" ht="13.5">
      <c r="O729" s="234"/>
    </row>
    <row r="730" ht="13.5">
      <c r="O730" s="234"/>
    </row>
    <row r="731" ht="13.5">
      <c r="O731" s="234"/>
    </row>
    <row r="732" ht="13.5">
      <c r="O732" s="234"/>
    </row>
    <row r="733" ht="13.5">
      <c r="O733" s="234"/>
    </row>
    <row r="734" ht="13.5">
      <c r="O734" s="234"/>
    </row>
    <row r="735" ht="13.5">
      <c r="O735" s="234"/>
    </row>
    <row r="736" ht="13.5">
      <c r="O736" s="234"/>
    </row>
    <row r="737" ht="13.5">
      <c r="O737" s="234"/>
    </row>
    <row r="738" ht="13.5">
      <c r="O738" s="234"/>
    </row>
    <row r="739" ht="13.5">
      <c r="O739" s="234"/>
    </row>
    <row r="740" ht="13.5">
      <c r="O740" s="234"/>
    </row>
    <row r="741" ht="13.5">
      <c r="O741" s="234"/>
    </row>
  </sheetData>
  <autoFilter ref="A4:V92"/>
  <mergeCells count="12">
    <mergeCell ref="N3:N4"/>
    <mergeCell ref="I96:K96"/>
    <mergeCell ref="I3:I4"/>
    <mergeCell ref="J3:J4"/>
    <mergeCell ref="K3:K4"/>
    <mergeCell ref="L3:L4"/>
    <mergeCell ref="A93:C93"/>
    <mergeCell ref="F3:F4"/>
    <mergeCell ref="A3:A4"/>
    <mergeCell ref="B3:B4"/>
    <mergeCell ref="C3:C4"/>
    <mergeCell ref="D3:D4"/>
  </mergeCells>
  <printOptions/>
  <pageMargins left="0.64" right="0.37" top="0.63" bottom="0.5" header="0.5118110236220472" footer="0.24"/>
  <pageSetup firstPageNumber="21" useFirstPageNumber="1" horizontalDpi="600" verticalDpi="600" orientation="portrait" paperSize="9" scale="7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93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10.140625" style="158" customWidth="1"/>
    <col min="2" max="2" width="2.8515625" style="158" customWidth="1"/>
    <col min="3" max="3" width="23.57421875" style="158" customWidth="1"/>
    <col min="4" max="4" width="10.421875" style="158" customWidth="1"/>
    <col min="5" max="5" width="4.140625" style="158" customWidth="1"/>
    <col min="6" max="6" width="13.421875" style="158" customWidth="1"/>
    <col min="7" max="7" width="4.8515625" style="158" customWidth="1"/>
    <col min="8" max="8" width="3.28125" style="158" customWidth="1"/>
    <col min="9" max="9" width="10.140625" style="158" customWidth="1"/>
    <col min="10" max="10" width="2.8515625" style="158" customWidth="1"/>
    <col min="11" max="11" width="23.57421875" style="158" customWidth="1"/>
    <col min="12" max="12" width="10.421875" style="158" customWidth="1"/>
    <col min="13" max="13" width="4.140625" style="158" customWidth="1"/>
    <col min="14" max="14" width="13.28125" style="158" customWidth="1"/>
    <col min="15" max="15" width="4.8515625" style="158" customWidth="1"/>
    <col min="16" max="16384" width="10.28125" style="158" customWidth="1"/>
  </cols>
  <sheetData>
    <row r="1" spans="1:9" ht="17.25">
      <c r="A1" s="157" t="s">
        <v>1328</v>
      </c>
      <c r="I1" s="217"/>
    </row>
    <row r="2" spans="1:15" ht="14.25" thickBot="1">
      <c r="A2" s="157" t="s">
        <v>1319</v>
      </c>
      <c r="G2" s="159" t="s">
        <v>1320</v>
      </c>
      <c r="I2" s="157" t="s">
        <v>1321</v>
      </c>
      <c r="O2" s="159" t="s">
        <v>1320</v>
      </c>
    </row>
    <row r="3" spans="1:15" ht="13.5">
      <c r="A3" s="218" t="s">
        <v>828</v>
      </c>
      <c r="B3" s="161" t="s">
        <v>410</v>
      </c>
      <c r="C3" s="161" t="s">
        <v>411</v>
      </c>
      <c r="D3" s="162" t="s">
        <v>1326</v>
      </c>
      <c r="E3" s="219"/>
      <c r="F3" s="162" t="s">
        <v>1327</v>
      </c>
      <c r="G3" s="220"/>
      <c r="I3" s="218" t="s">
        <v>828</v>
      </c>
      <c r="J3" s="161" t="s">
        <v>410</v>
      </c>
      <c r="K3" s="161" t="s">
        <v>411</v>
      </c>
      <c r="L3" s="162" t="s">
        <v>1326</v>
      </c>
      <c r="M3" s="219"/>
      <c r="N3" s="162" t="s">
        <v>1327</v>
      </c>
      <c r="O3" s="220"/>
    </row>
    <row r="4" spans="1:15" ht="13.5">
      <c r="A4" s="221"/>
      <c r="B4" s="222"/>
      <c r="C4" s="222"/>
      <c r="D4" s="222"/>
      <c r="E4" s="223" t="s">
        <v>831</v>
      </c>
      <c r="F4" s="222"/>
      <c r="G4" s="169" t="s">
        <v>835</v>
      </c>
      <c r="I4" s="221"/>
      <c r="J4" s="222"/>
      <c r="K4" s="222"/>
      <c r="L4" s="222"/>
      <c r="M4" s="223" t="s">
        <v>831</v>
      </c>
      <c r="N4" s="222"/>
      <c r="O4" s="169" t="s">
        <v>835</v>
      </c>
    </row>
    <row r="5" spans="1:15" ht="13.5">
      <c r="A5" s="170" t="s">
        <v>0</v>
      </c>
      <c r="B5" s="171">
        <v>1</v>
      </c>
      <c r="C5" s="171" t="s">
        <v>851</v>
      </c>
      <c r="D5" s="172">
        <v>0</v>
      </c>
      <c r="E5" s="172"/>
      <c r="F5" s="172">
        <v>353903</v>
      </c>
      <c r="G5" s="193">
        <f aca="true" t="shared" si="0" ref="G5:G36">ROUND((F5/2239192964)*100,1)</f>
        <v>0</v>
      </c>
      <c r="I5" s="170" t="s">
        <v>0</v>
      </c>
      <c r="J5" s="171">
        <v>1</v>
      </c>
      <c r="K5" s="171" t="s">
        <v>851</v>
      </c>
      <c r="L5" s="172">
        <v>0</v>
      </c>
      <c r="M5" s="172"/>
      <c r="N5" s="172">
        <v>13731372</v>
      </c>
      <c r="O5" s="193">
        <f aca="true" t="shared" si="1" ref="O5:O36">ROUND((N5/486520529)*100,1)</f>
        <v>2.8</v>
      </c>
    </row>
    <row r="6" spans="1:15" ht="13.5">
      <c r="A6" s="174" t="s">
        <v>5</v>
      </c>
      <c r="B6" s="175">
        <v>2</v>
      </c>
      <c r="C6" s="176" t="s">
        <v>416</v>
      </c>
      <c r="D6" s="177">
        <v>530</v>
      </c>
      <c r="E6" s="177" t="s">
        <v>1310</v>
      </c>
      <c r="F6" s="177">
        <v>47350</v>
      </c>
      <c r="G6" s="179">
        <f t="shared" si="0"/>
        <v>0</v>
      </c>
      <c r="I6" s="174" t="s">
        <v>5</v>
      </c>
      <c r="J6" s="175">
        <v>2</v>
      </c>
      <c r="K6" s="176" t="s">
        <v>416</v>
      </c>
      <c r="L6" s="177">
        <v>3262</v>
      </c>
      <c r="M6" s="177" t="s">
        <v>819</v>
      </c>
      <c r="N6" s="177">
        <v>2407801</v>
      </c>
      <c r="O6" s="235">
        <f t="shared" si="1"/>
        <v>0.5</v>
      </c>
    </row>
    <row r="7" spans="1:15" ht="13.5">
      <c r="A7" s="180" t="s">
        <v>6</v>
      </c>
      <c r="B7" s="181">
        <v>3</v>
      </c>
      <c r="C7" s="182" t="s">
        <v>417</v>
      </c>
      <c r="D7" s="183">
        <v>530</v>
      </c>
      <c r="E7" s="183" t="s">
        <v>1310</v>
      </c>
      <c r="F7" s="183">
        <v>47350</v>
      </c>
      <c r="G7" s="184">
        <f t="shared" si="0"/>
        <v>0</v>
      </c>
      <c r="I7" s="180" t="s">
        <v>6</v>
      </c>
      <c r="J7" s="181">
        <v>3</v>
      </c>
      <c r="K7" s="182" t="s">
        <v>870</v>
      </c>
      <c r="L7" s="183">
        <v>2619619</v>
      </c>
      <c r="M7" s="183" t="s">
        <v>820</v>
      </c>
      <c r="N7" s="183">
        <v>2090765</v>
      </c>
      <c r="O7" s="236">
        <f t="shared" si="1"/>
        <v>0.4</v>
      </c>
    </row>
    <row r="8" spans="1:15" ht="13.5">
      <c r="A8" s="186" t="s">
        <v>7</v>
      </c>
      <c r="B8" s="187">
        <v>4</v>
      </c>
      <c r="C8" s="188" t="s">
        <v>418</v>
      </c>
      <c r="D8" s="189">
        <v>530</v>
      </c>
      <c r="E8" s="189" t="s">
        <v>1310</v>
      </c>
      <c r="F8" s="189">
        <v>47350</v>
      </c>
      <c r="G8" s="191">
        <f t="shared" si="0"/>
        <v>0</v>
      </c>
      <c r="I8" s="186" t="s">
        <v>873</v>
      </c>
      <c r="J8" s="187">
        <v>4</v>
      </c>
      <c r="K8" s="188" t="s">
        <v>874</v>
      </c>
      <c r="L8" s="189">
        <v>13262</v>
      </c>
      <c r="M8" s="189" t="s">
        <v>820</v>
      </c>
      <c r="N8" s="189">
        <v>22936</v>
      </c>
      <c r="O8" s="237">
        <f t="shared" si="1"/>
        <v>0</v>
      </c>
    </row>
    <row r="9" spans="1:15" ht="13.5">
      <c r="A9" s="186" t="s">
        <v>8</v>
      </c>
      <c r="B9" s="187">
        <v>4</v>
      </c>
      <c r="C9" s="188" t="s">
        <v>419</v>
      </c>
      <c r="D9" s="189">
        <v>17</v>
      </c>
      <c r="E9" s="189" t="s">
        <v>1310</v>
      </c>
      <c r="F9" s="189">
        <v>645</v>
      </c>
      <c r="G9" s="191">
        <f t="shared" si="0"/>
        <v>0</v>
      </c>
      <c r="I9" s="186" t="s">
        <v>875</v>
      </c>
      <c r="J9" s="187">
        <v>4</v>
      </c>
      <c r="K9" s="188" t="s">
        <v>876</v>
      </c>
      <c r="L9" s="189">
        <v>13262</v>
      </c>
      <c r="M9" s="189" t="s">
        <v>820</v>
      </c>
      <c r="N9" s="189">
        <v>22936</v>
      </c>
      <c r="O9" s="237">
        <f t="shared" si="1"/>
        <v>0</v>
      </c>
    </row>
    <row r="10" spans="1:15" ht="13.5">
      <c r="A10" s="186" t="s">
        <v>9</v>
      </c>
      <c r="B10" s="187">
        <v>4</v>
      </c>
      <c r="C10" s="188" t="s">
        <v>420</v>
      </c>
      <c r="D10" s="189">
        <v>73</v>
      </c>
      <c r="E10" s="189" t="s">
        <v>1310</v>
      </c>
      <c r="F10" s="189">
        <v>14326</v>
      </c>
      <c r="G10" s="191">
        <f t="shared" si="0"/>
        <v>0</v>
      </c>
      <c r="I10" s="186" t="s">
        <v>879</v>
      </c>
      <c r="J10" s="187">
        <v>4</v>
      </c>
      <c r="K10" s="188" t="s">
        <v>880</v>
      </c>
      <c r="L10" s="189">
        <v>1149884</v>
      </c>
      <c r="M10" s="189" t="s">
        <v>820</v>
      </c>
      <c r="N10" s="189">
        <v>1293320</v>
      </c>
      <c r="O10" s="237">
        <f t="shared" si="1"/>
        <v>0.3</v>
      </c>
    </row>
    <row r="11" spans="1:15" ht="13.5">
      <c r="A11" s="174" t="s">
        <v>14</v>
      </c>
      <c r="B11" s="175">
        <v>2</v>
      </c>
      <c r="C11" s="176" t="s">
        <v>425</v>
      </c>
      <c r="D11" s="177">
        <v>3025</v>
      </c>
      <c r="E11" s="177" t="s">
        <v>1310</v>
      </c>
      <c r="F11" s="177">
        <v>78815</v>
      </c>
      <c r="G11" s="179">
        <f t="shared" si="0"/>
        <v>0</v>
      </c>
      <c r="I11" s="186" t="s">
        <v>881</v>
      </c>
      <c r="J11" s="187">
        <v>4</v>
      </c>
      <c r="K11" s="188" t="s">
        <v>882</v>
      </c>
      <c r="L11" s="189">
        <v>1046445</v>
      </c>
      <c r="M11" s="189" t="s">
        <v>820</v>
      </c>
      <c r="N11" s="189">
        <v>665603</v>
      </c>
      <c r="O11" s="237">
        <f t="shared" si="1"/>
        <v>0.1</v>
      </c>
    </row>
    <row r="12" spans="1:15" ht="13.5">
      <c r="A12" s="180" t="s">
        <v>16</v>
      </c>
      <c r="B12" s="181">
        <v>3</v>
      </c>
      <c r="C12" s="182" t="s">
        <v>427</v>
      </c>
      <c r="D12" s="183">
        <v>3000</v>
      </c>
      <c r="E12" s="183" t="s">
        <v>1310</v>
      </c>
      <c r="F12" s="183">
        <v>66792</v>
      </c>
      <c r="G12" s="184">
        <f t="shared" si="0"/>
        <v>0</v>
      </c>
      <c r="I12" s="186" t="s">
        <v>883</v>
      </c>
      <c r="J12" s="187">
        <v>4</v>
      </c>
      <c r="K12" s="188" t="s">
        <v>884</v>
      </c>
      <c r="L12" s="189">
        <v>659588</v>
      </c>
      <c r="M12" s="189" t="s">
        <v>820</v>
      </c>
      <c r="N12" s="189">
        <v>461319</v>
      </c>
      <c r="O12" s="237">
        <f t="shared" si="1"/>
        <v>0.1</v>
      </c>
    </row>
    <row r="13" spans="1:15" ht="13.5">
      <c r="A13" s="174" t="s">
        <v>17</v>
      </c>
      <c r="B13" s="175">
        <v>2</v>
      </c>
      <c r="C13" s="176" t="s">
        <v>428</v>
      </c>
      <c r="D13" s="177">
        <v>1514910</v>
      </c>
      <c r="E13" s="177" t="s">
        <v>1311</v>
      </c>
      <c r="F13" s="177">
        <v>188509</v>
      </c>
      <c r="G13" s="179">
        <f t="shared" si="0"/>
        <v>0</v>
      </c>
      <c r="I13" s="186" t="s">
        <v>887</v>
      </c>
      <c r="J13" s="187">
        <v>4</v>
      </c>
      <c r="K13" s="188" t="s">
        <v>888</v>
      </c>
      <c r="L13" s="189">
        <v>79435</v>
      </c>
      <c r="M13" s="189" t="s">
        <v>820</v>
      </c>
      <c r="N13" s="189">
        <v>103081</v>
      </c>
      <c r="O13" s="237">
        <f t="shared" si="1"/>
        <v>0</v>
      </c>
    </row>
    <row r="14" spans="1:15" ht="13.5">
      <c r="A14" s="180" t="s">
        <v>18</v>
      </c>
      <c r="B14" s="181">
        <v>3</v>
      </c>
      <c r="C14" s="182" t="s">
        <v>429</v>
      </c>
      <c r="D14" s="183">
        <v>1514910</v>
      </c>
      <c r="E14" s="183" t="s">
        <v>1311</v>
      </c>
      <c r="F14" s="183">
        <v>188509</v>
      </c>
      <c r="G14" s="184">
        <f t="shared" si="0"/>
        <v>0</v>
      </c>
      <c r="I14" s="186" t="s">
        <v>889</v>
      </c>
      <c r="J14" s="187">
        <v>4</v>
      </c>
      <c r="K14" s="188" t="s">
        <v>890</v>
      </c>
      <c r="L14" s="189">
        <v>192414</v>
      </c>
      <c r="M14" s="189" t="s">
        <v>820</v>
      </c>
      <c r="N14" s="189">
        <v>76936</v>
      </c>
      <c r="O14" s="237">
        <f t="shared" si="1"/>
        <v>0</v>
      </c>
    </row>
    <row r="15" spans="1:15" ht="13.5">
      <c r="A15" s="174" t="s">
        <v>23</v>
      </c>
      <c r="B15" s="175">
        <v>2</v>
      </c>
      <c r="C15" s="176" t="s">
        <v>434</v>
      </c>
      <c r="D15" s="177">
        <v>1</v>
      </c>
      <c r="E15" s="177" t="s">
        <v>1310</v>
      </c>
      <c r="F15" s="177">
        <v>1727</v>
      </c>
      <c r="G15" s="179">
        <f t="shared" si="0"/>
        <v>0</v>
      </c>
      <c r="I15" s="186" t="s">
        <v>891</v>
      </c>
      <c r="J15" s="187">
        <v>4</v>
      </c>
      <c r="K15" s="188" t="s">
        <v>892</v>
      </c>
      <c r="L15" s="189">
        <v>115008</v>
      </c>
      <c r="M15" s="189" t="s">
        <v>820</v>
      </c>
      <c r="N15" s="189">
        <v>24267</v>
      </c>
      <c r="O15" s="237">
        <f t="shared" si="1"/>
        <v>0</v>
      </c>
    </row>
    <row r="16" spans="1:15" ht="13.5">
      <c r="A16" s="174" t="s">
        <v>24</v>
      </c>
      <c r="B16" s="175">
        <v>2</v>
      </c>
      <c r="C16" s="176" t="s">
        <v>435</v>
      </c>
      <c r="D16" s="177">
        <v>5</v>
      </c>
      <c r="E16" s="177" t="s">
        <v>1310</v>
      </c>
      <c r="F16" s="177">
        <v>1062</v>
      </c>
      <c r="G16" s="179">
        <f t="shared" si="0"/>
        <v>0</v>
      </c>
      <c r="I16" s="180" t="s">
        <v>893</v>
      </c>
      <c r="J16" s="181">
        <v>3</v>
      </c>
      <c r="K16" s="182" t="s">
        <v>422</v>
      </c>
      <c r="L16" s="183">
        <v>643</v>
      </c>
      <c r="M16" s="183" t="s">
        <v>819</v>
      </c>
      <c r="N16" s="183">
        <v>317036</v>
      </c>
      <c r="O16" s="236">
        <f t="shared" si="1"/>
        <v>0.1</v>
      </c>
    </row>
    <row r="17" spans="1:15" ht="13.5">
      <c r="A17" s="174" t="s">
        <v>28</v>
      </c>
      <c r="B17" s="175">
        <v>2</v>
      </c>
      <c r="C17" s="176" t="s">
        <v>439</v>
      </c>
      <c r="D17" s="177">
        <v>0</v>
      </c>
      <c r="E17" s="177"/>
      <c r="F17" s="177">
        <v>36440</v>
      </c>
      <c r="G17" s="179">
        <f t="shared" si="0"/>
        <v>0</v>
      </c>
      <c r="I17" s="174" t="s">
        <v>14</v>
      </c>
      <c r="J17" s="175">
        <v>2</v>
      </c>
      <c r="K17" s="176" t="s">
        <v>425</v>
      </c>
      <c r="L17" s="177">
        <v>234028</v>
      </c>
      <c r="M17" s="177" t="s">
        <v>819</v>
      </c>
      <c r="N17" s="177">
        <v>5286645</v>
      </c>
      <c r="O17" s="235">
        <f t="shared" si="1"/>
        <v>1.1</v>
      </c>
    </row>
    <row r="18" spans="1:15" ht="13.5">
      <c r="A18" s="170" t="s">
        <v>29</v>
      </c>
      <c r="B18" s="171">
        <v>1</v>
      </c>
      <c r="C18" s="171" t="s">
        <v>440</v>
      </c>
      <c r="D18" s="172">
        <v>0</v>
      </c>
      <c r="E18" s="172"/>
      <c r="F18" s="172">
        <v>2570</v>
      </c>
      <c r="G18" s="193">
        <f t="shared" si="0"/>
        <v>0</v>
      </c>
      <c r="I18" s="180" t="s">
        <v>16</v>
      </c>
      <c r="J18" s="181">
        <v>3</v>
      </c>
      <c r="K18" s="182" t="s">
        <v>427</v>
      </c>
      <c r="L18" s="183">
        <v>15548</v>
      </c>
      <c r="M18" s="183" t="s">
        <v>819</v>
      </c>
      <c r="N18" s="183">
        <v>1049839</v>
      </c>
      <c r="O18" s="236">
        <f t="shared" si="1"/>
        <v>0.2</v>
      </c>
    </row>
    <row r="19" spans="1:15" ht="13.5">
      <c r="A19" s="174" t="s">
        <v>31</v>
      </c>
      <c r="B19" s="175">
        <v>2</v>
      </c>
      <c r="C19" s="176" t="s">
        <v>442</v>
      </c>
      <c r="D19" s="177">
        <v>538</v>
      </c>
      <c r="E19" s="177" t="s">
        <v>1311</v>
      </c>
      <c r="F19" s="177">
        <v>2570</v>
      </c>
      <c r="G19" s="179">
        <f t="shared" si="0"/>
        <v>0</v>
      </c>
      <c r="I19" s="180" t="s">
        <v>897</v>
      </c>
      <c r="J19" s="181">
        <v>3</v>
      </c>
      <c r="K19" s="182" t="s">
        <v>898</v>
      </c>
      <c r="L19" s="183">
        <v>196201</v>
      </c>
      <c r="M19" s="183" t="s">
        <v>819</v>
      </c>
      <c r="N19" s="183">
        <v>3724961</v>
      </c>
      <c r="O19" s="236">
        <f t="shared" si="1"/>
        <v>0.8</v>
      </c>
    </row>
    <row r="20" spans="1:15" ht="13.5">
      <c r="A20" s="170" t="s">
        <v>33</v>
      </c>
      <c r="B20" s="171">
        <v>1</v>
      </c>
      <c r="C20" s="171" t="s">
        <v>444</v>
      </c>
      <c r="D20" s="172">
        <v>0</v>
      </c>
      <c r="E20" s="172"/>
      <c r="F20" s="172">
        <v>7405188</v>
      </c>
      <c r="G20" s="193">
        <f t="shared" si="0"/>
        <v>0.3</v>
      </c>
      <c r="I20" s="186" t="s">
        <v>899</v>
      </c>
      <c r="J20" s="187">
        <v>4</v>
      </c>
      <c r="K20" s="188" t="s">
        <v>900</v>
      </c>
      <c r="L20" s="189">
        <v>176407</v>
      </c>
      <c r="M20" s="189" t="s">
        <v>819</v>
      </c>
      <c r="N20" s="189">
        <v>3355296</v>
      </c>
      <c r="O20" s="237">
        <f t="shared" si="1"/>
        <v>0.7</v>
      </c>
    </row>
    <row r="21" spans="1:15" ht="13.5">
      <c r="A21" s="174" t="s">
        <v>35</v>
      </c>
      <c r="B21" s="175">
        <v>2</v>
      </c>
      <c r="C21" s="176" t="s">
        <v>446</v>
      </c>
      <c r="D21" s="177">
        <v>14</v>
      </c>
      <c r="E21" s="177" t="s">
        <v>1310</v>
      </c>
      <c r="F21" s="177">
        <v>6692</v>
      </c>
      <c r="G21" s="179">
        <f t="shared" si="0"/>
        <v>0</v>
      </c>
      <c r="I21" s="180" t="s">
        <v>903</v>
      </c>
      <c r="J21" s="181">
        <v>3</v>
      </c>
      <c r="K21" s="182" t="s">
        <v>904</v>
      </c>
      <c r="L21" s="183">
        <v>21821</v>
      </c>
      <c r="M21" s="183" t="s">
        <v>819</v>
      </c>
      <c r="N21" s="183">
        <v>439531</v>
      </c>
      <c r="O21" s="236">
        <f t="shared" si="1"/>
        <v>0.1</v>
      </c>
    </row>
    <row r="22" spans="1:15" ht="13.5">
      <c r="A22" s="174" t="s">
        <v>36</v>
      </c>
      <c r="B22" s="175">
        <v>2</v>
      </c>
      <c r="C22" s="176" t="s">
        <v>447</v>
      </c>
      <c r="D22" s="177">
        <v>4687</v>
      </c>
      <c r="E22" s="177" t="s">
        <v>1310</v>
      </c>
      <c r="F22" s="177">
        <v>5397</v>
      </c>
      <c r="G22" s="179">
        <f t="shared" si="0"/>
        <v>0</v>
      </c>
      <c r="I22" s="174" t="s">
        <v>17</v>
      </c>
      <c r="J22" s="175">
        <v>2</v>
      </c>
      <c r="K22" s="176" t="s">
        <v>428</v>
      </c>
      <c r="L22" s="177">
        <v>45391923</v>
      </c>
      <c r="M22" s="177" t="s">
        <v>820</v>
      </c>
      <c r="N22" s="177">
        <v>5288212</v>
      </c>
      <c r="O22" s="235">
        <f t="shared" si="1"/>
        <v>1.1</v>
      </c>
    </row>
    <row r="23" spans="1:15" ht="13.5">
      <c r="A23" s="174" t="s">
        <v>38</v>
      </c>
      <c r="B23" s="175">
        <v>2</v>
      </c>
      <c r="C23" s="176" t="s">
        <v>449</v>
      </c>
      <c r="D23" s="177">
        <v>0</v>
      </c>
      <c r="E23" s="177"/>
      <c r="F23" s="177">
        <v>29614</v>
      </c>
      <c r="G23" s="179">
        <f t="shared" si="0"/>
        <v>0</v>
      </c>
      <c r="I23" s="180" t="s">
        <v>18</v>
      </c>
      <c r="J23" s="181">
        <v>3</v>
      </c>
      <c r="K23" s="182" t="s">
        <v>429</v>
      </c>
      <c r="L23" s="183">
        <v>36096127</v>
      </c>
      <c r="M23" s="183" t="s">
        <v>820</v>
      </c>
      <c r="N23" s="183">
        <v>4814549</v>
      </c>
      <c r="O23" s="236">
        <f t="shared" si="1"/>
        <v>1</v>
      </c>
    </row>
    <row r="24" spans="1:15" ht="13.5">
      <c r="A24" s="180" t="s">
        <v>39</v>
      </c>
      <c r="B24" s="181">
        <v>3</v>
      </c>
      <c r="C24" s="182" t="s">
        <v>450</v>
      </c>
      <c r="D24" s="183">
        <v>0</v>
      </c>
      <c r="E24" s="183"/>
      <c r="F24" s="183">
        <v>29614</v>
      </c>
      <c r="G24" s="184">
        <f t="shared" si="0"/>
        <v>0</v>
      </c>
      <c r="I24" s="180" t="s">
        <v>21</v>
      </c>
      <c r="J24" s="181">
        <v>3</v>
      </c>
      <c r="K24" s="182" t="s">
        <v>432</v>
      </c>
      <c r="L24" s="183">
        <v>9295796</v>
      </c>
      <c r="M24" s="183" t="s">
        <v>820</v>
      </c>
      <c r="N24" s="183">
        <v>473663</v>
      </c>
      <c r="O24" s="236">
        <f t="shared" si="1"/>
        <v>0.1</v>
      </c>
    </row>
    <row r="25" spans="1:15" ht="13.5">
      <c r="A25" s="186" t="s">
        <v>40</v>
      </c>
      <c r="B25" s="187">
        <v>4</v>
      </c>
      <c r="C25" s="188" t="s">
        <v>451</v>
      </c>
      <c r="D25" s="189">
        <v>0</v>
      </c>
      <c r="E25" s="189"/>
      <c r="F25" s="189">
        <v>29614</v>
      </c>
      <c r="G25" s="191">
        <f t="shared" si="0"/>
        <v>0</v>
      </c>
      <c r="I25" s="174" t="s">
        <v>23</v>
      </c>
      <c r="J25" s="175">
        <v>2</v>
      </c>
      <c r="K25" s="176" t="s">
        <v>434</v>
      </c>
      <c r="L25" s="177">
        <v>30</v>
      </c>
      <c r="M25" s="177" t="s">
        <v>819</v>
      </c>
      <c r="N25" s="177">
        <v>10587</v>
      </c>
      <c r="O25" s="235">
        <f t="shared" si="1"/>
        <v>0</v>
      </c>
    </row>
    <row r="26" spans="1:15" ht="13.5">
      <c r="A26" s="174" t="s">
        <v>41</v>
      </c>
      <c r="B26" s="175">
        <v>2</v>
      </c>
      <c r="C26" s="176" t="s">
        <v>452</v>
      </c>
      <c r="D26" s="177">
        <v>31</v>
      </c>
      <c r="E26" s="177" t="s">
        <v>1310</v>
      </c>
      <c r="F26" s="177">
        <v>683</v>
      </c>
      <c r="G26" s="179">
        <f t="shared" si="0"/>
        <v>0</v>
      </c>
      <c r="I26" s="174" t="s">
        <v>24</v>
      </c>
      <c r="J26" s="175">
        <v>2</v>
      </c>
      <c r="K26" s="176" t="s">
        <v>435</v>
      </c>
      <c r="L26" s="177">
        <v>755</v>
      </c>
      <c r="M26" s="177" t="s">
        <v>819</v>
      </c>
      <c r="N26" s="177">
        <v>116422</v>
      </c>
      <c r="O26" s="235">
        <f t="shared" si="1"/>
        <v>0</v>
      </c>
    </row>
    <row r="27" spans="1:15" ht="13.5">
      <c r="A27" s="174" t="s">
        <v>42</v>
      </c>
      <c r="B27" s="175">
        <v>2</v>
      </c>
      <c r="C27" s="176" t="s">
        <v>453</v>
      </c>
      <c r="D27" s="177">
        <v>330</v>
      </c>
      <c r="E27" s="177" t="s">
        <v>1310</v>
      </c>
      <c r="F27" s="177">
        <v>13141</v>
      </c>
      <c r="G27" s="179">
        <f t="shared" si="0"/>
        <v>0</v>
      </c>
      <c r="I27" s="180" t="s">
        <v>945</v>
      </c>
      <c r="J27" s="181">
        <v>3</v>
      </c>
      <c r="K27" s="182" t="s">
        <v>946</v>
      </c>
      <c r="L27" s="183">
        <v>25</v>
      </c>
      <c r="M27" s="183" t="s">
        <v>819</v>
      </c>
      <c r="N27" s="183">
        <v>4601</v>
      </c>
      <c r="O27" s="236">
        <f t="shared" si="1"/>
        <v>0</v>
      </c>
    </row>
    <row r="28" spans="1:15" ht="13.5">
      <c r="A28" s="174" t="s">
        <v>46</v>
      </c>
      <c r="B28" s="175">
        <v>2</v>
      </c>
      <c r="C28" s="176" t="s">
        <v>457</v>
      </c>
      <c r="D28" s="177">
        <v>11</v>
      </c>
      <c r="E28" s="177" t="s">
        <v>1310</v>
      </c>
      <c r="F28" s="177">
        <v>3726</v>
      </c>
      <c r="G28" s="179">
        <f t="shared" si="0"/>
        <v>0</v>
      </c>
      <c r="I28" s="186" t="s">
        <v>949</v>
      </c>
      <c r="J28" s="187">
        <v>4</v>
      </c>
      <c r="K28" s="188" t="s">
        <v>950</v>
      </c>
      <c r="L28" s="189">
        <v>10320</v>
      </c>
      <c r="M28" s="189" t="s">
        <v>820</v>
      </c>
      <c r="N28" s="189">
        <v>1178</v>
      </c>
      <c r="O28" s="237">
        <f t="shared" si="1"/>
        <v>0</v>
      </c>
    </row>
    <row r="29" spans="1:15" ht="13.5">
      <c r="A29" s="174" t="s">
        <v>48</v>
      </c>
      <c r="B29" s="175">
        <v>2</v>
      </c>
      <c r="C29" s="176" t="s">
        <v>459</v>
      </c>
      <c r="D29" s="177">
        <v>272444</v>
      </c>
      <c r="E29" s="177" t="s">
        <v>1310</v>
      </c>
      <c r="F29" s="177">
        <v>7345935</v>
      </c>
      <c r="G29" s="179">
        <f t="shared" si="0"/>
        <v>0.3</v>
      </c>
      <c r="I29" s="186" t="s">
        <v>951</v>
      </c>
      <c r="J29" s="187">
        <v>4</v>
      </c>
      <c r="K29" s="188" t="s">
        <v>952</v>
      </c>
      <c r="L29" s="189">
        <v>15450</v>
      </c>
      <c r="M29" s="189" t="s">
        <v>820</v>
      </c>
      <c r="N29" s="189">
        <v>3423</v>
      </c>
      <c r="O29" s="237">
        <f t="shared" si="1"/>
        <v>0</v>
      </c>
    </row>
    <row r="30" spans="1:15" ht="13.5">
      <c r="A30" s="180" t="s">
        <v>49</v>
      </c>
      <c r="B30" s="181">
        <v>3</v>
      </c>
      <c r="C30" s="182" t="s">
        <v>460</v>
      </c>
      <c r="D30" s="183">
        <v>262539</v>
      </c>
      <c r="E30" s="183" t="s">
        <v>1310</v>
      </c>
      <c r="F30" s="183">
        <v>7128759</v>
      </c>
      <c r="G30" s="184">
        <f t="shared" si="0"/>
        <v>0.3</v>
      </c>
      <c r="I30" s="174" t="s">
        <v>26</v>
      </c>
      <c r="J30" s="175">
        <v>2</v>
      </c>
      <c r="K30" s="176" t="s">
        <v>437</v>
      </c>
      <c r="L30" s="177">
        <v>24269</v>
      </c>
      <c r="M30" s="177" t="s">
        <v>819</v>
      </c>
      <c r="N30" s="177">
        <v>574765</v>
      </c>
      <c r="O30" s="235">
        <f t="shared" si="1"/>
        <v>0.1</v>
      </c>
    </row>
    <row r="31" spans="1:15" ht="13.5">
      <c r="A31" s="170" t="s">
        <v>52</v>
      </c>
      <c r="B31" s="171">
        <v>1</v>
      </c>
      <c r="C31" s="171" t="s">
        <v>463</v>
      </c>
      <c r="D31" s="172">
        <v>0</v>
      </c>
      <c r="E31" s="172"/>
      <c r="F31" s="172">
        <v>3781326</v>
      </c>
      <c r="G31" s="193">
        <f t="shared" si="0"/>
        <v>0.2</v>
      </c>
      <c r="I31" s="180" t="s">
        <v>27</v>
      </c>
      <c r="J31" s="181">
        <v>3</v>
      </c>
      <c r="K31" s="182" t="s">
        <v>953</v>
      </c>
      <c r="L31" s="183">
        <v>3740</v>
      </c>
      <c r="M31" s="183" t="s">
        <v>819</v>
      </c>
      <c r="N31" s="183">
        <v>133690</v>
      </c>
      <c r="O31" s="236">
        <f t="shared" si="1"/>
        <v>0</v>
      </c>
    </row>
    <row r="32" spans="1:15" ht="13.5">
      <c r="A32" s="174" t="s">
        <v>55</v>
      </c>
      <c r="B32" s="175">
        <v>2</v>
      </c>
      <c r="C32" s="176" t="s">
        <v>466</v>
      </c>
      <c r="D32" s="177">
        <v>0</v>
      </c>
      <c r="E32" s="177"/>
      <c r="F32" s="177">
        <v>3781326</v>
      </c>
      <c r="G32" s="179">
        <f t="shared" si="0"/>
        <v>0.2</v>
      </c>
      <c r="I32" s="174" t="s">
        <v>28</v>
      </c>
      <c r="J32" s="175">
        <v>2</v>
      </c>
      <c r="K32" s="176" t="s">
        <v>439</v>
      </c>
      <c r="L32" s="177">
        <v>0</v>
      </c>
      <c r="M32" s="177"/>
      <c r="N32" s="177">
        <v>46940</v>
      </c>
      <c r="O32" s="235">
        <f t="shared" si="1"/>
        <v>0</v>
      </c>
    </row>
    <row r="33" spans="1:15" ht="13.5">
      <c r="A33" s="180" t="s">
        <v>56</v>
      </c>
      <c r="B33" s="181">
        <v>3</v>
      </c>
      <c r="C33" s="182" t="s">
        <v>467</v>
      </c>
      <c r="D33" s="183">
        <v>0</v>
      </c>
      <c r="E33" s="183"/>
      <c r="F33" s="183">
        <v>3781326</v>
      </c>
      <c r="G33" s="184">
        <f t="shared" si="0"/>
        <v>0.2</v>
      </c>
      <c r="I33" s="170" t="s">
        <v>33</v>
      </c>
      <c r="J33" s="171">
        <v>1</v>
      </c>
      <c r="K33" s="171" t="s">
        <v>444</v>
      </c>
      <c r="L33" s="172">
        <v>0</v>
      </c>
      <c r="M33" s="172"/>
      <c r="N33" s="172">
        <v>14626737</v>
      </c>
      <c r="O33" s="238">
        <f t="shared" si="1"/>
        <v>3</v>
      </c>
    </row>
    <row r="34" spans="1:15" ht="13.5">
      <c r="A34" s="186" t="s">
        <v>60</v>
      </c>
      <c r="B34" s="187">
        <v>4</v>
      </c>
      <c r="C34" s="188" t="s">
        <v>471</v>
      </c>
      <c r="D34" s="189">
        <v>17510505</v>
      </c>
      <c r="E34" s="189" t="s">
        <v>1311</v>
      </c>
      <c r="F34" s="189">
        <v>3781033</v>
      </c>
      <c r="G34" s="191">
        <f t="shared" si="0"/>
        <v>0.2</v>
      </c>
      <c r="I34" s="174" t="s">
        <v>36</v>
      </c>
      <c r="J34" s="175">
        <v>2</v>
      </c>
      <c r="K34" s="176" t="s">
        <v>447</v>
      </c>
      <c r="L34" s="177">
        <v>18860</v>
      </c>
      <c r="M34" s="177" t="s">
        <v>819</v>
      </c>
      <c r="N34" s="177">
        <v>2671081</v>
      </c>
      <c r="O34" s="235">
        <f t="shared" si="1"/>
        <v>0.5</v>
      </c>
    </row>
    <row r="35" spans="1:15" ht="13.5">
      <c r="A35" s="170" t="s">
        <v>61</v>
      </c>
      <c r="B35" s="171">
        <v>1</v>
      </c>
      <c r="C35" s="171" t="s">
        <v>472</v>
      </c>
      <c r="D35" s="172">
        <v>790</v>
      </c>
      <c r="E35" s="172" t="s">
        <v>1310</v>
      </c>
      <c r="F35" s="172">
        <v>314880</v>
      </c>
      <c r="G35" s="193">
        <f t="shared" si="0"/>
        <v>0</v>
      </c>
      <c r="I35" s="180" t="s">
        <v>37</v>
      </c>
      <c r="J35" s="181">
        <v>3</v>
      </c>
      <c r="K35" s="182" t="s">
        <v>991</v>
      </c>
      <c r="L35" s="183">
        <v>18650</v>
      </c>
      <c r="M35" s="183" t="s">
        <v>819</v>
      </c>
      <c r="N35" s="183">
        <v>2622765</v>
      </c>
      <c r="O35" s="236">
        <f t="shared" si="1"/>
        <v>0.5</v>
      </c>
    </row>
    <row r="36" spans="1:15" ht="13.5">
      <c r="A36" s="174" t="s">
        <v>63</v>
      </c>
      <c r="B36" s="175">
        <v>2</v>
      </c>
      <c r="C36" s="176" t="s">
        <v>474</v>
      </c>
      <c r="D36" s="177">
        <v>790</v>
      </c>
      <c r="E36" s="177" t="s">
        <v>1310</v>
      </c>
      <c r="F36" s="177">
        <v>314880</v>
      </c>
      <c r="G36" s="179">
        <f t="shared" si="0"/>
        <v>0</v>
      </c>
      <c r="I36" s="180" t="s">
        <v>994</v>
      </c>
      <c r="J36" s="181">
        <v>3</v>
      </c>
      <c r="K36" s="182" t="s">
        <v>448</v>
      </c>
      <c r="L36" s="183">
        <v>201</v>
      </c>
      <c r="M36" s="183" t="s">
        <v>819</v>
      </c>
      <c r="N36" s="183">
        <v>47803</v>
      </c>
      <c r="O36" s="236">
        <f t="shared" si="1"/>
        <v>0</v>
      </c>
    </row>
    <row r="37" spans="1:15" ht="13.5">
      <c r="A37" s="170" t="s">
        <v>65</v>
      </c>
      <c r="B37" s="171">
        <v>1</v>
      </c>
      <c r="C37" s="171" t="s">
        <v>476</v>
      </c>
      <c r="D37" s="172">
        <v>0</v>
      </c>
      <c r="E37" s="172"/>
      <c r="F37" s="172">
        <v>13301619</v>
      </c>
      <c r="G37" s="193">
        <f aca="true" t="shared" si="2" ref="G37:G68">ROUND((F37/2239192964)*100,1)</f>
        <v>0.6</v>
      </c>
      <c r="I37" s="186" t="s">
        <v>997</v>
      </c>
      <c r="J37" s="187">
        <v>4</v>
      </c>
      <c r="K37" s="188" t="s">
        <v>998</v>
      </c>
      <c r="L37" s="189">
        <v>34</v>
      </c>
      <c r="M37" s="189" t="s">
        <v>819</v>
      </c>
      <c r="N37" s="189">
        <v>5111</v>
      </c>
      <c r="O37" s="237">
        <f aca="true" t="shared" si="3" ref="O37:O68">ROUND((N37/486520529)*100,1)</f>
        <v>0</v>
      </c>
    </row>
    <row r="38" spans="1:15" ht="13.5">
      <c r="A38" s="174" t="s">
        <v>66</v>
      </c>
      <c r="B38" s="175">
        <v>2</v>
      </c>
      <c r="C38" s="176" t="s">
        <v>477</v>
      </c>
      <c r="D38" s="177">
        <v>0</v>
      </c>
      <c r="E38" s="177"/>
      <c r="F38" s="177">
        <v>466549</v>
      </c>
      <c r="G38" s="179">
        <f t="shared" si="2"/>
        <v>0</v>
      </c>
      <c r="I38" s="186" t="s">
        <v>999</v>
      </c>
      <c r="J38" s="187">
        <v>4</v>
      </c>
      <c r="K38" s="188" t="s">
        <v>1000</v>
      </c>
      <c r="L38" s="189">
        <v>167</v>
      </c>
      <c r="M38" s="189" t="s">
        <v>819</v>
      </c>
      <c r="N38" s="189">
        <v>42692</v>
      </c>
      <c r="O38" s="237">
        <f t="shared" si="3"/>
        <v>0</v>
      </c>
    </row>
    <row r="39" spans="1:15" ht="13.5">
      <c r="A39" s="180" t="s">
        <v>67</v>
      </c>
      <c r="B39" s="181">
        <v>3</v>
      </c>
      <c r="C39" s="182" t="s">
        <v>478</v>
      </c>
      <c r="D39" s="183">
        <v>0</v>
      </c>
      <c r="E39" s="183"/>
      <c r="F39" s="183">
        <v>397675</v>
      </c>
      <c r="G39" s="184">
        <f t="shared" si="2"/>
        <v>0</v>
      </c>
      <c r="I39" s="186" t="s">
        <v>1001</v>
      </c>
      <c r="J39" s="187">
        <v>4</v>
      </c>
      <c r="K39" s="188" t="s">
        <v>1002</v>
      </c>
      <c r="L39" s="189">
        <v>152</v>
      </c>
      <c r="M39" s="189" t="s">
        <v>819</v>
      </c>
      <c r="N39" s="189">
        <v>40142</v>
      </c>
      <c r="O39" s="237">
        <f t="shared" si="3"/>
        <v>0</v>
      </c>
    </row>
    <row r="40" spans="1:15" ht="13.5">
      <c r="A40" s="180" t="s">
        <v>73</v>
      </c>
      <c r="B40" s="181">
        <v>3</v>
      </c>
      <c r="C40" s="182" t="s">
        <v>484</v>
      </c>
      <c r="D40" s="183">
        <v>663</v>
      </c>
      <c r="E40" s="183" t="s">
        <v>1310</v>
      </c>
      <c r="F40" s="183">
        <v>68874</v>
      </c>
      <c r="G40" s="184">
        <f t="shared" si="2"/>
        <v>0</v>
      </c>
      <c r="I40" s="174" t="s">
        <v>38</v>
      </c>
      <c r="J40" s="175">
        <v>2</v>
      </c>
      <c r="K40" s="176" t="s">
        <v>449</v>
      </c>
      <c r="L40" s="177">
        <v>0</v>
      </c>
      <c r="M40" s="177"/>
      <c r="N40" s="177">
        <v>8890719</v>
      </c>
      <c r="O40" s="235">
        <f t="shared" si="3"/>
        <v>1.8</v>
      </c>
    </row>
    <row r="41" spans="1:15" ht="13.5">
      <c r="A41" s="174" t="s">
        <v>78</v>
      </c>
      <c r="B41" s="175">
        <v>2</v>
      </c>
      <c r="C41" s="176" t="s">
        <v>489</v>
      </c>
      <c r="D41" s="177">
        <v>1</v>
      </c>
      <c r="E41" s="177" t="s">
        <v>1310</v>
      </c>
      <c r="F41" s="177">
        <v>407</v>
      </c>
      <c r="G41" s="179">
        <f t="shared" si="2"/>
        <v>0</v>
      </c>
      <c r="I41" s="180" t="s">
        <v>39</v>
      </c>
      <c r="J41" s="181">
        <v>3</v>
      </c>
      <c r="K41" s="182" t="s">
        <v>450</v>
      </c>
      <c r="L41" s="183">
        <v>0</v>
      </c>
      <c r="M41" s="183"/>
      <c r="N41" s="183">
        <v>8888340</v>
      </c>
      <c r="O41" s="236">
        <f t="shared" si="3"/>
        <v>1.8</v>
      </c>
    </row>
    <row r="42" spans="1:15" ht="13.5">
      <c r="A42" s="180" t="s">
        <v>80</v>
      </c>
      <c r="B42" s="181">
        <v>3</v>
      </c>
      <c r="C42" s="182" t="s">
        <v>491</v>
      </c>
      <c r="D42" s="183">
        <v>1</v>
      </c>
      <c r="E42" s="183" t="s">
        <v>1310</v>
      </c>
      <c r="F42" s="183">
        <v>407</v>
      </c>
      <c r="G42" s="184">
        <f t="shared" si="2"/>
        <v>0</v>
      </c>
      <c r="I42" s="186" t="s">
        <v>40</v>
      </c>
      <c r="J42" s="187">
        <v>4</v>
      </c>
      <c r="K42" s="188" t="s">
        <v>1007</v>
      </c>
      <c r="L42" s="189">
        <v>252521</v>
      </c>
      <c r="M42" s="189" t="s">
        <v>1008</v>
      </c>
      <c r="N42" s="189">
        <v>3661991</v>
      </c>
      <c r="O42" s="237">
        <f t="shared" si="3"/>
        <v>0.8</v>
      </c>
    </row>
    <row r="43" spans="1:15" ht="13.5">
      <c r="A43" s="174" t="s">
        <v>86</v>
      </c>
      <c r="B43" s="175">
        <v>2</v>
      </c>
      <c r="C43" s="176" t="s">
        <v>497</v>
      </c>
      <c r="D43" s="177">
        <v>9665</v>
      </c>
      <c r="E43" s="177" t="s">
        <v>1310</v>
      </c>
      <c r="F43" s="177">
        <v>2294808</v>
      </c>
      <c r="G43" s="179">
        <f t="shared" si="2"/>
        <v>0.1</v>
      </c>
      <c r="I43" s="186" t="s">
        <v>1011</v>
      </c>
      <c r="J43" s="187">
        <v>4</v>
      </c>
      <c r="K43" s="188" t="s">
        <v>1012</v>
      </c>
      <c r="L43" s="189">
        <v>9373</v>
      </c>
      <c r="M43" s="189" t="s">
        <v>1008</v>
      </c>
      <c r="N43" s="189">
        <v>149653</v>
      </c>
      <c r="O43" s="237">
        <f t="shared" si="3"/>
        <v>0</v>
      </c>
    </row>
    <row r="44" spans="1:15" ht="13.5">
      <c r="A44" s="180" t="s">
        <v>87</v>
      </c>
      <c r="B44" s="181">
        <v>3</v>
      </c>
      <c r="C44" s="182" t="s">
        <v>498</v>
      </c>
      <c r="D44" s="183">
        <v>135</v>
      </c>
      <c r="E44" s="183" t="s">
        <v>1310</v>
      </c>
      <c r="F44" s="183">
        <v>132387</v>
      </c>
      <c r="G44" s="184">
        <f t="shared" si="2"/>
        <v>0</v>
      </c>
      <c r="I44" s="186" t="s">
        <v>1013</v>
      </c>
      <c r="J44" s="187">
        <v>4</v>
      </c>
      <c r="K44" s="188" t="s">
        <v>1014</v>
      </c>
      <c r="L44" s="189">
        <v>696</v>
      </c>
      <c r="M44" s="189" t="s">
        <v>1008</v>
      </c>
      <c r="N44" s="189">
        <v>19463</v>
      </c>
      <c r="O44" s="237">
        <f t="shared" si="3"/>
        <v>0</v>
      </c>
    </row>
    <row r="45" spans="1:15" ht="13.5">
      <c r="A45" s="174" t="s">
        <v>94</v>
      </c>
      <c r="B45" s="175">
        <v>2</v>
      </c>
      <c r="C45" s="176" t="s">
        <v>505</v>
      </c>
      <c r="D45" s="177">
        <v>4299</v>
      </c>
      <c r="E45" s="177" t="s">
        <v>1310</v>
      </c>
      <c r="F45" s="177">
        <v>1128257</v>
      </c>
      <c r="G45" s="179">
        <f t="shared" si="2"/>
        <v>0.1</v>
      </c>
      <c r="I45" s="186" t="s">
        <v>1015</v>
      </c>
      <c r="J45" s="187">
        <v>4</v>
      </c>
      <c r="K45" s="188" t="s">
        <v>1016</v>
      </c>
      <c r="L45" s="189">
        <v>5765</v>
      </c>
      <c r="M45" s="189" t="s">
        <v>1008</v>
      </c>
      <c r="N45" s="189">
        <v>142088</v>
      </c>
      <c r="O45" s="237">
        <f t="shared" si="3"/>
        <v>0</v>
      </c>
    </row>
    <row r="46" spans="1:15" ht="13.5">
      <c r="A46" s="180" t="s">
        <v>96</v>
      </c>
      <c r="B46" s="181">
        <v>3</v>
      </c>
      <c r="C46" s="182" t="s">
        <v>507</v>
      </c>
      <c r="D46" s="183">
        <v>473</v>
      </c>
      <c r="E46" s="183" t="s">
        <v>1310</v>
      </c>
      <c r="F46" s="183">
        <v>278353</v>
      </c>
      <c r="G46" s="184">
        <f t="shared" si="2"/>
        <v>0</v>
      </c>
      <c r="I46" s="186" t="s">
        <v>1017</v>
      </c>
      <c r="J46" s="187">
        <v>4</v>
      </c>
      <c r="K46" s="188" t="s">
        <v>1018</v>
      </c>
      <c r="L46" s="189">
        <v>42744</v>
      </c>
      <c r="M46" s="189" t="s">
        <v>1008</v>
      </c>
      <c r="N46" s="189">
        <v>1234203</v>
      </c>
      <c r="O46" s="237">
        <f t="shared" si="3"/>
        <v>0.3</v>
      </c>
    </row>
    <row r="47" spans="1:15" ht="13.5">
      <c r="A47" s="186" t="s">
        <v>98</v>
      </c>
      <c r="B47" s="187">
        <v>4</v>
      </c>
      <c r="C47" s="188" t="s">
        <v>509</v>
      </c>
      <c r="D47" s="189">
        <v>453</v>
      </c>
      <c r="E47" s="189" t="s">
        <v>1310</v>
      </c>
      <c r="F47" s="189">
        <v>278020</v>
      </c>
      <c r="G47" s="191">
        <f t="shared" si="2"/>
        <v>0</v>
      </c>
      <c r="I47" s="186" t="s">
        <v>1019</v>
      </c>
      <c r="J47" s="187">
        <v>4</v>
      </c>
      <c r="K47" s="188" t="s">
        <v>1020</v>
      </c>
      <c r="L47" s="189">
        <v>13017</v>
      </c>
      <c r="M47" s="189" t="s">
        <v>1008</v>
      </c>
      <c r="N47" s="189">
        <v>223660</v>
      </c>
      <c r="O47" s="237">
        <f t="shared" si="3"/>
        <v>0</v>
      </c>
    </row>
    <row r="48" spans="1:15" ht="13.5">
      <c r="A48" s="180" t="s">
        <v>99</v>
      </c>
      <c r="B48" s="181">
        <v>3</v>
      </c>
      <c r="C48" s="182" t="s">
        <v>510</v>
      </c>
      <c r="D48" s="183">
        <v>170</v>
      </c>
      <c r="E48" s="183" t="s">
        <v>1310</v>
      </c>
      <c r="F48" s="183">
        <v>136452</v>
      </c>
      <c r="G48" s="184">
        <f t="shared" si="2"/>
        <v>0</v>
      </c>
      <c r="I48" s="186" t="s">
        <v>1021</v>
      </c>
      <c r="J48" s="187">
        <v>4</v>
      </c>
      <c r="K48" s="188" t="s">
        <v>451</v>
      </c>
      <c r="L48" s="189">
        <v>0</v>
      </c>
      <c r="M48" s="189"/>
      <c r="N48" s="189">
        <v>2327609</v>
      </c>
      <c r="O48" s="237">
        <f t="shared" si="3"/>
        <v>0.5</v>
      </c>
    </row>
    <row r="49" spans="1:15" ht="13.5">
      <c r="A49" s="174" t="s">
        <v>101</v>
      </c>
      <c r="B49" s="175">
        <v>2</v>
      </c>
      <c r="C49" s="176" t="s">
        <v>512</v>
      </c>
      <c r="D49" s="177">
        <v>40567</v>
      </c>
      <c r="E49" s="177" t="s">
        <v>1310</v>
      </c>
      <c r="F49" s="177">
        <v>9411598</v>
      </c>
      <c r="G49" s="179">
        <f t="shared" si="2"/>
        <v>0.4</v>
      </c>
      <c r="I49" s="186" t="s">
        <v>1025</v>
      </c>
      <c r="J49" s="187">
        <v>4</v>
      </c>
      <c r="K49" s="188" t="s">
        <v>1018</v>
      </c>
      <c r="L49" s="189">
        <v>6342</v>
      </c>
      <c r="M49" s="189" t="s">
        <v>1008</v>
      </c>
      <c r="N49" s="189">
        <v>255877</v>
      </c>
      <c r="O49" s="237">
        <f t="shared" si="3"/>
        <v>0.1</v>
      </c>
    </row>
    <row r="50" spans="1:15" ht="13.5">
      <c r="A50" s="170" t="s">
        <v>102</v>
      </c>
      <c r="B50" s="171">
        <v>1</v>
      </c>
      <c r="C50" s="171" t="s">
        <v>513</v>
      </c>
      <c r="D50" s="172">
        <v>0</v>
      </c>
      <c r="E50" s="172"/>
      <c r="F50" s="172">
        <v>9964321</v>
      </c>
      <c r="G50" s="193">
        <f t="shared" si="2"/>
        <v>0.4</v>
      </c>
      <c r="I50" s="186" t="s">
        <v>1026</v>
      </c>
      <c r="J50" s="187">
        <v>4</v>
      </c>
      <c r="K50" s="188" t="s">
        <v>1027</v>
      </c>
      <c r="L50" s="189">
        <v>96266</v>
      </c>
      <c r="M50" s="189" t="s">
        <v>1008</v>
      </c>
      <c r="N50" s="189">
        <v>1938800</v>
      </c>
      <c r="O50" s="237">
        <f t="shared" si="3"/>
        <v>0.4</v>
      </c>
    </row>
    <row r="51" spans="1:15" ht="13.5">
      <c r="A51" s="174" t="s">
        <v>104</v>
      </c>
      <c r="B51" s="175">
        <v>2</v>
      </c>
      <c r="C51" s="176" t="s">
        <v>515</v>
      </c>
      <c r="D51" s="177">
        <v>195</v>
      </c>
      <c r="E51" s="177" t="s">
        <v>1310</v>
      </c>
      <c r="F51" s="177">
        <v>34533</v>
      </c>
      <c r="G51" s="179">
        <f t="shared" si="2"/>
        <v>0</v>
      </c>
      <c r="I51" s="174" t="s">
        <v>42</v>
      </c>
      <c r="J51" s="175">
        <v>2</v>
      </c>
      <c r="K51" s="176" t="s">
        <v>453</v>
      </c>
      <c r="L51" s="177">
        <v>160</v>
      </c>
      <c r="M51" s="177" t="s">
        <v>819</v>
      </c>
      <c r="N51" s="177">
        <v>12163</v>
      </c>
      <c r="O51" s="235">
        <f t="shared" si="3"/>
        <v>0</v>
      </c>
    </row>
    <row r="52" spans="1:15" ht="13.5">
      <c r="A52" s="180" t="s">
        <v>105</v>
      </c>
      <c r="B52" s="181">
        <v>3</v>
      </c>
      <c r="C52" s="182" t="s">
        <v>516</v>
      </c>
      <c r="D52" s="183">
        <v>0</v>
      </c>
      <c r="E52" s="183" t="s">
        <v>1310</v>
      </c>
      <c r="F52" s="183">
        <v>1059</v>
      </c>
      <c r="G52" s="184">
        <f t="shared" si="2"/>
        <v>0</v>
      </c>
      <c r="I52" s="180" t="s">
        <v>1034</v>
      </c>
      <c r="J52" s="181">
        <v>3</v>
      </c>
      <c r="K52" s="182" t="s">
        <v>1035</v>
      </c>
      <c r="L52" s="183">
        <v>8040</v>
      </c>
      <c r="M52" s="183" t="s">
        <v>820</v>
      </c>
      <c r="N52" s="183">
        <v>1219</v>
      </c>
      <c r="O52" s="236">
        <f t="shared" si="3"/>
        <v>0</v>
      </c>
    </row>
    <row r="53" spans="1:15" ht="13.5">
      <c r="A53" s="180" t="s">
        <v>106</v>
      </c>
      <c r="B53" s="181">
        <v>3</v>
      </c>
      <c r="C53" s="182" t="s">
        <v>517</v>
      </c>
      <c r="D53" s="183">
        <v>187860</v>
      </c>
      <c r="E53" s="183" t="s">
        <v>1311</v>
      </c>
      <c r="F53" s="183">
        <v>25727</v>
      </c>
      <c r="G53" s="184">
        <f t="shared" si="2"/>
        <v>0</v>
      </c>
      <c r="I53" s="174" t="s">
        <v>46</v>
      </c>
      <c r="J53" s="175">
        <v>2</v>
      </c>
      <c r="K53" s="176" t="s">
        <v>457</v>
      </c>
      <c r="L53" s="177">
        <v>552275</v>
      </c>
      <c r="M53" s="177" t="s">
        <v>819</v>
      </c>
      <c r="N53" s="177">
        <v>3016010</v>
      </c>
      <c r="O53" s="235">
        <f t="shared" si="3"/>
        <v>0.6</v>
      </c>
    </row>
    <row r="54" spans="1:15" ht="13.5">
      <c r="A54" s="186" t="s">
        <v>107</v>
      </c>
      <c r="B54" s="187">
        <v>4</v>
      </c>
      <c r="C54" s="188" t="s">
        <v>518</v>
      </c>
      <c r="D54" s="189">
        <v>31840</v>
      </c>
      <c r="E54" s="189" t="s">
        <v>1311</v>
      </c>
      <c r="F54" s="189">
        <v>19755</v>
      </c>
      <c r="G54" s="191">
        <f t="shared" si="2"/>
        <v>0</v>
      </c>
      <c r="I54" s="180" t="s">
        <v>1062</v>
      </c>
      <c r="J54" s="181">
        <v>3</v>
      </c>
      <c r="K54" s="182" t="s">
        <v>1063</v>
      </c>
      <c r="L54" s="183">
        <v>552275</v>
      </c>
      <c r="M54" s="183" t="s">
        <v>819</v>
      </c>
      <c r="N54" s="183">
        <v>3016010</v>
      </c>
      <c r="O54" s="236">
        <f t="shared" si="3"/>
        <v>0.6</v>
      </c>
    </row>
    <row r="55" spans="1:15" ht="13.5">
      <c r="A55" s="174" t="s">
        <v>110</v>
      </c>
      <c r="B55" s="175">
        <v>2</v>
      </c>
      <c r="C55" s="176" t="s">
        <v>521</v>
      </c>
      <c r="D55" s="177">
        <v>0</v>
      </c>
      <c r="E55" s="177"/>
      <c r="F55" s="177">
        <v>4187</v>
      </c>
      <c r="G55" s="179">
        <f t="shared" si="2"/>
        <v>0</v>
      </c>
      <c r="I55" s="186" t="s">
        <v>1064</v>
      </c>
      <c r="J55" s="187">
        <v>4</v>
      </c>
      <c r="K55" s="188" t="s">
        <v>1065</v>
      </c>
      <c r="L55" s="189">
        <v>436280</v>
      </c>
      <c r="M55" s="189" t="s">
        <v>819</v>
      </c>
      <c r="N55" s="189">
        <v>1137346</v>
      </c>
      <c r="O55" s="237">
        <f t="shared" si="3"/>
        <v>0.2</v>
      </c>
    </row>
    <row r="56" spans="1:15" ht="13.5">
      <c r="A56" s="180" t="s">
        <v>111</v>
      </c>
      <c r="B56" s="181">
        <v>3</v>
      </c>
      <c r="C56" s="182" t="s">
        <v>522</v>
      </c>
      <c r="D56" s="183">
        <v>0</v>
      </c>
      <c r="E56" s="183"/>
      <c r="F56" s="183">
        <v>620</v>
      </c>
      <c r="G56" s="184">
        <f t="shared" si="2"/>
        <v>0</v>
      </c>
      <c r="I56" s="186" t="s">
        <v>1068</v>
      </c>
      <c r="J56" s="187">
        <v>4</v>
      </c>
      <c r="K56" s="188" t="s">
        <v>1069</v>
      </c>
      <c r="L56" s="189">
        <v>88</v>
      </c>
      <c r="M56" s="189" t="s">
        <v>819</v>
      </c>
      <c r="N56" s="189">
        <v>9274</v>
      </c>
      <c r="O56" s="237">
        <f t="shared" si="3"/>
        <v>0</v>
      </c>
    </row>
    <row r="57" spans="1:15" ht="13.5">
      <c r="A57" s="186" t="s">
        <v>112</v>
      </c>
      <c r="B57" s="187">
        <v>4</v>
      </c>
      <c r="C57" s="188" t="s">
        <v>523</v>
      </c>
      <c r="D57" s="189">
        <v>399</v>
      </c>
      <c r="E57" s="189" t="s">
        <v>1313</v>
      </c>
      <c r="F57" s="189">
        <v>620</v>
      </c>
      <c r="G57" s="191">
        <f t="shared" si="2"/>
        <v>0</v>
      </c>
      <c r="I57" s="186" t="s">
        <v>1072</v>
      </c>
      <c r="J57" s="187">
        <v>4</v>
      </c>
      <c r="K57" s="188" t="s">
        <v>1073</v>
      </c>
      <c r="L57" s="189">
        <v>109914</v>
      </c>
      <c r="M57" s="189" t="s">
        <v>819</v>
      </c>
      <c r="N57" s="189">
        <v>1814299</v>
      </c>
      <c r="O57" s="237">
        <f t="shared" si="3"/>
        <v>0.4</v>
      </c>
    </row>
    <row r="58" spans="1:15" ht="13.5">
      <c r="A58" s="180" t="s">
        <v>114</v>
      </c>
      <c r="B58" s="181">
        <v>3</v>
      </c>
      <c r="C58" s="182" t="s">
        <v>525</v>
      </c>
      <c r="D58" s="183">
        <v>6</v>
      </c>
      <c r="E58" s="183" t="s">
        <v>1310</v>
      </c>
      <c r="F58" s="183">
        <v>3567</v>
      </c>
      <c r="G58" s="184">
        <f t="shared" si="2"/>
        <v>0</v>
      </c>
      <c r="I58" s="186" t="s">
        <v>1074</v>
      </c>
      <c r="J58" s="187">
        <v>4</v>
      </c>
      <c r="K58" s="188" t="s">
        <v>1075</v>
      </c>
      <c r="L58" s="189">
        <v>34447</v>
      </c>
      <c r="M58" s="189" t="s">
        <v>819</v>
      </c>
      <c r="N58" s="189">
        <v>710139</v>
      </c>
      <c r="O58" s="237">
        <f t="shared" si="3"/>
        <v>0.1</v>
      </c>
    </row>
    <row r="59" spans="1:15" ht="13.5">
      <c r="A59" s="174" t="s">
        <v>116</v>
      </c>
      <c r="B59" s="175">
        <v>2</v>
      </c>
      <c r="C59" s="176" t="s">
        <v>527</v>
      </c>
      <c r="D59" s="177">
        <v>183</v>
      </c>
      <c r="E59" s="177" t="s">
        <v>1310</v>
      </c>
      <c r="F59" s="177">
        <v>40784</v>
      </c>
      <c r="G59" s="179">
        <f t="shared" si="2"/>
        <v>0</v>
      </c>
      <c r="I59" s="186" t="s">
        <v>1076</v>
      </c>
      <c r="J59" s="187">
        <v>4</v>
      </c>
      <c r="K59" s="188" t="s">
        <v>1077</v>
      </c>
      <c r="L59" s="189">
        <v>100</v>
      </c>
      <c r="M59" s="189" t="s">
        <v>819</v>
      </c>
      <c r="N59" s="189">
        <v>1382</v>
      </c>
      <c r="O59" s="237">
        <f t="shared" si="3"/>
        <v>0</v>
      </c>
    </row>
    <row r="60" spans="1:15" ht="13.5">
      <c r="A60" s="180" t="s">
        <v>117</v>
      </c>
      <c r="B60" s="181">
        <v>3</v>
      </c>
      <c r="C60" s="182" t="s">
        <v>528</v>
      </c>
      <c r="D60" s="183">
        <v>173</v>
      </c>
      <c r="E60" s="183" t="s">
        <v>1310</v>
      </c>
      <c r="F60" s="183">
        <v>39981</v>
      </c>
      <c r="G60" s="184">
        <f t="shared" si="2"/>
        <v>0</v>
      </c>
      <c r="I60" s="186" t="s">
        <v>1080</v>
      </c>
      <c r="J60" s="187">
        <v>4</v>
      </c>
      <c r="K60" s="188" t="s">
        <v>1081</v>
      </c>
      <c r="L60" s="189">
        <v>176</v>
      </c>
      <c r="M60" s="189" t="s">
        <v>819</v>
      </c>
      <c r="N60" s="189">
        <v>5096</v>
      </c>
      <c r="O60" s="237">
        <f t="shared" si="3"/>
        <v>0</v>
      </c>
    </row>
    <row r="61" spans="1:15" ht="13.5">
      <c r="A61" s="186" t="s">
        <v>120</v>
      </c>
      <c r="B61" s="187">
        <v>4</v>
      </c>
      <c r="C61" s="188" t="s">
        <v>531</v>
      </c>
      <c r="D61" s="189">
        <v>141</v>
      </c>
      <c r="E61" s="189" t="s">
        <v>1310</v>
      </c>
      <c r="F61" s="189">
        <v>31260</v>
      </c>
      <c r="G61" s="191">
        <f t="shared" si="2"/>
        <v>0</v>
      </c>
      <c r="I61" s="174" t="s">
        <v>48</v>
      </c>
      <c r="J61" s="175">
        <v>2</v>
      </c>
      <c r="K61" s="176" t="s">
        <v>459</v>
      </c>
      <c r="L61" s="177">
        <v>1829</v>
      </c>
      <c r="M61" s="177" t="s">
        <v>819</v>
      </c>
      <c r="N61" s="177">
        <v>15176</v>
      </c>
      <c r="O61" s="235">
        <f t="shared" si="3"/>
        <v>0</v>
      </c>
    </row>
    <row r="62" spans="1:15" ht="13.5">
      <c r="A62" s="186" t="s">
        <v>121</v>
      </c>
      <c r="B62" s="187">
        <v>4</v>
      </c>
      <c r="C62" s="188" t="s">
        <v>532</v>
      </c>
      <c r="D62" s="189">
        <v>141</v>
      </c>
      <c r="E62" s="189" t="s">
        <v>1310</v>
      </c>
      <c r="F62" s="189">
        <v>31260</v>
      </c>
      <c r="G62" s="191">
        <f t="shared" si="2"/>
        <v>0</v>
      </c>
      <c r="I62" s="180" t="s">
        <v>49</v>
      </c>
      <c r="J62" s="181">
        <v>3</v>
      </c>
      <c r="K62" s="182" t="s">
        <v>1084</v>
      </c>
      <c r="L62" s="183">
        <v>1829</v>
      </c>
      <c r="M62" s="183" t="s">
        <v>819</v>
      </c>
      <c r="N62" s="183">
        <v>15176</v>
      </c>
      <c r="O62" s="236">
        <f t="shared" si="3"/>
        <v>0</v>
      </c>
    </row>
    <row r="63" spans="1:15" ht="13.5">
      <c r="A63" s="186" t="s">
        <v>125</v>
      </c>
      <c r="B63" s="187">
        <v>4</v>
      </c>
      <c r="C63" s="188" t="s">
        <v>535</v>
      </c>
      <c r="D63" s="189">
        <v>32</v>
      </c>
      <c r="E63" s="189" t="s">
        <v>1310</v>
      </c>
      <c r="F63" s="189">
        <v>7782</v>
      </c>
      <c r="G63" s="191">
        <f t="shared" si="2"/>
        <v>0</v>
      </c>
      <c r="I63" s="174" t="s">
        <v>50</v>
      </c>
      <c r="J63" s="175">
        <v>2</v>
      </c>
      <c r="K63" s="176" t="s">
        <v>461</v>
      </c>
      <c r="L63" s="177">
        <v>0</v>
      </c>
      <c r="M63" s="177"/>
      <c r="N63" s="177">
        <v>21588</v>
      </c>
      <c r="O63" s="235">
        <f t="shared" si="3"/>
        <v>0</v>
      </c>
    </row>
    <row r="64" spans="1:15" ht="13.5">
      <c r="A64" s="180" t="s">
        <v>127</v>
      </c>
      <c r="B64" s="181">
        <v>3</v>
      </c>
      <c r="C64" s="182" t="s">
        <v>537</v>
      </c>
      <c r="D64" s="183">
        <v>9644</v>
      </c>
      <c r="E64" s="183" t="s">
        <v>1311</v>
      </c>
      <c r="F64" s="183">
        <v>803</v>
      </c>
      <c r="G64" s="184">
        <f t="shared" si="2"/>
        <v>0</v>
      </c>
      <c r="I64" s="180" t="s">
        <v>51</v>
      </c>
      <c r="J64" s="181">
        <v>3</v>
      </c>
      <c r="K64" s="182" t="s">
        <v>1111</v>
      </c>
      <c r="L64" s="183">
        <v>477</v>
      </c>
      <c r="M64" s="183" t="s">
        <v>819</v>
      </c>
      <c r="N64" s="183">
        <v>8760</v>
      </c>
      <c r="O64" s="236">
        <f t="shared" si="3"/>
        <v>0</v>
      </c>
    </row>
    <row r="65" spans="1:15" ht="13.5">
      <c r="A65" s="174" t="s">
        <v>128</v>
      </c>
      <c r="B65" s="175">
        <v>2</v>
      </c>
      <c r="C65" s="176" t="s">
        <v>538</v>
      </c>
      <c r="D65" s="177">
        <v>0</v>
      </c>
      <c r="E65" s="177"/>
      <c r="F65" s="177">
        <v>79335</v>
      </c>
      <c r="G65" s="179">
        <f t="shared" si="2"/>
        <v>0</v>
      </c>
      <c r="I65" s="186" t="s">
        <v>1112</v>
      </c>
      <c r="J65" s="187">
        <v>4</v>
      </c>
      <c r="K65" s="188" t="s">
        <v>1113</v>
      </c>
      <c r="L65" s="189">
        <v>386</v>
      </c>
      <c r="M65" s="189" t="s">
        <v>819</v>
      </c>
      <c r="N65" s="189">
        <v>4682</v>
      </c>
      <c r="O65" s="237">
        <f t="shared" si="3"/>
        <v>0</v>
      </c>
    </row>
    <row r="66" spans="1:15" ht="13.5">
      <c r="A66" s="180" t="s">
        <v>129</v>
      </c>
      <c r="B66" s="181">
        <v>3</v>
      </c>
      <c r="C66" s="182" t="s">
        <v>539</v>
      </c>
      <c r="D66" s="183">
        <v>89</v>
      </c>
      <c r="E66" s="183" t="s">
        <v>1310</v>
      </c>
      <c r="F66" s="183">
        <v>12071</v>
      </c>
      <c r="G66" s="184">
        <f t="shared" si="2"/>
        <v>0</v>
      </c>
      <c r="I66" s="180" t="s">
        <v>1116</v>
      </c>
      <c r="J66" s="181">
        <v>3</v>
      </c>
      <c r="K66" s="182" t="s">
        <v>1117</v>
      </c>
      <c r="L66" s="183">
        <v>0</v>
      </c>
      <c r="M66" s="183"/>
      <c r="N66" s="183">
        <v>12828</v>
      </c>
      <c r="O66" s="236">
        <f t="shared" si="3"/>
        <v>0</v>
      </c>
    </row>
    <row r="67" spans="1:15" ht="13.5">
      <c r="A67" s="186" t="s">
        <v>132</v>
      </c>
      <c r="B67" s="187">
        <v>4</v>
      </c>
      <c r="C67" s="188" t="s">
        <v>542</v>
      </c>
      <c r="D67" s="189">
        <v>89</v>
      </c>
      <c r="E67" s="189" t="s">
        <v>1310</v>
      </c>
      <c r="F67" s="189">
        <v>12071</v>
      </c>
      <c r="G67" s="191">
        <f t="shared" si="2"/>
        <v>0</v>
      </c>
      <c r="I67" s="170" t="s">
        <v>52</v>
      </c>
      <c r="J67" s="171">
        <v>1</v>
      </c>
      <c r="K67" s="171" t="s">
        <v>463</v>
      </c>
      <c r="L67" s="172">
        <v>0</v>
      </c>
      <c r="M67" s="172"/>
      <c r="N67" s="172">
        <v>2812769</v>
      </c>
      <c r="O67" s="238">
        <f t="shared" si="3"/>
        <v>0.6</v>
      </c>
    </row>
    <row r="68" spans="1:15" ht="13.5">
      <c r="A68" s="180" t="s">
        <v>134</v>
      </c>
      <c r="B68" s="181">
        <v>3</v>
      </c>
      <c r="C68" s="182" t="s">
        <v>544</v>
      </c>
      <c r="D68" s="183">
        <v>0</v>
      </c>
      <c r="E68" s="183"/>
      <c r="F68" s="183">
        <v>3561</v>
      </c>
      <c r="G68" s="184">
        <f t="shared" si="2"/>
        <v>0</v>
      </c>
      <c r="I68" s="174" t="s">
        <v>53</v>
      </c>
      <c r="J68" s="175">
        <v>2</v>
      </c>
      <c r="K68" s="176" t="s">
        <v>1122</v>
      </c>
      <c r="L68" s="177">
        <v>53345</v>
      </c>
      <c r="M68" s="177" t="s">
        <v>819</v>
      </c>
      <c r="N68" s="177">
        <v>2676717</v>
      </c>
      <c r="O68" s="235">
        <f t="shared" si="3"/>
        <v>0.6</v>
      </c>
    </row>
    <row r="69" spans="1:15" ht="13.5">
      <c r="A69" s="180" t="s">
        <v>140</v>
      </c>
      <c r="B69" s="181">
        <v>3</v>
      </c>
      <c r="C69" s="182" t="s">
        <v>550</v>
      </c>
      <c r="D69" s="183">
        <v>0</v>
      </c>
      <c r="E69" s="183"/>
      <c r="F69" s="183">
        <v>63703</v>
      </c>
      <c r="G69" s="184">
        <f aca="true" t="shared" si="4" ref="G69:G100">ROUND((F69/2239192964)*100,1)</f>
        <v>0</v>
      </c>
      <c r="I69" s="180" t="s">
        <v>54</v>
      </c>
      <c r="J69" s="181">
        <v>3</v>
      </c>
      <c r="K69" s="182" t="s">
        <v>1123</v>
      </c>
      <c r="L69" s="183">
        <v>5960</v>
      </c>
      <c r="M69" s="183" t="s">
        <v>819</v>
      </c>
      <c r="N69" s="183">
        <v>62166</v>
      </c>
      <c r="O69" s="236">
        <f aca="true" t="shared" si="5" ref="O69:O100">ROUND((N69/486520529)*100,1)</f>
        <v>0</v>
      </c>
    </row>
    <row r="70" spans="1:15" ht="13.5">
      <c r="A70" s="186" t="s">
        <v>144</v>
      </c>
      <c r="B70" s="187">
        <v>4</v>
      </c>
      <c r="C70" s="188" t="s">
        <v>554</v>
      </c>
      <c r="D70" s="189">
        <v>10002</v>
      </c>
      <c r="E70" s="189" t="s">
        <v>1314</v>
      </c>
      <c r="F70" s="189">
        <v>11400</v>
      </c>
      <c r="G70" s="191">
        <f t="shared" si="4"/>
        <v>0</v>
      </c>
      <c r="I70" s="186" t="s">
        <v>1124</v>
      </c>
      <c r="J70" s="187">
        <v>4</v>
      </c>
      <c r="K70" s="188" t="s">
        <v>1125</v>
      </c>
      <c r="L70" s="189">
        <v>5960</v>
      </c>
      <c r="M70" s="189" t="s">
        <v>819</v>
      </c>
      <c r="N70" s="189">
        <v>62166</v>
      </c>
      <c r="O70" s="237">
        <f t="shared" si="5"/>
        <v>0</v>
      </c>
    </row>
    <row r="71" spans="1:15" ht="13.5">
      <c r="A71" s="186" t="s">
        <v>147</v>
      </c>
      <c r="B71" s="187">
        <v>4</v>
      </c>
      <c r="C71" s="188" t="s">
        <v>557</v>
      </c>
      <c r="D71" s="189">
        <v>129</v>
      </c>
      <c r="E71" s="189" t="s">
        <v>1310</v>
      </c>
      <c r="F71" s="189">
        <v>52303</v>
      </c>
      <c r="G71" s="191">
        <f t="shared" si="4"/>
        <v>0</v>
      </c>
      <c r="I71" s="174" t="s">
        <v>55</v>
      </c>
      <c r="J71" s="175">
        <v>2</v>
      </c>
      <c r="K71" s="176" t="s">
        <v>466</v>
      </c>
      <c r="L71" s="177">
        <v>0</v>
      </c>
      <c r="M71" s="177"/>
      <c r="N71" s="177">
        <v>131410</v>
      </c>
      <c r="O71" s="235">
        <f t="shared" si="5"/>
        <v>0</v>
      </c>
    </row>
    <row r="72" spans="1:15" ht="13.5">
      <c r="A72" s="174" t="s">
        <v>150</v>
      </c>
      <c r="B72" s="175">
        <v>2</v>
      </c>
      <c r="C72" s="176" t="s">
        <v>560</v>
      </c>
      <c r="D72" s="177">
        <v>0</v>
      </c>
      <c r="E72" s="177"/>
      <c r="F72" s="177">
        <v>1783833</v>
      </c>
      <c r="G72" s="179">
        <f t="shared" si="4"/>
        <v>0.1</v>
      </c>
      <c r="I72" s="180" t="s">
        <v>1135</v>
      </c>
      <c r="J72" s="181">
        <v>3</v>
      </c>
      <c r="K72" s="182" t="s">
        <v>467</v>
      </c>
      <c r="L72" s="183">
        <v>0</v>
      </c>
      <c r="M72" s="183"/>
      <c r="N72" s="183">
        <v>131410</v>
      </c>
      <c r="O72" s="236">
        <f t="shared" si="5"/>
        <v>0</v>
      </c>
    </row>
    <row r="73" spans="1:15" ht="13.5">
      <c r="A73" s="180" t="s">
        <v>153</v>
      </c>
      <c r="B73" s="181">
        <v>3</v>
      </c>
      <c r="C73" s="182" t="s">
        <v>563</v>
      </c>
      <c r="D73" s="183">
        <v>0</v>
      </c>
      <c r="E73" s="183"/>
      <c r="F73" s="183">
        <v>264</v>
      </c>
      <c r="G73" s="184">
        <f t="shared" si="4"/>
        <v>0</v>
      </c>
      <c r="I73" s="186" t="s">
        <v>1141</v>
      </c>
      <c r="J73" s="187">
        <v>4</v>
      </c>
      <c r="K73" s="188" t="s">
        <v>1142</v>
      </c>
      <c r="L73" s="189">
        <v>280838</v>
      </c>
      <c r="M73" s="189" t="s">
        <v>820</v>
      </c>
      <c r="N73" s="189">
        <v>127911</v>
      </c>
      <c r="O73" s="237">
        <f t="shared" si="5"/>
        <v>0</v>
      </c>
    </row>
    <row r="74" spans="1:15" ht="13.5">
      <c r="A74" s="186" t="s">
        <v>157</v>
      </c>
      <c r="B74" s="187">
        <v>4</v>
      </c>
      <c r="C74" s="188" t="s">
        <v>567</v>
      </c>
      <c r="D74" s="189">
        <v>13</v>
      </c>
      <c r="E74" s="189" t="s">
        <v>1311</v>
      </c>
      <c r="F74" s="189">
        <v>264</v>
      </c>
      <c r="G74" s="191">
        <f t="shared" si="4"/>
        <v>0</v>
      </c>
      <c r="I74" s="174" t="s">
        <v>1145</v>
      </c>
      <c r="J74" s="175">
        <v>2</v>
      </c>
      <c r="K74" s="176" t="s">
        <v>1146</v>
      </c>
      <c r="L74" s="177">
        <v>26</v>
      </c>
      <c r="M74" s="177" t="s">
        <v>819</v>
      </c>
      <c r="N74" s="177">
        <v>4642</v>
      </c>
      <c r="O74" s="235">
        <f t="shared" si="5"/>
        <v>0</v>
      </c>
    </row>
    <row r="75" spans="1:15" ht="13.5">
      <c r="A75" s="180" t="s">
        <v>162</v>
      </c>
      <c r="B75" s="181">
        <v>3</v>
      </c>
      <c r="C75" s="182" t="s">
        <v>572</v>
      </c>
      <c r="D75" s="183">
        <v>0</v>
      </c>
      <c r="E75" s="183" t="s">
        <v>1310</v>
      </c>
      <c r="F75" s="183">
        <v>753</v>
      </c>
      <c r="G75" s="184">
        <f t="shared" si="4"/>
        <v>0</v>
      </c>
      <c r="I75" s="180" t="s">
        <v>1147</v>
      </c>
      <c r="J75" s="181">
        <v>3</v>
      </c>
      <c r="K75" s="182" t="s">
        <v>1148</v>
      </c>
      <c r="L75" s="183">
        <v>26</v>
      </c>
      <c r="M75" s="183" t="s">
        <v>819</v>
      </c>
      <c r="N75" s="183">
        <v>4642</v>
      </c>
      <c r="O75" s="236">
        <f t="shared" si="5"/>
        <v>0</v>
      </c>
    </row>
    <row r="76" spans="1:15" ht="13.5">
      <c r="A76" s="186" t="s">
        <v>163</v>
      </c>
      <c r="B76" s="187">
        <v>4</v>
      </c>
      <c r="C76" s="188" t="s">
        <v>573</v>
      </c>
      <c r="D76" s="189">
        <v>0</v>
      </c>
      <c r="E76" s="189" t="s">
        <v>1310</v>
      </c>
      <c r="F76" s="189">
        <v>753</v>
      </c>
      <c r="G76" s="191">
        <f t="shared" si="4"/>
        <v>0</v>
      </c>
      <c r="I76" s="186" t="s">
        <v>1149</v>
      </c>
      <c r="J76" s="187">
        <v>4</v>
      </c>
      <c r="K76" s="188" t="s">
        <v>1150</v>
      </c>
      <c r="L76" s="189">
        <v>26</v>
      </c>
      <c r="M76" s="189" t="s">
        <v>819</v>
      </c>
      <c r="N76" s="189">
        <v>4642</v>
      </c>
      <c r="O76" s="237">
        <f t="shared" si="5"/>
        <v>0</v>
      </c>
    </row>
    <row r="77" spans="1:15" ht="13.5">
      <c r="A77" s="186" t="s">
        <v>164</v>
      </c>
      <c r="B77" s="187">
        <v>4</v>
      </c>
      <c r="C77" s="188" t="s">
        <v>574</v>
      </c>
      <c r="D77" s="189">
        <v>0</v>
      </c>
      <c r="E77" s="189" t="s">
        <v>1310</v>
      </c>
      <c r="F77" s="189">
        <v>753</v>
      </c>
      <c r="G77" s="191">
        <f t="shared" si="4"/>
        <v>0</v>
      </c>
      <c r="I77" s="170" t="s">
        <v>61</v>
      </c>
      <c r="J77" s="171">
        <v>1</v>
      </c>
      <c r="K77" s="171" t="s">
        <v>472</v>
      </c>
      <c r="L77" s="172">
        <v>1</v>
      </c>
      <c r="M77" s="172" t="s">
        <v>819</v>
      </c>
      <c r="N77" s="172">
        <v>215</v>
      </c>
      <c r="O77" s="238">
        <f t="shared" si="5"/>
        <v>0</v>
      </c>
    </row>
    <row r="78" spans="1:15" ht="13.5">
      <c r="A78" s="174" t="s">
        <v>167</v>
      </c>
      <c r="B78" s="175">
        <v>2</v>
      </c>
      <c r="C78" s="176" t="s">
        <v>577</v>
      </c>
      <c r="D78" s="177">
        <v>117005</v>
      </c>
      <c r="E78" s="177" t="s">
        <v>1310</v>
      </c>
      <c r="F78" s="177">
        <v>7427482</v>
      </c>
      <c r="G78" s="179">
        <f t="shared" si="4"/>
        <v>0.3</v>
      </c>
      <c r="I78" s="174" t="s">
        <v>64</v>
      </c>
      <c r="J78" s="175">
        <v>2</v>
      </c>
      <c r="K78" s="176" t="s">
        <v>475</v>
      </c>
      <c r="L78" s="177">
        <v>1</v>
      </c>
      <c r="M78" s="177" t="s">
        <v>819</v>
      </c>
      <c r="N78" s="177">
        <v>215</v>
      </c>
      <c r="O78" s="235">
        <f t="shared" si="5"/>
        <v>0</v>
      </c>
    </row>
    <row r="79" spans="1:15" ht="13.5">
      <c r="A79" s="180" t="s">
        <v>172</v>
      </c>
      <c r="B79" s="181">
        <v>3</v>
      </c>
      <c r="C79" s="182" t="s">
        <v>582</v>
      </c>
      <c r="D79" s="183">
        <v>111303</v>
      </c>
      <c r="E79" s="183" t="s">
        <v>1310</v>
      </c>
      <c r="F79" s="183">
        <v>7106256</v>
      </c>
      <c r="G79" s="184">
        <f t="shared" si="4"/>
        <v>0.3</v>
      </c>
      <c r="I79" s="170" t="s">
        <v>65</v>
      </c>
      <c r="J79" s="171">
        <v>1</v>
      </c>
      <c r="K79" s="171" t="s">
        <v>476</v>
      </c>
      <c r="L79" s="172">
        <v>0</v>
      </c>
      <c r="M79" s="172"/>
      <c r="N79" s="172">
        <v>19808152</v>
      </c>
      <c r="O79" s="238">
        <f t="shared" si="5"/>
        <v>4.1</v>
      </c>
    </row>
    <row r="80" spans="1:15" ht="13.5">
      <c r="A80" s="186" t="s">
        <v>173</v>
      </c>
      <c r="B80" s="187">
        <v>4</v>
      </c>
      <c r="C80" s="188" t="s">
        <v>583</v>
      </c>
      <c r="D80" s="189">
        <v>753</v>
      </c>
      <c r="E80" s="189" t="s">
        <v>1310</v>
      </c>
      <c r="F80" s="189">
        <v>37779</v>
      </c>
      <c r="G80" s="191">
        <f t="shared" si="4"/>
        <v>0</v>
      </c>
      <c r="I80" s="174" t="s">
        <v>66</v>
      </c>
      <c r="J80" s="175">
        <v>2</v>
      </c>
      <c r="K80" s="176" t="s">
        <v>477</v>
      </c>
      <c r="L80" s="177">
        <v>0</v>
      </c>
      <c r="M80" s="177"/>
      <c r="N80" s="177">
        <v>9026891</v>
      </c>
      <c r="O80" s="235">
        <f t="shared" si="5"/>
        <v>1.9</v>
      </c>
    </row>
    <row r="81" spans="1:15" ht="13.5">
      <c r="A81" s="186" t="s">
        <v>174</v>
      </c>
      <c r="B81" s="187">
        <v>4</v>
      </c>
      <c r="C81" s="188" t="s">
        <v>584</v>
      </c>
      <c r="D81" s="189">
        <v>110548</v>
      </c>
      <c r="E81" s="189" t="s">
        <v>1310</v>
      </c>
      <c r="F81" s="189">
        <v>7068477</v>
      </c>
      <c r="G81" s="191">
        <f t="shared" si="4"/>
        <v>0.3</v>
      </c>
      <c r="I81" s="180" t="s">
        <v>67</v>
      </c>
      <c r="J81" s="181">
        <v>3</v>
      </c>
      <c r="K81" s="182" t="s">
        <v>478</v>
      </c>
      <c r="L81" s="183">
        <v>0</v>
      </c>
      <c r="M81" s="183"/>
      <c r="N81" s="183">
        <v>5874867</v>
      </c>
      <c r="O81" s="236">
        <f t="shared" si="5"/>
        <v>1.2</v>
      </c>
    </row>
    <row r="82" spans="1:15" ht="13.5">
      <c r="A82" s="180" t="s">
        <v>176</v>
      </c>
      <c r="B82" s="181">
        <v>3</v>
      </c>
      <c r="C82" s="182" t="s">
        <v>586</v>
      </c>
      <c r="D82" s="183">
        <v>4126</v>
      </c>
      <c r="E82" s="183" t="s">
        <v>1310</v>
      </c>
      <c r="F82" s="183">
        <v>272750</v>
      </c>
      <c r="G82" s="184">
        <f t="shared" si="4"/>
        <v>0</v>
      </c>
      <c r="I82" s="180" t="s">
        <v>73</v>
      </c>
      <c r="J82" s="181">
        <v>3</v>
      </c>
      <c r="K82" s="182" t="s">
        <v>484</v>
      </c>
      <c r="L82" s="183">
        <v>11604</v>
      </c>
      <c r="M82" s="183" t="s">
        <v>819</v>
      </c>
      <c r="N82" s="183">
        <v>3148112</v>
      </c>
      <c r="O82" s="236">
        <f t="shared" si="5"/>
        <v>0.6</v>
      </c>
    </row>
    <row r="83" spans="1:15" ht="13.5">
      <c r="A83" s="186" t="s">
        <v>183</v>
      </c>
      <c r="B83" s="187">
        <v>4</v>
      </c>
      <c r="C83" s="188" t="s">
        <v>593</v>
      </c>
      <c r="D83" s="189">
        <v>4126</v>
      </c>
      <c r="E83" s="189" t="s">
        <v>1310</v>
      </c>
      <c r="F83" s="189">
        <v>272750</v>
      </c>
      <c r="G83" s="191">
        <f t="shared" si="4"/>
        <v>0</v>
      </c>
      <c r="I83" s="174" t="s">
        <v>78</v>
      </c>
      <c r="J83" s="175">
        <v>2</v>
      </c>
      <c r="K83" s="176" t="s">
        <v>489</v>
      </c>
      <c r="L83" s="177">
        <v>5749135</v>
      </c>
      <c r="M83" s="177" t="s">
        <v>820</v>
      </c>
      <c r="N83" s="177">
        <v>4186847</v>
      </c>
      <c r="O83" s="235">
        <f t="shared" si="5"/>
        <v>0.9</v>
      </c>
    </row>
    <row r="84" spans="1:15" ht="13.5">
      <c r="A84" s="180" t="s">
        <v>187</v>
      </c>
      <c r="B84" s="181">
        <v>3</v>
      </c>
      <c r="C84" s="182" t="s">
        <v>597</v>
      </c>
      <c r="D84" s="183">
        <v>52</v>
      </c>
      <c r="E84" s="183" t="s">
        <v>1310</v>
      </c>
      <c r="F84" s="183">
        <v>4992</v>
      </c>
      <c r="G84" s="184">
        <f t="shared" si="4"/>
        <v>0</v>
      </c>
      <c r="I84" s="180" t="s">
        <v>79</v>
      </c>
      <c r="J84" s="181">
        <v>3</v>
      </c>
      <c r="K84" s="182" t="s">
        <v>490</v>
      </c>
      <c r="L84" s="183">
        <v>3750010</v>
      </c>
      <c r="M84" s="183" t="s">
        <v>820</v>
      </c>
      <c r="N84" s="183">
        <v>3487326</v>
      </c>
      <c r="O84" s="236">
        <f t="shared" si="5"/>
        <v>0.7</v>
      </c>
    </row>
    <row r="85" spans="1:15" ht="13.5">
      <c r="A85" s="186" t="s">
        <v>188</v>
      </c>
      <c r="B85" s="187">
        <v>4</v>
      </c>
      <c r="C85" s="188" t="s">
        <v>598</v>
      </c>
      <c r="D85" s="189">
        <v>52</v>
      </c>
      <c r="E85" s="189" t="s">
        <v>1310</v>
      </c>
      <c r="F85" s="189">
        <v>4992</v>
      </c>
      <c r="G85" s="191">
        <f t="shared" si="4"/>
        <v>0</v>
      </c>
      <c r="I85" s="186" t="s">
        <v>1159</v>
      </c>
      <c r="J85" s="187">
        <v>4</v>
      </c>
      <c r="K85" s="188" t="s">
        <v>1160</v>
      </c>
      <c r="L85" s="189">
        <v>202904</v>
      </c>
      <c r="M85" s="189" t="s">
        <v>820</v>
      </c>
      <c r="N85" s="189">
        <v>253518</v>
      </c>
      <c r="O85" s="237">
        <f t="shared" si="5"/>
        <v>0.1</v>
      </c>
    </row>
    <row r="86" spans="1:15" ht="13.5">
      <c r="A86" s="174" t="s">
        <v>189</v>
      </c>
      <c r="B86" s="175">
        <v>2</v>
      </c>
      <c r="C86" s="176" t="s">
        <v>599</v>
      </c>
      <c r="D86" s="177">
        <v>414</v>
      </c>
      <c r="E86" s="177" t="s">
        <v>1310</v>
      </c>
      <c r="F86" s="177">
        <v>288391</v>
      </c>
      <c r="G86" s="179">
        <f t="shared" si="4"/>
        <v>0</v>
      </c>
      <c r="I86" s="186" t="s">
        <v>1161</v>
      </c>
      <c r="J86" s="187">
        <v>4</v>
      </c>
      <c r="K86" s="188" t="s">
        <v>1162</v>
      </c>
      <c r="L86" s="189">
        <v>602296</v>
      </c>
      <c r="M86" s="189" t="s">
        <v>820</v>
      </c>
      <c r="N86" s="189">
        <v>651611</v>
      </c>
      <c r="O86" s="237">
        <f t="shared" si="5"/>
        <v>0.1</v>
      </c>
    </row>
    <row r="87" spans="1:15" ht="13.5">
      <c r="A87" s="180" t="s">
        <v>190</v>
      </c>
      <c r="B87" s="181">
        <v>3</v>
      </c>
      <c r="C87" s="182" t="s">
        <v>600</v>
      </c>
      <c r="D87" s="183">
        <v>407</v>
      </c>
      <c r="E87" s="183" t="s">
        <v>1310</v>
      </c>
      <c r="F87" s="183">
        <v>285427</v>
      </c>
      <c r="G87" s="184">
        <f t="shared" si="4"/>
        <v>0</v>
      </c>
      <c r="I87" s="186" t="s">
        <v>1163</v>
      </c>
      <c r="J87" s="187">
        <v>4</v>
      </c>
      <c r="K87" s="188" t="s">
        <v>1164</v>
      </c>
      <c r="L87" s="189">
        <v>1408570</v>
      </c>
      <c r="M87" s="189" t="s">
        <v>820</v>
      </c>
      <c r="N87" s="189">
        <v>774680</v>
      </c>
      <c r="O87" s="237">
        <f t="shared" si="5"/>
        <v>0.2</v>
      </c>
    </row>
    <row r="88" spans="1:15" ht="13.5">
      <c r="A88" s="186" t="s">
        <v>193</v>
      </c>
      <c r="B88" s="187">
        <v>4</v>
      </c>
      <c r="C88" s="188" t="s">
        <v>603</v>
      </c>
      <c r="D88" s="189">
        <v>61</v>
      </c>
      <c r="E88" s="189" t="s">
        <v>1310</v>
      </c>
      <c r="F88" s="189">
        <v>43822</v>
      </c>
      <c r="G88" s="191">
        <f t="shared" si="4"/>
        <v>0</v>
      </c>
      <c r="I88" s="180" t="s">
        <v>1168</v>
      </c>
      <c r="J88" s="181">
        <v>3</v>
      </c>
      <c r="K88" s="182" t="s">
        <v>491</v>
      </c>
      <c r="L88" s="183">
        <v>43695</v>
      </c>
      <c r="M88" s="183" t="s">
        <v>820</v>
      </c>
      <c r="N88" s="183">
        <v>24893</v>
      </c>
      <c r="O88" s="236">
        <f t="shared" si="5"/>
        <v>0</v>
      </c>
    </row>
    <row r="89" spans="1:15" ht="13.5">
      <c r="A89" s="186" t="s">
        <v>194</v>
      </c>
      <c r="B89" s="187">
        <v>4</v>
      </c>
      <c r="C89" s="188" t="s">
        <v>604</v>
      </c>
      <c r="D89" s="189">
        <v>346</v>
      </c>
      <c r="E89" s="189" t="s">
        <v>1310</v>
      </c>
      <c r="F89" s="189">
        <v>241605</v>
      </c>
      <c r="G89" s="191">
        <f t="shared" si="4"/>
        <v>0</v>
      </c>
      <c r="I89" s="174" t="s">
        <v>81</v>
      </c>
      <c r="J89" s="175">
        <v>2</v>
      </c>
      <c r="K89" s="176" t="s">
        <v>492</v>
      </c>
      <c r="L89" s="177">
        <v>93141</v>
      </c>
      <c r="M89" s="177" t="s">
        <v>820</v>
      </c>
      <c r="N89" s="177">
        <v>663184</v>
      </c>
      <c r="O89" s="235">
        <f t="shared" si="5"/>
        <v>0.1</v>
      </c>
    </row>
    <row r="90" spans="1:15" ht="13.5">
      <c r="A90" s="180" t="s">
        <v>195</v>
      </c>
      <c r="B90" s="181">
        <v>3</v>
      </c>
      <c r="C90" s="182" t="s">
        <v>605</v>
      </c>
      <c r="D90" s="183">
        <v>2</v>
      </c>
      <c r="E90" s="183" t="s">
        <v>1310</v>
      </c>
      <c r="F90" s="183">
        <v>2748</v>
      </c>
      <c r="G90" s="184">
        <f t="shared" si="4"/>
        <v>0</v>
      </c>
      <c r="I90" s="174" t="s">
        <v>86</v>
      </c>
      <c r="J90" s="175">
        <v>2</v>
      </c>
      <c r="K90" s="176" t="s">
        <v>497</v>
      </c>
      <c r="L90" s="177">
        <v>387</v>
      </c>
      <c r="M90" s="177" t="s">
        <v>819</v>
      </c>
      <c r="N90" s="177">
        <v>166594</v>
      </c>
      <c r="O90" s="235">
        <f t="shared" si="5"/>
        <v>0</v>
      </c>
    </row>
    <row r="91" spans="1:15" ht="13.5">
      <c r="A91" s="180" t="s">
        <v>198</v>
      </c>
      <c r="B91" s="181">
        <v>3</v>
      </c>
      <c r="C91" s="182" t="s">
        <v>608</v>
      </c>
      <c r="D91" s="183">
        <v>5</v>
      </c>
      <c r="E91" s="183" t="s">
        <v>1310</v>
      </c>
      <c r="F91" s="183">
        <v>216</v>
      </c>
      <c r="G91" s="184">
        <f t="shared" si="4"/>
        <v>0</v>
      </c>
      <c r="I91" s="180" t="s">
        <v>87</v>
      </c>
      <c r="J91" s="181">
        <v>3</v>
      </c>
      <c r="K91" s="182" t="s">
        <v>1171</v>
      </c>
      <c r="L91" s="183">
        <v>2</v>
      </c>
      <c r="M91" s="183" t="s">
        <v>819</v>
      </c>
      <c r="N91" s="183">
        <v>652</v>
      </c>
      <c r="O91" s="236">
        <f t="shared" si="5"/>
        <v>0</v>
      </c>
    </row>
    <row r="92" spans="1:15" ht="13.5">
      <c r="A92" s="174" t="s">
        <v>202</v>
      </c>
      <c r="B92" s="175">
        <v>2</v>
      </c>
      <c r="C92" s="176" t="s">
        <v>612</v>
      </c>
      <c r="D92" s="177">
        <v>0</v>
      </c>
      <c r="E92" s="177"/>
      <c r="F92" s="177">
        <v>305776</v>
      </c>
      <c r="G92" s="179">
        <f t="shared" si="4"/>
        <v>0</v>
      </c>
      <c r="I92" s="174" t="s">
        <v>89</v>
      </c>
      <c r="J92" s="175">
        <v>2</v>
      </c>
      <c r="K92" s="176" t="s">
        <v>500</v>
      </c>
      <c r="L92" s="177">
        <v>47944</v>
      </c>
      <c r="M92" s="177" t="s">
        <v>819</v>
      </c>
      <c r="N92" s="177">
        <v>1106021</v>
      </c>
      <c r="O92" s="235">
        <f t="shared" si="5"/>
        <v>0.2</v>
      </c>
    </row>
    <row r="93" spans="1:15" ht="13.5">
      <c r="A93" s="180" t="s">
        <v>203</v>
      </c>
      <c r="B93" s="181">
        <v>3</v>
      </c>
      <c r="C93" s="182" t="s">
        <v>613</v>
      </c>
      <c r="D93" s="183">
        <v>718</v>
      </c>
      <c r="E93" s="183" t="s">
        <v>1310</v>
      </c>
      <c r="F93" s="183">
        <v>21867</v>
      </c>
      <c r="G93" s="184">
        <f t="shared" si="4"/>
        <v>0</v>
      </c>
      <c r="I93" s="180" t="s">
        <v>90</v>
      </c>
      <c r="J93" s="181">
        <v>3</v>
      </c>
      <c r="K93" s="182" t="s">
        <v>1173</v>
      </c>
      <c r="L93" s="183">
        <v>23723</v>
      </c>
      <c r="M93" s="183" t="s">
        <v>819</v>
      </c>
      <c r="N93" s="183">
        <v>458697</v>
      </c>
      <c r="O93" s="236">
        <f t="shared" si="5"/>
        <v>0.1</v>
      </c>
    </row>
    <row r="94" spans="1:15" ht="13.5">
      <c r="A94" s="186" t="s">
        <v>204</v>
      </c>
      <c r="B94" s="187">
        <v>4</v>
      </c>
      <c r="C94" s="188" t="s">
        <v>614</v>
      </c>
      <c r="D94" s="189">
        <v>718</v>
      </c>
      <c r="E94" s="189" t="s">
        <v>1310</v>
      </c>
      <c r="F94" s="189">
        <v>21367</v>
      </c>
      <c r="G94" s="191">
        <f t="shared" si="4"/>
        <v>0</v>
      </c>
      <c r="I94" s="186" t="s">
        <v>91</v>
      </c>
      <c r="J94" s="187">
        <v>4</v>
      </c>
      <c r="K94" s="188" t="s">
        <v>1174</v>
      </c>
      <c r="L94" s="189">
        <v>23723</v>
      </c>
      <c r="M94" s="189" t="s">
        <v>819</v>
      </c>
      <c r="N94" s="189">
        <v>458697</v>
      </c>
      <c r="O94" s="237">
        <f t="shared" si="5"/>
        <v>0.1</v>
      </c>
    </row>
    <row r="95" spans="1:15" ht="13.5">
      <c r="A95" s="180" t="s">
        <v>205</v>
      </c>
      <c r="B95" s="181">
        <v>3</v>
      </c>
      <c r="C95" s="182" t="s">
        <v>615</v>
      </c>
      <c r="D95" s="183">
        <v>10</v>
      </c>
      <c r="E95" s="183" t="s">
        <v>1310</v>
      </c>
      <c r="F95" s="183">
        <v>600</v>
      </c>
      <c r="G95" s="184">
        <f t="shared" si="4"/>
        <v>0</v>
      </c>
      <c r="I95" s="174" t="s">
        <v>94</v>
      </c>
      <c r="J95" s="175">
        <v>2</v>
      </c>
      <c r="K95" s="176" t="s">
        <v>505</v>
      </c>
      <c r="L95" s="177">
        <v>7916</v>
      </c>
      <c r="M95" s="177" t="s">
        <v>819</v>
      </c>
      <c r="N95" s="177">
        <v>2809908</v>
      </c>
      <c r="O95" s="235">
        <f t="shared" si="5"/>
        <v>0.6</v>
      </c>
    </row>
    <row r="96" spans="1:15" ht="13.5">
      <c r="A96" s="186" t="s">
        <v>206</v>
      </c>
      <c r="B96" s="187">
        <v>4</v>
      </c>
      <c r="C96" s="188" t="s">
        <v>616</v>
      </c>
      <c r="D96" s="189">
        <v>10</v>
      </c>
      <c r="E96" s="189" t="s">
        <v>1310</v>
      </c>
      <c r="F96" s="189">
        <v>600</v>
      </c>
      <c r="G96" s="191">
        <f t="shared" si="4"/>
        <v>0</v>
      </c>
      <c r="I96" s="180" t="s">
        <v>95</v>
      </c>
      <c r="J96" s="181">
        <v>3</v>
      </c>
      <c r="K96" s="182" t="s">
        <v>1176</v>
      </c>
      <c r="L96" s="183">
        <v>134</v>
      </c>
      <c r="M96" s="183" t="s">
        <v>819</v>
      </c>
      <c r="N96" s="183">
        <v>77615</v>
      </c>
      <c r="O96" s="236">
        <f t="shared" si="5"/>
        <v>0</v>
      </c>
    </row>
    <row r="97" spans="1:15" ht="13.5">
      <c r="A97" s="186" t="s">
        <v>207</v>
      </c>
      <c r="B97" s="187">
        <v>4</v>
      </c>
      <c r="C97" s="188" t="s">
        <v>617</v>
      </c>
      <c r="D97" s="189">
        <v>10</v>
      </c>
      <c r="E97" s="189" t="s">
        <v>1310</v>
      </c>
      <c r="F97" s="189">
        <v>600</v>
      </c>
      <c r="G97" s="191">
        <f t="shared" si="4"/>
        <v>0</v>
      </c>
      <c r="I97" s="180" t="s">
        <v>96</v>
      </c>
      <c r="J97" s="181">
        <v>3</v>
      </c>
      <c r="K97" s="182" t="s">
        <v>507</v>
      </c>
      <c r="L97" s="183">
        <v>116</v>
      </c>
      <c r="M97" s="183" t="s">
        <v>819</v>
      </c>
      <c r="N97" s="183">
        <v>36014</v>
      </c>
      <c r="O97" s="236">
        <f t="shared" si="5"/>
        <v>0</v>
      </c>
    </row>
    <row r="98" spans="1:15" ht="13.5">
      <c r="A98" s="180" t="s">
        <v>208</v>
      </c>
      <c r="B98" s="181">
        <v>3</v>
      </c>
      <c r="C98" s="182" t="s">
        <v>618</v>
      </c>
      <c r="D98" s="183">
        <v>5</v>
      </c>
      <c r="E98" s="183" t="s">
        <v>1310</v>
      </c>
      <c r="F98" s="183">
        <v>51079</v>
      </c>
      <c r="G98" s="184">
        <f t="shared" si="4"/>
        <v>0</v>
      </c>
      <c r="I98" s="180" t="s">
        <v>99</v>
      </c>
      <c r="J98" s="181">
        <v>3</v>
      </c>
      <c r="K98" s="182" t="s">
        <v>510</v>
      </c>
      <c r="L98" s="183">
        <v>118</v>
      </c>
      <c r="M98" s="183" t="s">
        <v>819</v>
      </c>
      <c r="N98" s="183">
        <v>28623</v>
      </c>
      <c r="O98" s="236">
        <f t="shared" si="5"/>
        <v>0</v>
      </c>
    </row>
    <row r="99" spans="1:15" ht="13.5">
      <c r="A99" s="186" t="s">
        <v>209</v>
      </c>
      <c r="B99" s="187">
        <v>4</v>
      </c>
      <c r="C99" s="188" t="s">
        <v>619</v>
      </c>
      <c r="D99" s="189">
        <v>5</v>
      </c>
      <c r="E99" s="189" t="s">
        <v>1310</v>
      </c>
      <c r="F99" s="189">
        <v>51079</v>
      </c>
      <c r="G99" s="191">
        <f t="shared" si="4"/>
        <v>0</v>
      </c>
      <c r="I99" s="180" t="s">
        <v>100</v>
      </c>
      <c r="J99" s="181">
        <v>3</v>
      </c>
      <c r="K99" s="182" t="s">
        <v>511</v>
      </c>
      <c r="L99" s="183">
        <v>1221</v>
      </c>
      <c r="M99" s="183" t="s">
        <v>819</v>
      </c>
      <c r="N99" s="183">
        <v>706519</v>
      </c>
      <c r="O99" s="236">
        <f t="shared" si="5"/>
        <v>0.1</v>
      </c>
    </row>
    <row r="100" spans="1:15" ht="13.5">
      <c r="A100" s="180" t="s">
        <v>211</v>
      </c>
      <c r="B100" s="181">
        <v>3</v>
      </c>
      <c r="C100" s="182" t="s">
        <v>621</v>
      </c>
      <c r="D100" s="183">
        <v>68</v>
      </c>
      <c r="E100" s="183" t="s">
        <v>1310</v>
      </c>
      <c r="F100" s="183">
        <v>86529</v>
      </c>
      <c r="G100" s="184">
        <f t="shared" si="4"/>
        <v>0</v>
      </c>
      <c r="I100" s="180" t="s">
        <v>1177</v>
      </c>
      <c r="J100" s="181">
        <v>3</v>
      </c>
      <c r="K100" s="182" t="s">
        <v>1178</v>
      </c>
      <c r="L100" s="183">
        <v>1557</v>
      </c>
      <c r="M100" s="183" t="s">
        <v>819</v>
      </c>
      <c r="N100" s="183">
        <v>473030</v>
      </c>
      <c r="O100" s="236">
        <f t="shared" si="5"/>
        <v>0.1</v>
      </c>
    </row>
    <row r="101" spans="1:15" ht="13.5">
      <c r="A101" s="186" t="s">
        <v>214</v>
      </c>
      <c r="B101" s="187">
        <v>4</v>
      </c>
      <c r="C101" s="188" t="s">
        <v>624</v>
      </c>
      <c r="D101" s="189">
        <v>67</v>
      </c>
      <c r="E101" s="189" t="s">
        <v>1310</v>
      </c>
      <c r="F101" s="189">
        <v>76386</v>
      </c>
      <c r="G101" s="191">
        <f aca="true" t="shared" si="6" ref="G101:G132">ROUND((F101/2239192964)*100,1)</f>
        <v>0</v>
      </c>
      <c r="I101" s="174" t="s">
        <v>101</v>
      </c>
      <c r="J101" s="175">
        <v>2</v>
      </c>
      <c r="K101" s="176" t="s">
        <v>512</v>
      </c>
      <c r="L101" s="177">
        <v>8846</v>
      </c>
      <c r="M101" s="177" t="s">
        <v>819</v>
      </c>
      <c r="N101" s="177">
        <v>1848707</v>
      </c>
      <c r="O101" s="235">
        <f aca="true" t="shared" si="7" ref="O101:O132">ROUND((N101/486520529)*100,1)</f>
        <v>0.4</v>
      </c>
    </row>
    <row r="102" spans="1:15" ht="13.5">
      <c r="A102" s="180" t="s">
        <v>216</v>
      </c>
      <c r="B102" s="181">
        <v>3</v>
      </c>
      <c r="C102" s="182" t="s">
        <v>626</v>
      </c>
      <c r="D102" s="183">
        <v>2251</v>
      </c>
      <c r="E102" s="183" t="s">
        <v>1311</v>
      </c>
      <c r="F102" s="183">
        <v>10133</v>
      </c>
      <c r="G102" s="184">
        <f t="shared" si="6"/>
        <v>0</v>
      </c>
      <c r="I102" s="180" t="s">
        <v>1179</v>
      </c>
      <c r="J102" s="181">
        <v>3</v>
      </c>
      <c r="K102" s="182" t="s">
        <v>1180</v>
      </c>
      <c r="L102" s="183">
        <v>206</v>
      </c>
      <c r="M102" s="183" t="s">
        <v>819</v>
      </c>
      <c r="N102" s="183">
        <v>237344</v>
      </c>
      <c r="O102" s="236">
        <f t="shared" si="7"/>
        <v>0</v>
      </c>
    </row>
    <row r="103" spans="1:15" ht="13.5">
      <c r="A103" s="186" t="s">
        <v>217</v>
      </c>
      <c r="B103" s="187">
        <v>4</v>
      </c>
      <c r="C103" s="188" t="s">
        <v>627</v>
      </c>
      <c r="D103" s="189">
        <v>134</v>
      </c>
      <c r="E103" s="189" t="s">
        <v>1311</v>
      </c>
      <c r="F103" s="189">
        <v>364</v>
      </c>
      <c r="G103" s="191">
        <f t="shared" si="6"/>
        <v>0</v>
      </c>
      <c r="I103" s="180" t="s">
        <v>1187</v>
      </c>
      <c r="J103" s="181">
        <v>3</v>
      </c>
      <c r="K103" s="182" t="s">
        <v>1188</v>
      </c>
      <c r="L103" s="183">
        <v>116</v>
      </c>
      <c r="M103" s="183" t="s">
        <v>819</v>
      </c>
      <c r="N103" s="183">
        <v>45095</v>
      </c>
      <c r="O103" s="236">
        <f t="shared" si="7"/>
        <v>0</v>
      </c>
    </row>
    <row r="104" spans="1:15" ht="13.5">
      <c r="A104" s="180" t="s">
        <v>220</v>
      </c>
      <c r="B104" s="181">
        <v>3</v>
      </c>
      <c r="C104" s="182" t="s">
        <v>630</v>
      </c>
      <c r="D104" s="183">
        <v>6955</v>
      </c>
      <c r="E104" s="183" t="s">
        <v>1311</v>
      </c>
      <c r="F104" s="183">
        <v>1696</v>
      </c>
      <c r="G104" s="184">
        <f t="shared" si="6"/>
        <v>0</v>
      </c>
      <c r="I104" s="180" t="s">
        <v>1189</v>
      </c>
      <c r="J104" s="181">
        <v>3</v>
      </c>
      <c r="K104" s="182" t="s">
        <v>1190</v>
      </c>
      <c r="L104" s="183">
        <v>2</v>
      </c>
      <c r="M104" s="183" t="s">
        <v>819</v>
      </c>
      <c r="N104" s="183">
        <v>9141</v>
      </c>
      <c r="O104" s="236">
        <f t="shared" si="7"/>
        <v>0</v>
      </c>
    </row>
    <row r="105" spans="1:15" ht="13.5">
      <c r="A105" s="186" t="s">
        <v>221</v>
      </c>
      <c r="B105" s="187">
        <v>4</v>
      </c>
      <c r="C105" s="188" t="s">
        <v>631</v>
      </c>
      <c r="D105" s="189">
        <v>6955</v>
      </c>
      <c r="E105" s="189" t="s">
        <v>1311</v>
      </c>
      <c r="F105" s="189">
        <v>1696</v>
      </c>
      <c r="G105" s="191">
        <f t="shared" si="6"/>
        <v>0</v>
      </c>
      <c r="I105" s="170" t="s">
        <v>102</v>
      </c>
      <c r="J105" s="171">
        <v>1</v>
      </c>
      <c r="K105" s="171" t="s">
        <v>513</v>
      </c>
      <c r="L105" s="172">
        <v>0</v>
      </c>
      <c r="M105" s="172"/>
      <c r="N105" s="172">
        <v>16194636</v>
      </c>
      <c r="O105" s="238">
        <f t="shared" si="7"/>
        <v>3.3</v>
      </c>
    </row>
    <row r="106" spans="1:15" ht="13.5">
      <c r="A106" s="180" t="s">
        <v>222</v>
      </c>
      <c r="B106" s="181">
        <v>3</v>
      </c>
      <c r="C106" s="182" t="s">
        <v>632</v>
      </c>
      <c r="D106" s="183">
        <v>0</v>
      </c>
      <c r="E106" s="183" t="s">
        <v>1310</v>
      </c>
      <c r="F106" s="183">
        <v>275</v>
      </c>
      <c r="G106" s="184">
        <f t="shared" si="6"/>
        <v>0</v>
      </c>
      <c r="I106" s="174" t="s">
        <v>110</v>
      </c>
      <c r="J106" s="175">
        <v>2</v>
      </c>
      <c r="K106" s="176" t="s">
        <v>521</v>
      </c>
      <c r="L106" s="177">
        <v>0</v>
      </c>
      <c r="M106" s="177"/>
      <c r="N106" s="177">
        <v>8236263</v>
      </c>
      <c r="O106" s="235">
        <f t="shared" si="7"/>
        <v>1.7</v>
      </c>
    </row>
    <row r="107" spans="1:15" ht="13.5">
      <c r="A107" s="180" t="s">
        <v>223</v>
      </c>
      <c r="B107" s="181">
        <v>3</v>
      </c>
      <c r="C107" s="182" t="s">
        <v>633</v>
      </c>
      <c r="D107" s="183">
        <v>0</v>
      </c>
      <c r="E107" s="183" t="s">
        <v>1310</v>
      </c>
      <c r="F107" s="183">
        <v>382</v>
      </c>
      <c r="G107" s="184">
        <f t="shared" si="6"/>
        <v>0</v>
      </c>
      <c r="I107" s="180" t="s">
        <v>111</v>
      </c>
      <c r="J107" s="181">
        <v>3</v>
      </c>
      <c r="K107" s="182" t="s">
        <v>1193</v>
      </c>
      <c r="L107" s="183">
        <v>0</v>
      </c>
      <c r="M107" s="183"/>
      <c r="N107" s="183">
        <v>4406093</v>
      </c>
      <c r="O107" s="236">
        <f t="shared" si="7"/>
        <v>0.9</v>
      </c>
    </row>
    <row r="108" spans="1:15" ht="13.5">
      <c r="A108" s="170" t="s">
        <v>225</v>
      </c>
      <c r="B108" s="171">
        <v>1</v>
      </c>
      <c r="C108" s="171" t="s">
        <v>635</v>
      </c>
      <c r="D108" s="172">
        <v>0</v>
      </c>
      <c r="E108" s="172"/>
      <c r="F108" s="172">
        <v>2202646803</v>
      </c>
      <c r="G108" s="193">
        <f t="shared" si="6"/>
        <v>98.4</v>
      </c>
      <c r="I108" s="186" t="s">
        <v>112</v>
      </c>
      <c r="J108" s="187">
        <v>4</v>
      </c>
      <c r="K108" s="188" t="s">
        <v>522</v>
      </c>
      <c r="L108" s="189">
        <v>0</v>
      </c>
      <c r="M108" s="189"/>
      <c r="N108" s="189">
        <v>4406093</v>
      </c>
      <c r="O108" s="237">
        <f t="shared" si="7"/>
        <v>0.9</v>
      </c>
    </row>
    <row r="109" spans="1:15" ht="13.5">
      <c r="A109" s="174" t="s">
        <v>226</v>
      </c>
      <c r="B109" s="175">
        <v>2</v>
      </c>
      <c r="C109" s="176" t="s">
        <v>636</v>
      </c>
      <c r="D109" s="177">
        <v>0</v>
      </c>
      <c r="E109" s="177"/>
      <c r="F109" s="177">
        <v>2527746</v>
      </c>
      <c r="G109" s="179">
        <f t="shared" si="6"/>
        <v>0.1</v>
      </c>
      <c r="I109" s="180" t="s">
        <v>114</v>
      </c>
      <c r="J109" s="181">
        <v>3</v>
      </c>
      <c r="K109" s="182" t="s">
        <v>1194</v>
      </c>
      <c r="L109" s="183">
        <v>188</v>
      </c>
      <c r="M109" s="183" t="s">
        <v>819</v>
      </c>
      <c r="N109" s="183">
        <v>12732</v>
      </c>
      <c r="O109" s="236">
        <f t="shared" si="7"/>
        <v>0</v>
      </c>
    </row>
    <row r="110" spans="1:15" ht="13.5">
      <c r="A110" s="180" t="s">
        <v>227</v>
      </c>
      <c r="B110" s="181">
        <v>3</v>
      </c>
      <c r="C110" s="182" t="s">
        <v>637</v>
      </c>
      <c r="D110" s="183">
        <v>52461</v>
      </c>
      <c r="E110" s="183" t="s">
        <v>1311</v>
      </c>
      <c r="F110" s="183">
        <v>23213</v>
      </c>
      <c r="G110" s="184">
        <f t="shared" si="6"/>
        <v>0</v>
      </c>
      <c r="I110" s="180" t="s">
        <v>1196</v>
      </c>
      <c r="J110" s="181">
        <v>3</v>
      </c>
      <c r="K110" s="182" t="s">
        <v>1197</v>
      </c>
      <c r="L110" s="183">
        <v>13491003</v>
      </c>
      <c r="M110" s="183" t="s">
        <v>820</v>
      </c>
      <c r="N110" s="183">
        <v>2088716</v>
      </c>
      <c r="O110" s="236">
        <f t="shared" si="7"/>
        <v>0.4</v>
      </c>
    </row>
    <row r="111" spans="1:15" ht="13.5">
      <c r="A111" s="186" t="s">
        <v>229</v>
      </c>
      <c r="B111" s="187">
        <v>4</v>
      </c>
      <c r="C111" s="188" t="s">
        <v>639</v>
      </c>
      <c r="D111" s="189">
        <v>52461</v>
      </c>
      <c r="E111" s="189" t="s">
        <v>1311</v>
      </c>
      <c r="F111" s="189">
        <v>23213</v>
      </c>
      <c r="G111" s="191">
        <f t="shared" si="6"/>
        <v>0</v>
      </c>
      <c r="I111" s="174" t="s">
        <v>128</v>
      </c>
      <c r="J111" s="175">
        <v>2</v>
      </c>
      <c r="K111" s="176" t="s">
        <v>527</v>
      </c>
      <c r="L111" s="177">
        <v>35</v>
      </c>
      <c r="M111" s="177" t="s">
        <v>819</v>
      </c>
      <c r="N111" s="177">
        <v>12951</v>
      </c>
      <c r="O111" s="235">
        <f t="shared" si="7"/>
        <v>0</v>
      </c>
    </row>
    <row r="112" spans="1:15" ht="13.5">
      <c r="A112" s="186" t="s">
        <v>230</v>
      </c>
      <c r="B112" s="187">
        <v>4</v>
      </c>
      <c r="C112" s="188" t="s">
        <v>640</v>
      </c>
      <c r="D112" s="189">
        <v>52224</v>
      </c>
      <c r="E112" s="189" t="s">
        <v>1311</v>
      </c>
      <c r="F112" s="189">
        <v>22212</v>
      </c>
      <c r="G112" s="191">
        <f t="shared" si="6"/>
        <v>0</v>
      </c>
      <c r="I112" s="174" t="s">
        <v>150</v>
      </c>
      <c r="J112" s="175">
        <v>2</v>
      </c>
      <c r="K112" s="176" t="s">
        <v>538</v>
      </c>
      <c r="L112" s="177">
        <v>0</v>
      </c>
      <c r="M112" s="177"/>
      <c r="N112" s="177">
        <v>1274806</v>
      </c>
      <c r="O112" s="235">
        <f t="shared" si="7"/>
        <v>0.3</v>
      </c>
    </row>
    <row r="113" spans="1:15" ht="13.5">
      <c r="A113" s="186" t="s">
        <v>231</v>
      </c>
      <c r="B113" s="187">
        <v>4</v>
      </c>
      <c r="C113" s="188" t="s">
        <v>641</v>
      </c>
      <c r="D113" s="189">
        <v>237</v>
      </c>
      <c r="E113" s="189" t="s">
        <v>1311</v>
      </c>
      <c r="F113" s="189">
        <v>1001</v>
      </c>
      <c r="G113" s="191">
        <f t="shared" si="6"/>
        <v>0</v>
      </c>
      <c r="I113" s="180" t="s">
        <v>151</v>
      </c>
      <c r="J113" s="181">
        <v>3</v>
      </c>
      <c r="K113" s="182" t="s">
        <v>1198</v>
      </c>
      <c r="L113" s="183">
        <v>71904</v>
      </c>
      <c r="M113" s="183" t="s">
        <v>820</v>
      </c>
      <c r="N113" s="183">
        <v>15417</v>
      </c>
      <c r="O113" s="236">
        <f t="shared" si="7"/>
        <v>0</v>
      </c>
    </row>
    <row r="114" spans="1:15" ht="13.5">
      <c r="A114" s="180" t="s">
        <v>233</v>
      </c>
      <c r="B114" s="181">
        <v>3</v>
      </c>
      <c r="C114" s="182" t="s">
        <v>643</v>
      </c>
      <c r="D114" s="183">
        <v>0</v>
      </c>
      <c r="E114" s="183"/>
      <c r="F114" s="183">
        <v>237385</v>
      </c>
      <c r="G114" s="184">
        <f t="shared" si="6"/>
        <v>0</v>
      </c>
      <c r="I114" s="186" t="s">
        <v>1202</v>
      </c>
      <c r="J114" s="187">
        <v>4</v>
      </c>
      <c r="K114" s="188" t="s">
        <v>1203</v>
      </c>
      <c r="L114" s="189">
        <v>71904</v>
      </c>
      <c r="M114" s="189" t="s">
        <v>820</v>
      </c>
      <c r="N114" s="189">
        <v>15417</v>
      </c>
      <c r="O114" s="237">
        <f t="shared" si="7"/>
        <v>0</v>
      </c>
    </row>
    <row r="115" spans="1:15" ht="13.5">
      <c r="A115" s="180" t="s">
        <v>241</v>
      </c>
      <c r="B115" s="181">
        <v>3</v>
      </c>
      <c r="C115" s="182" t="s">
        <v>651</v>
      </c>
      <c r="D115" s="183">
        <v>0</v>
      </c>
      <c r="E115" s="183"/>
      <c r="F115" s="183">
        <v>393480</v>
      </c>
      <c r="G115" s="184">
        <f t="shared" si="6"/>
        <v>0</v>
      </c>
      <c r="I115" s="174" t="s">
        <v>167</v>
      </c>
      <c r="J115" s="175">
        <v>2</v>
      </c>
      <c r="K115" s="176" t="s">
        <v>560</v>
      </c>
      <c r="L115" s="177">
        <v>0</v>
      </c>
      <c r="M115" s="177"/>
      <c r="N115" s="177">
        <v>774830</v>
      </c>
      <c r="O115" s="235">
        <f t="shared" si="7"/>
        <v>0.2</v>
      </c>
    </row>
    <row r="116" spans="1:15" ht="13.5">
      <c r="A116" s="186" t="s">
        <v>242</v>
      </c>
      <c r="B116" s="187">
        <v>4</v>
      </c>
      <c r="C116" s="188" t="s">
        <v>652</v>
      </c>
      <c r="D116" s="189">
        <v>457</v>
      </c>
      <c r="E116" s="189" t="s">
        <v>1314</v>
      </c>
      <c r="F116" s="189">
        <v>273483</v>
      </c>
      <c r="G116" s="191">
        <f t="shared" si="6"/>
        <v>0</v>
      </c>
      <c r="I116" s="180" t="s">
        <v>168</v>
      </c>
      <c r="J116" s="181">
        <v>3</v>
      </c>
      <c r="K116" s="182" t="s">
        <v>563</v>
      </c>
      <c r="L116" s="183">
        <v>0</v>
      </c>
      <c r="M116" s="183"/>
      <c r="N116" s="183">
        <v>22376</v>
      </c>
      <c r="O116" s="236">
        <f t="shared" si="7"/>
        <v>0</v>
      </c>
    </row>
    <row r="117" spans="1:15" ht="13.5">
      <c r="A117" s="186" t="s">
        <v>243</v>
      </c>
      <c r="B117" s="187">
        <v>4</v>
      </c>
      <c r="C117" s="188" t="s">
        <v>653</v>
      </c>
      <c r="D117" s="189">
        <v>142</v>
      </c>
      <c r="E117" s="189" t="s">
        <v>1314</v>
      </c>
      <c r="F117" s="189">
        <v>39862</v>
      </c>
      <c r="G117" s="191">
        <f t="shared" si="6"/>
        <v>0</v>
      </c>
      <c r="I117" s="174" t="s">
        <v>189</v>
      </c>
      <c r="J117" s="175">
        <v>2</v>
      </c>
      <c r="K117" s="176" t="s">
        <v>577</v>
      </c>
      <c r="L117" s="177">
        <v>22946</v>
      </c>
      <c r="M117" s="177" t="s">
        <v>819</v>
      </c>
      <c r="N117" s="177">
        <v>1762865</v>
      </c>
      <c r="O117" s="235">
        <f t="shared" si="7"/>
        <v>0.4</v>
      </c>
    </row>
    <row r="118" spans="1:15" ht="13.5">
      <c r="A118" s="186" t="s">
        <v>244</v>
      </c>
      <c r="B118" s="187">
        <v>4</v>
      </c>
      <c r="C118" s="188" t="s">
        <v>654</v>
      </c>
      <c r="D118" s="189">
        <v>57</v>
      </c>
      <c r="E118" s="189" t="s">
        <v>1314</v>
      </c>
      <c r="F118" s="189">
        <v>17630</v>
      </c>
      <c r="G118" s="191">
        <f t="shared" si="6"/>
        <v>0</v>
      </c>
      <c r="I118" s="180" t="s">
        <v>195</v>
      </c>
      <c r="J118" s="181">
        <v>3</v>
      </c>
      <c r="K118" s="182" t="s">
        <v>579</v>
      </c>
      <c r="L118" s="183">
        <v>9259</v>
      </c>
      <c r="M118" s="183" t="s">
        <v>819</v>
      </c>
      <c r="N118" s="183">
        <v>878665</v>
      </c>
      <c r="O118" s="236">
        <f t="shared" si="7"/>
        <v>0.2</v>
      </c>
    </row>
    <row r="119" spans="1:15" ht="13.5">
      <c r="A119" s="180" t="s">
        <v>246</v>
      </c>
      <c r="B119" s="181">
        <v>3</v>
      </c>
      <c r="C119" s="182" t="s">
        <v>656</v>
      </c>
      <c r="D119" s="183">
        <v>0</v>
      </c>
      <c r="E119" s="183"/>
      <c r="F119" s="183">
        <v>13048</v>
      </c>
      <c r="G119" s="184">
        <f t="shared" si="6"/>
        <v>0</v>
      </c>
      <c r="I119" s="180" t="s">
        <v>198</v>
      </c>
      <c r="J119" s="181">
        <v>3</v>
      </c>
      <c r="K119" s="182" t="s">
        <v>582</v>
      </c>
      <c r="L119" s="183">
        <v>13352</v>
      </c>
      <c r="M119" s="183" t="s">
        <v>819</v>
      </c>
      <c r="N119" s="183">
        <v>763468</v>
      </c>
      <c r="O119" s="236">
        <f t="shared" si="7"/>
        <v>0.2</v>
      </c>
    </row>
    <row r="120" spans="1:15" ht="13.5">
      <c r="A120" s="180" t="s">
        <v>260</v>
      </c>
      <c r="B120" s="181">
        <v>3</v>
      </c>
      <c r="C120" s="182" t="s">
        <v>669</v>
      </c>
      <c r="D120" s="183">
        <v>16</v>
      </c>
      <c r="E120" s="183" t="s">
        <v>1310</v>
      </c>
      <c r="F120" s="183">
        <v>74110</v>
      </c>
      <c r="G120" s="184">
        <f t="shared" si="6"/>
        <v>0</v>
      </c>
      <c r="I120" s="180" t="s">
        <v>200</v>
      </c>
      <c r="J120" s="181">
        <v>3</v>
      </c>
      <c r="K120" s="182" t="s">
        <v>586</v>
      </c>
      <c r="L120" s="183">
        <v>54</v>
      </c>
      <c r="M120" s="183" t="s">
        <v>819</v>
      </c>
      <c r="N120" s="183">
        <v>6292</v>
      </c>
      <c r="O120" s="236">
        <f t="shared" si="7"/>
        <v>0</v>
      </c>
    </row>
    <row r="121" spans="1:15" ht="13.5">
      <c r="A121" s="180" t="s">
        <v>261</v>
      </c>
      <c r="B121" s="181">
        <v>3</v>
      </c>
      <c r="C121" s="182" t="s">
        <v>670</v>
      </c>
      <c r="D121" s="183">
        <v>0</v>
      </c>
      <c r="E121" s="183"/>
      <c r="F121" s="183">
        <v>321021</v>
      </c>
      <c r="G121" s="184">
        <f t="shared" si="6"/>
        <v>0</v>
      </c>
      <c r="I121" s="180" t="s">
        <v>201</v>
      </c>
      <c r="J121" s="181">
        <v>3</v>
      </c>
      <c r="K121" s="182" t="s">
        <v>597</v>
      </c>
      <c r="L121" s="183">
        <v>282</v>
      </c>
      <c r="M121" s="183" t="s">
        <v>819</v>
      </c>
      <c r="N121" s="183">
        <v>114440</v>
      </c>
      <c r="O121" s="236">
        <f t="shared" si="7"/>
        <v>0</v>
      </c>
    </row>
    <row r="122" spans="1:15" ht="13.5">
      <c r="A122" s="186" t="s">
        <v>262</v>
      </c>
      <c r="B122" s="187">
        <v>4</v>
      </c>
      <c r="C122" s="188" t="s">
        <v>671</v>
      </c>
      <c r="D122" s="189">
        <v>13</v>
      </c>
      <c r="E122" s="189" t="s">
        <v>1314</v>
      </c>
      <c r="F122" s="189">
        <v>68954</v>
      </c>
      <c r="G122" s="191">
        <f t="shared" si="6"/>
        <v>0</v>
      </c>
      <c r="I122" s="174" t="s">
        <v>202</v>
      </c>
      <c r="J122" s="175">
        <v>2</v>
      </c>
      <c r="K122" s="176" t="s">
        <v>599</v>
      </c>
      <c r="L122" s="177">
        <v>15164</v>
      </c>
      <c r="M122" s="177" t="s">
        <v>819</v>
      </c>
      <c r="N122" s="177">
        <v>3170072</v>
      </c>
      <c r="O122" s="235">
        <f t="shared" si="7"/>
        <v>0.7</v>
      </c>
    </row>
    <row r="123" spans="1:15" ht="13.5">
      <c r="A123" s="186" t="s">
        <v>263</v>
      </c>
      <c r="B123" s="187">
        <v>4</v>
      </c>
      <c r="C123" s="188" t="s">
        <v>672</v>
      </c>
      <c r="D123" s="189">
        <v>7</v>
      </c>
      <c r="E123" s="189" t="s">
        <v>1314</v>
      </c>
      <c r="F123" s="189">
        <v>8837</v>
      </c>
      <c r="G123" s="191">
        <f t="shared" si="6"/>
        <v>0</v>
      </c>
      <c r="I123" s="180" t="s">
        <v>1222</v>
      </c>
      <c r="J123" s="181">
        <v>3</v>
      </c>
      <c r="K123" s="182" t="s">
        <v>1223</v>
      </c>
      <c r="L123" s="183">
        <v>1</v>
      </c>
      <c r="M123" s="183" t="s">
        <v>819</v>
      </c>
      <c r="N123" s="183">
        <v>14805</v>
      </c>
      <c r="O123" s="236">
        <f t="shared" si="7"/>
        <v>0</v>
      </c>
    </row>
    <row r="124" spans="1:15" ht="13.5">
      <c r="A124" s="180" t="s">
        <v>264</v>
      </c>
      <c r="B124" s="181">
        <v>3</v>
      </c>
      <c r="C124" s="182" t="s">
        <v>673</v>
      </c>
      <c r="D124" s="183">
        <v>0</v>
      </c>
      <c r="E124" s="183"/>
      <c r="F124" s="183">
        <v>139957</v>
      </c>
      <c r="G124" s="184">
        <f t="shared" si="6"/>
        <v>0</v>
      </c>
      <c r="I124" s="180" t="s">
        <v>208</v>
      </c>
      <c r="J124" s="181">
        <v>3</v>
      </c>
      <c r="K124" s="182" t="s">
        <v>605</v>
      </c>
      <c r="L124" s="183">
        <v>15069</v>
      </c>
      <c r="M124" s="183" t="s">
        <v>819</v>
      </c>
      <c r="N124" s="183">
        <v>2846553</v>
      </c>
      <c r="O124" s="236">
        <f t="shared" si="7"/>
        <v>0.6</v>
      </c>
    </row>
    <row r="125" spans="1:15" ht="13.5">
      <c r="A125" s="186" t="s">
        <v>265</v>
      </c>
      <c r="B125" s="187">
        <v>4</v>
      </c>
      <c r="C125" s="188" t="s">
        <v>674</v>
      </c>
      <c r="D125" s="189">
        <v>985</v>
      </c>
      <c r="E125" s="189" t="s">
        <v>1310</v>
      </c>
      <c r="F125" s="189">
        <v>81697</v>
      </c>
      <c r="G125" s="191">
        <f t="shared" si="6"/>
        <v>0</v>
      </c>
      <c r="I125" s="180" t="s">
        <v>220</v>
      </c>
      <c r="J125" s="181">
        <v>3</v>
      </c>
      <c r="K125" s="182" t="s">
        <v>1226</v>
      </c>
      <c r="L125" s="183">
        <v>18</v>
      </c>
      <c r="M125" s="183" t="s">
        <v>819</v>
      </c>
      <c r="N125" s="183">
        <v>111022</v>
      </c>
      <c r="O125" s="236">
        <f t="shared" si="7"/>
        <v>0</v>
      </c>
    </row>
    <row r="126" spans="1:15" ht="13.5">
      <c r="A126" s="186" t="s">
        <v>267</v>
      </c>
      <c r="B126" s="187">
        <v>4</v>
      </c>
      <c r="C126" s="188" t="s">
        <v>676</v>
      </c>
      <c r="D126" s="189">
        <v>0</v>
      </c>
      <c r="E126" s="189"/>
      <c r="F126" s="189">
        <v>280</v>
      </c>
      <c r="G126" s="191">
        <f t="shared" si="6"/>
        <v>0</v>
      </c>
      <c r="I126" s="174" t="s">
        <v>1227</v>
      </c>
      <c r="J126" s="175">
        <v>2</v>
      </c>
      <c r="K126" s="176" t="s">
        <v>612</v>
      </c>
      <c r="L126" s="177">
        <v>0</v>
      </c>
      <c r="M126" s="177"/>
      <c r="N126" s="177">
        <v>962849</v>
      </c>
      <c r="O126" s="235">
        <f t="shared" si="7"/>
        <v>0.2</v>
      </c>
    </row>
    <row r="127" spans="1:15" ht="13.5">
      <c r="A127" s="180" t="s">
        <v>268</v>
      </c>
      <c r="B127" s="181">
        <v>3</v>
      </c>
      <c r="C127" s="182" t="s">
        <v>677</v>
      </c>
      <c r="D127" s="183">
        <v>0</v>
      </c>
      <c r="E127" s="183"/>
      <c r="F127" s="183">
        <v>10985</v>
      </c>
      <c r="G127" s="184">
        <f t="shared" si="6"/>
        <v>0</v>
      </c>
      <c r="I127" s="180" t="s">
        <v>1228</v>
      </c>
      <c r="J127" s="181">
        <v>3</v>
      </c>
      <c r="K127" s="182" t="s">
        <v>1229</v>
      </c>
      <c r="L127" s="183">
        <v>211</v>
      </c>
      <c r="M127" s="183" t="s">
        <v>819</v>
      </c>
      <c r="N127" s="183">
        <v>26980</v>
      </c>
      <c r="O127" s="236">
        <f t="shared" si="7"/>
        <v>0</v>
      </c>
    </row>
    <row r="128" spans="1:15" ht="13.5">
      <c r="A128" s="186" t="s">
        <v>269</v>
      </c>
      <c r="B128" s="187">
        <v>4</v>
      </c>
      <c r="C128" s="188" t="s">
        <v>678</v>
      </c>
      <c r="D128" s="189">
        <v>22</v>
      </c>
      <c r="E128" s="189" t="s">
        <v>1310</v>
      </c>
      <c r="F128" s="189">
        <v>7188</v>
      </c>
      <c r="G128" s="191">
        <f t="shared" si="6"/>
        <v>0</v>
      </c>
      <c r="I128" s="180" t="s">
        <v>1230</v>
      </c>
      <c r="J128" s="181">
        <v>3</v>
      </c>
      <c r="K128" s="182" t="s">
        <v>1231</v>
      </c>
      <c r="L128" s="183">
        <v>27</v>
      </c>
      <c r="M128" s="183" t="s">
        <v>819</v>
      </c>
      <c r="N128" s="183">
        <v>22037</v>
      </c>
      <c r="O128" s="236">
        <f t="shared" si="7"/>
        <v>0</v>
      </c>
    </row>
    <row r="129" spans="1:15" ht="13.5">
      <c r="A129" s="186" t="s">
        <v>270</v>
      </c>
      <c r="B129" s="187">
        <v>4</v>
      </c>
      <c r="C129" s="188" t="s">
        <v>679</v>
      </c>
      <c r="D129" s="189">
        <v>10</v>
      </c>
      <c r="E129" s="189" t="s">
        <v>1314</v>
      </c>
      <c r="F129" s="189">
        <v>2359</v>
      </c>
      <c r="G129" s="191">
        <f t="shared" si="6"/>
        <v>0</v>
      </c>
      <c r="I129" s="180" t="s">
        <v>1232</v>
      </c>
      <c r="J129" s="181">
        <v>3</v>
      </c>
      <c r="K129" s="182" t="s">
        <v>626</v>
      </c>
      <c r="L129" s="183">
        <v>3153</v>
      </c>
      <c r="M129" s="183" t="s">
        <v>820</v>
      </c>
      <c r="N129" s="183">
        <v>5201</v>
      </c>
      <c r="O129" s="236">
        <f t="shared" si="7"/>
        <v>0</v>
      </c>
    </row>
    <row r="130" spans="1:15" ht="13.5">
      <c r="A130" s="180" t="s">
        <v>271</v>
      </c>
      <c r="B130" s="181">
        <v>3</v>
      </c>
      <c r="C130" s="182" t="s">
        <v>680</v>
      </c>
      <c r="D130" s="183">
        <v>0</v>
      </c>
      <c r="E130" s="183"/>
      <c r="F130" s="183">
        <v>542247</v>
      </c>
      <c r="G130" s="184">
        <f t="shared" si="6"/>
        <v>0</v>
      </c>
      <c r="I130" s="180" t="s">
        <v>1234</v>
      </c>
      <c r="J130" s="181">
        <v>3</v>
      </c>
      <c r="K130" s="182" t="s">
        <v>630</v>
      </c>
      <c r="L130" s="183">
        <v>43864</v>
      </c>
      <c r="M130" s="183" t="s">
        <v>820</v>
      </c>
      <c r="N130" s="183">
        <v>15960</v>
      </c>
      <c r="O130" s="236">
        <f t="shared" si="7"/>
        <v>0</v>
      </c>
    </row>
    <row r="131" spans="1:15" ht="13.5">
      <c r="A131" s="186" t="s">
        <v>273</v>
      </c>
      <c r="B131" s="187">
        <v>4</v>
      </c>
      <c r="C131" s="188" t="s">
        <v>682</v>
      </c>
      <c r="D131" s="189">
        <v>58</v>
      </c>
      <c r="E131" s="189" t="s">
        <v>1314</v>
      </c>
      <c r="F131" s="189">
        <v>13381</v>
      </c>
      <c r="G131" s="191">
        <f t="shared" si="6"/>
        <v>0</v>
      </c>
      <c r="I131" s="170" t="s">
        <v>225</v>
      </c>
      <c r="J131" s="171">
        <v>1</v>
      </c>
      <c r="K131" s="171" t="s">
        <v>1235</v>
      </c>
      <c r="L131" s="172">
        <v>0</v>
      </c>
      <c r="M131" s="172"/>
      <c r="N131" s="172">
        <v>417822727</v>
      </c>
      <c r="O131" s="238">
        <f t="shared" si="7"/>
        <v>85.9</v>
      </c>
    </row>
    <row r="132" spans="1:15" ht="13.5">
      <c r="A132" s="180" t="s">
        <v>274</v>
      </c>
      <c r="B132" s="181">
        <v>3</v>
      </c>
      <c r="C132" s="182" t="s">
        <v>683</v>
      </c>
      <c r="D132" s="183">
        <v>0</v>
      </c>
      <c r="E132" s="183" t="s">
        <v>1310</v>
      </c>
      <c r="F132" s="183">
        <v>210</v>
      </c>
      <c r="G132" s="184">
        <f t="shared" si="6"/>
        <v>0</v>
      </c>
      <c r="I132" s="174" t="s">
        <v>226</v>
      </c>
      <c r="J132" s="175">
        <v>2</v>
      </c>
      <c r="K132" s="176" t="s">
        <v>636</v>
      </c>
      <c r="L132" s="177">
        <v>0</v>
      </c>
      <c r="M132" s="177"/>
      <c r="N132" s="177">
        <v>4351516</v>
      </c>
      <c r="O132" s="235">
        <f t="shared" si="7"/>
        <v>0.9</v>
      </c>
    </row>
    <row r="133" spans="1:15" ht="13.5">
      <c r="A133" s="186" t="s">
        <v>275</v>
      </c>
      <c r="B133" s="187">
        <v>4</v>
      </c>
      <c r="C133" s="188" t="s">
        <v>684</v>
      </c>
      <c r="D133" s="189">
        <v>0</v>
      </c>
      <c r="E133" s="189" t="s">
        <v>1310</v>
      </c>
      <c r="F133" s="189">
        <v>210</v>
      </c>
      <c r="G133" s="191">
        <f aca="true" t="shared" si="8" ref="G133:G164">ROUND((F133/2239192964)*100,1)</f>
        <v>0</v>
      </c>
      <c r="I133" s="180" t="s">
        <v>227</v>
      </c>
      <c r="J133" s="181">
        <v>3</v>
      </c>
      <c r="K133" s="182" t="s">
        <v>637</v>
      </c>
      <c r="L133" s="183">
        <v>62</v>
      </c>
      <c r="M133" s="183" t="s">
        <v>819</v>
      </c>
      <c r="N133" s="183">
        <v>2206450</v>
      </c>
      <c r="O133" s="236">
        <f aca="true" t="shared" si="9" ref="O133:O164">ROUND((N133/486520529)*100,1)</f>
        <v>0.5</v>
      </c>
    </row>
    <row r="134" spans="1:15" ht="13.5">
      <c r="A134" s="174" t="s">
        <v>277</v>
      </c>
      <c r="B134" s="175">
        <v>2</v>
      </c>
      <c r="C134" s="176" t="s">
        <v>686</v>
      </c>
      <c r="D134" s="177">
        <v>0</v>
      </c>
      <c r="E134" s="177"/>
      <c r="F134" s="177">
        <v>581249</v>
      </c>
      <c r="G134" s="179">
        <f t="shared" si="8"/>
        <v>0</v>
      </c>
      <c r="I134" s="186" t="s">
        <v>228</v>
      </c>
      <c r="J134" s="187">
        <v>4</v>
      </c>
      <c r="K134" s="188" t="s">
        <v>638</v>
      </c>
      <c r="L134" s="189">
        <v>9455</v>
      </c>
      <c r="M134" s="189" t="s">
        <v>820</v>
      </c>
      <c r="N134" s="189">
        <v>48728</v>
      </c>
      <c r="O134" s="237">
        <f t="shared" si="9"/>
        <v>0</v>
      </c>
    </row>
    <row r="135" spans="1:15" ht="13.5">
      <c r="A135" s="180" t="s">
        <v>278</v>
      </c>
      <c r="B135" s="181">
        <v>3</v>
      </c>
      <c r="C135" s="182" t="s">
        <v>687</v>
      </c>
      <c r="D135" s="183">
        <v>0</v>
      </c>
      <c r="E135" s="183"/>
      <c r="F135" s="183">
        <v>55813</v>
      </c>
      <c r="G135" s="184">
        <f t="shared" si="8"/>
        <v>0</v>
      </c>
      <c r="I135" s="180" t="s">
        <v>233</v>
      </c>
      <c r="J135" s="181">
        <v>3</v>
      </c>
      <c r="K135" s="182" t="s">
        <v>643</v>
      </c>
      <c r="L135" s="183">
        <v>0</v>
      </c>
      <c r="M135" s="183"/>
      <c r="N135" s="183">
        <v>404043</v>
      </c>
      <c r="O135" s="236">
        <f t="shared" si="9"/>
        <v>0.1</v>
      </c>
    </row>
    <row r="136" spans="1:15" ht="13.5">
      <c r="A136" s="186" t="s">
        <v>279</v>
      </c>
      <c r="B136" s="187">
        <v>4</v>
      </c>
      <c r="C136" s="188" t="s">
        <v>688</v>
      </c>
      <c r="D136" s="189">
        <v>33</v>
      </c>
      <c r="E136" s="189" t="s">
        <v>1314</v>
      </c>
      <c r="F136" s="189">
        <v>24939</v>
      </c>
      <c r="G136" s="191">
        <f t="shared" si="8"/>
        <v>0</v>
      </c>
      <c r="I136" s="186" t="s">
        <v>234</v>
      </c>
      <c r="J136" s="187">
        <v>4</v>
      </c>
      <c r="K136" s="188" t="s">
        <v>644</v>
      </c>
      <c r="L136" s="189">
        <v>8</v>
      </c>
      <c r="M136" s="189" t="s">
        <v>818</v>
      </c>
      <c r="N136" s="189">
        <v>396300</v>
      </c>
      <c r="O136" s="237">
        <f t="shared" si="9"/>
        <v>0.1</v>
      </c>
    </row>
    <row r="137" spans="1:15" ht="13.5">
      <c r="A137" s="186" t="s">
        <v>280</v>
      </c>
      <c r="B137" s="187">
        <v>4</v>
      </c>
      <c r="C137" s="188" t="s">
        <v>689</v>
      </c>
      <c r="D137" s="189">
        <v>920</v>
      </c>
      <c r="E137" s="189" t="s">
        <v>1314</v>
      </c>
      <c r="F137" s="189">
        <v>30874</v>
      </c>
      <c r="G137" s="191">
        <f t="shared" si="8"/>
        <v>0</v>
      </c>
      <c r="I137" s="180" t="s">
        <v>241</v>
      </c>
      <c r="J137" s="181">
        <v>3</v>
      </c>
      <c r="K137" s="182" t="s">
        <v>651</v>
      </c>
      <c r="L137" s="183">
        <v>0</v>
      </c>
      <c r="M137" s="183"/>
      <c r="N137" s="183">
        <v>182276</v>
      </c>
      <c r="O137" s="236">
        <f t="shared" si="9"/>
        <v>0</v>
      </c>
    </row>
    <row r="138" spans="1:15" ht="13.5">
      <c r="A138" s="180" t="s">
        <v>283</v>
      </c>
      <c r="B138" s="181">
        <v>3</v>
      </c>
      <c r="C138" s="182" t="s">
        <v>692</v>
      </c>
      <c r="D138" s="183">
        <v>0</v>
      </c>
      <c r="E138" s="183"/>
      <c r="F138" s="183">
        <v>31434</v>
      </c>
      <c r="G138" s="184">
        <f t="shared" si="8"/>
        <v>0</v>
      </c>
      <c r="I138" s="186" t="s">
        <v>245</v>
      </c>
      <c r="J138" s="187">
        <v>4</v>
      </c>
      <c r="K138" s="188" t="s">
        <v>1248</v>
      </c>
      <c r="L138" s="189">
        <v>1</v>
      </c>
      <c r="M138" s="189" t="s">
        <v>818</v>
      </c>
      <c r="N138" s="189">
        <v>178146</v>
      </c>
      <c r="O138" s="237">
        <f t="shared" si="9"/>
        <v>0</v>
      </c>
    </row>
    <row r="139" spans="1:15" ht="13.5">
      <c r="A139" s="186" t="s">
        <v>284</v>
      </c>
      <c r="B139" s="187">
        <v>4</v>
      </c>
      <c r="C139" s="188" t="s">
        <v>693</v>
      </c>
      <c r="D139" s="189">
        <v>839</v>
      </c>
      <c r="E139" s="189" t="s">
        <v>1314</v>
      </c>
      <c r="F139" s="189">
        <v>31434</v>
      </c>
      <c r="G139" s="191">
        <f t="shared" si="8"/>
        <v>0</v>
      </c>
      <c r="I139" s="180" t="s">
        <v>1251</v>
      </c>
      <c r="J139" s="181">
        <v>3</v>
      </c>
      <c r="K139" s="182" t="s">
        <v>667</v>
      </c>
      <c r="L139" s="183">
        <v>1</v>
      </c>
      <c r="M139" s="183" t="s">
        <v>819</v>
      </c>
      <c r="N139" s="183">
        <v>1420</v>
      </c>
      <c r="O139" s="236">
        <f t="shared" si="9"/>
        <v>0</v>
      </c>
    </row>
    <row r="140" spans="1:15" ht="13.5">
      <c r="A140" s="180" t="s">
        <v>286</v>
      </c>
      <c r="B140" s="181">
        <v>3</v>
      </c>
      <c r="C140" s="182" t="s">
        <v>695</v>
      </c>
      <c r="D140" s="183">
        <v>342138</v>
      </c>
      <c r="E140" s="183" t="s">
        <v>1311</v>
      </c>
      <c r="F140" s="183">
        <v>304723</v>
      </c>
      <c r="G140" s="184">
        <f t="shared" si="8"/>
        <v>0</v>
      </c>
      <c r="I140" s="180" t="s">
        <v>254</v>
      </c>
      <c r="J140" s="181">
        <v>3</v>
      </c>
      <c r="K140" s="182" t="s">
        <v>668</v>
      </c>
      <c r="L140" s="183">
        <v>0</v>
      </c>
      <c r="M140" s="183"/>
      <c r="N140" s="183">
        <v>8489</v>
      </c>
      <c r="O140" s="236">
        <f t="shared" si="9"/>
        <v>0</v>
      </c>
    </row>
    <row r="141" spans="1:15" ht="13.5">
      <c r="A141" s="186" t="s">
        <v>287</v>
      </c>
      <c r="B141" s="187">
        <v>4</v>
      </c>
      <c r="C141" s="188" t="s">
        <v>696</v>
      </c>
      <c r="D141" s="189">
        <v>342138</v>
      </c>
      <c r="E141" s="189" t="s">
        <v>1311</v>
      </c>
      <c r="F141" s="189">
        <v>304723</v>
      </c>
      <c r="G141" s="191">
        <f t="shared" si="8"/>
        <v>0</v>
      </c>
      <c r="I141" s="186" t="s">
        <v>255</v>
      </c>
      <c r="J141" s="187">
        <v>4</v>
      </c>
      <c r="K141" s="188" t="s">
        <v>1252</v>
      </c>
      <c r="L141" s="189">
        <v>0</v>
      </c>
      <c r="M141" s="189"/>
      <c r="N141" s="189">
        <v>6736</v>
      </c>
      <c r="O141" s="237">
        <f t="shared" si="9"/>
        <v>0</v>
      </c>
    </row>
    <row r="142" spans="1:15" ht="13.5">
      <c r="A142" s="180" t="s">
        <v>290</v>
      </c>
      <c r="B142" s="181">
        <v>3</v>
      </c>
      <c r="C142" s="182" t="s">
        <v>699</v>
      </c>
      <c r="D142" s="183">
        <v>9</v>
      </c>
      <c r="E142" s="183" t="s">
        <v>1314</v>
      </c>
      <c r="F142" s="183">
        <v>1096</v>
      </c>
      <c r="G142" s="184">
        <f t="shared" si="8"/>
        <v>0</v>
      </c>
      <c r="I142" s="180" t="s">
        <v>260</v>
      </c>
      <c r="J142" s="181">
        <v>3</v>
      </c>
      <c r="K142" s="182" t="s">
        <v>670</v>
      </c>
      <c r="L142" s="183">
        <v>1350</v>
      </c>
      <c r="M142" s="183" t="s">
        <v>819</v>
      </c>
      <c r="N142" s="183">
        <v>961687</v>
      </c>
      <c r="O142" s="236">
        <f t="shared" si="9"/>
        <v>0.2</v>
      </c>
    </row>
    <row r="143" spans="1:15" ht="13.5">
      <c r="A143" s="186" t="s">
        <v>291</v>
      </c>
      <c r="B143" s="187">
        <v>4</v>
      </c>
      <c r="C143" s="188" t="s">
        <v>700</v>
      </c>
      <c r="D143" s="189">
        <v>9</v>
      </c>
      <c r="E143" s="189" t="s">
        <v>1314</v>
      </c>
      <c r="F143" s="189">
        <v>1096</v>
      </c>
      <c r="G143" s="191">
        <f t="shared" si="8"/>
        <v>0</v>
      </c>
      <c r="I143" s="180" t="s">
        <v>261</v>
      </c>
      <c r="J143" s="181">
        <v>3</v>
      </c>
      <c r="K143" s="182" t="s">
        <v>673</v>
      </c>
      <c r="L143" s="183">
        <v>0</v>
      </c>
      <c r="M143" s="183"/>
      <c r="N143" s="183">
        <v>15206</v>
      </c>
      <c r="O143" s="236">
        <f t="shared" si="9"/>
        <v>0</v>
      </c>
    </row>
    <row r="144" spans="1:15" ht="13.5">
      <c r="A144" s="186" t="s">
        <v>292</v>
      </c>
      <c r="B144" s="187">
        <v>4</v>
      </c>
      <c r="C144" s="188" t="s">
        <v>701</v>
      </c>
      <c r="D144" s="189">
        <v>9</v>
      </c>
      <c r="E144" s="189" t="s">
        <v>1314</v>
      </c>
      <c r="F144" s="189">
        <v>1096</v>
      </c>
      <c r="G144" s="191">
        <f t="shared" si="8"/>
        <v>0</v>
      </c>
      <c r="I144" s="180" t="s">
        <v>1254</v>
      </c>
      <c r="J144" s="181">
        <v>3</v>
      </c>
      <c r="K144" s="182" t="s">
        <v>677</v>
      </c>
      <c r="L144" s="183">
        <v>0</v>
      </c>
      <c r="M144" s="183"/>
      <c r="N144" s="183">
        <v>19799</v>
      </c>
      <c r="O144" s="236">
        <f t="shared" si="9"/>
        <v>0</v>
      </c>
    </row>
    <row r="145" spans="1:15" ht="13.5">
      <c r="A145" s="180" t="s">
        <v>295</v>
      </c>
      <c r="B145" s="181">
        <v>3</v>
      </c>
      <c r="C145" s="182" t="s">
        <v>704</v>
      </c>
      <c r="D145" s="183">
        <v>275</v>
      </c>
      <c r="E145" s="183" t="s">
        <v>1314</v>
      </c>
      <c r="F145" s="183">
        <v>1840</v>
      </c>
      <c r="G145" s="184">
        <f t="shared" si="8"/>
        <v>0</v>
      </c>
      <c r="I145" s="186" t="s">
        <v>1256</v>
      </c>
      <c r="J145" s="187">
        <v>4</v>
      </c>
      <c r="K145" s="188" t="s">
        <v>679</v>
      </c>
      <c r="L145" s="189">
        <v>5</v>
      </c>
      <c r="M145" s="189" t="s">
        <v>818</v>
      </c>
      <c r="N145" s="189">
        <v>230</v>
      </c>
      <c r="O145" s="237">
        <f t="shared" si="9"/>
        <v>0</v>
      </c>
    </row>
    <row r="146" spans="1:15" ht="13.5">
      <c r="A146" s="186" t="s">
        <v>299</v>
      </c>
      <c r="B146" s="187">
        <v>4</v>
      </c>
      <c r="C146" s="188" t="s">
        <v>708</v>
      </c>
      <c r="D146" s="189">
        <v>215</v>
      </c>
      <c r="E146" s="189" t="s">
        <v>1314</v>
      </c>
      <c r="F146" s="189">
        <v>645</v>
      </c>
      <c r="G146" s="191">
        <f t="shared" si="8"/>
        <v>0</v>
      </c>
      <c r="I146" s="180" t="s">
        <v>264</v>
      </c>
      <c r="J146" s="181">
        <v>3</v>
      </c>
      <c r="K146" s="182" t="s">
        <v>680</v>
      </c>
      <c r="L146" s="183">
        <v>176228</v>
      </c>
      <c r="M146" s="183" t="s">
        <v>820</v>
      </c>
      <c r="N146" s="183">
        <v>152400</v>
      </c>
      <c r="O146" s="236">
        <f t="shared" si="9"/>
        <v>0</v>
      </c>
    </row>
    <row r="147" spans="1:15" ht="13.5">
      <c r="A147" s="186" t="s">
        <v>300</v>
      </c>
      <c r="B147" s="187">
        <v>4</v>
      </c>
      <c r="C147" s="188" t="s">
        <v>709</v>
      </c>
      <c r="D147" s="189">
        <v>60</v>
      </c>
      <c r="E147" s="189" t="s">
        <v>1314</v>
      </c>
      <c r="F147" s="189">
        <v>1195</v>
      </c>
      <c r="G147" s="191">
        <f t="shared" si="8"/>
        <v>0</v>
      </c>
      <c r="I147" s="186" t="s">
        <v>265</v>
      </c>
      <c r="J147" s="187">
        <v>4</v>
      </c>
      <c r="K147" s="188" t="s">
        <v>682</v>
      </c>
      <c r="L147" s="189">
        <v>176225</v>
      </c>
      <c r="M147" s="189" t="s">
        <v>820</v>
      </c>
      <c r="N147" s="189">
        <v>152012</v>
      </c>
      <c r="O147" s="237">
        <f t="shared" si="9"/>
        <v>0</v>
      </c>
    </row>
    <row r="148" spans="1:15" ht="13.5">
      <c r="A148" s="180" t="s">
        <v>301</v>
      </c>
      <c r="B148" s="181">
        <v>3</v>
      </c>
      <c r="C148" s="182" t="s">
        <v>710</v>
      </c>
      <c r="D148" s="183">
        <v>3014</v>
      </c>
      <c r="E148" s="183" t="s">
        <v>1311</v>
      </c>
      <c r="F148" s="183">
        <v>3741</v>
      </c>
      <c r="G148" s="184">
        <f t="shared" si="8"/>
        <v>0</v>
      </c>
      <c r="I148" s="180" t="s">
        <v>268</v>
      </c>
      <c r="J148" s="181">
        <v>3</v>
      </c>
      <c r="K148" s="182" t="s">
        <v>1259</v>
      </c>
      <c r="L148" s="183">
        <v>40435</v>
      </c>
      <c r="M148" s="183" t="s">
        <v>820</v>
      </c>
      <c r="N148" s="183">
        <v>50642</v>
      </c>
      <c r="O148" s="236">
        <f t="shared" si="9"/>
        <v>0</v>
      </c>
    </row>
    <row r="149" spans="1:15" ht="13.5">
      <c r="A149" s="180" t="s">
        <v>304</v>
      </c>
      <c r="B149" s="181">
        <v>3</v>
      </c>
      <c r="C149" s="182" t="s">
        <v>713</v>
      </c>
      <c r="D149" s="183">
        <v>0</v>
      </c>
      <c r="E149" s="183"/>
      <c r="F149" s="183">
        <v>7283</v>
      </c>
      <c r="G149" s="184">
        <f t="shared" si="8"/>
        <v>0</v>
      </c>
      <c r="I149" s="180" t="s">
        <v>271</v>
      </c>
      <c r="J149" s="181">
        <v>3</v>
      </c>
      <c r="K149" s="182" t="s">
        <v>1260</v>
      </c>
      <c r="L149" s="183">
        <v>777</v>
      </c>
      <c r="M149" s="183" t="s">
        <v>820</v>
      </c>
      <c r="N149" s="183">
        <v>2811</v>
      </c>
      <c r="O149" s="236">
        <f t="shared" si="9"/>
        <v>0</v>
      </c>
    </row>
    <row r="150" spans="1:15" ht="13.5">
      <c r="A150" s="186" t="s">
        <v>305</v>
      </c>
      <c r="B150" s="187">
        <v>4</v>
      </c>
      <c r="C150" s="188" t="s">
        <v>714</v>
      </c>
      <c r="D150" s="189">
        <v>205</v>
      </c>
      <c r="E150" s="189" t="s">
        <v>1310</v>
      </c>
      <c r="F150" s="189">
        <v>6804</v>
      </c>
      <c r="G150" s="191">
        <f t="shared" si="8"/>
        <v>0</v>
      </c>
      <c r="I150" s="174" t="s">
        <v>277</v>
      </c>
      <c r="J150" s="175">
        <v>2</v>
      </c>
      <c r="K150" s="176" t="s">
        <v>686</v>
      </c>
      <c r="L150" s="177">
        <v>0</v>
      </c>
      <c r="M150" s="177"/>
      <c r="N150" s="177">
        <v>10947124</v>
      </c>
      <c r="O150" s="235">
        <f t="shared" si="9"/>
        <v>2.3</v>
      </c>
    </row>
    <row r="151" spans="1:15" ht="13.5">
      <c r="A151" s="180" t="s">
        <v>309</v>
      </c>
      <c r="B151" s="181">
        <v>3</v>
      </c>
      <c r="C151" s="182" t="s">
        <v>718</v>
      </c>
      <c r="D151" s="183">
        <v>0</v>
      </c>
      <c r="E151" s="183"/>
      <c r="F151" s="183">
        <v>14726</v>
      </c>
      <c r="G151" s="184">
        <f t="shared" si="8"/>
        <v>0</v>
      </c>
      <c r="I151" s="180" t="s">
        <v>278</v>
      </c>
      <c r="J151" s="181">
        <v>3</v>
      </c>
      <c r="K151" s="182" t="s">
        <v>687</v>
      </c>
      <c r="L151" s="183">
        <v>0</v>
      </c>
      <c r="M151" s="183"/>
      <c r="N151" s="183">
        <v>3401782</v>
      </c>
      <c r="O151" s="236">
        <f t="shared" si="9"/>
        <v>0.7</v>
      </c>
    </row>
    <row r="152" spans="1:15" ht="13.5">
      <c r="A152" s="180" t="s">
        <v>310</v>
      </c>
      <c r="B152" s="181">
        <v>3</v>
      </c>
      <c r="C152" s="182" t="s">
        <v>719</v>
      </c>
      <c r="D152" s="183">
        <v>0</v>
      </c>
      <c r="E152" s="183"/>
      <c r="F152" s="183">
        <v>2036</v>
      </c>
      <c r="G152" s="184">
        <f t="shared" si="8"/>
        <v>0</v>
      </c>
      <c r="I152" s="186" t="s">
        <v>279</v>
      </c>
      <c r="J152" s="187">
        <v>4</v>
      </c>
      <c r="K152" s="188" t="s">
        <v>1261</v>
      </c>
      <c r="L152" s="189">
        <v>119495</v>
      </c>
      <c r="M152" s="189" t="s">
        <v>818</v>
      </c>
      <c r="N152" s="189">
        <v>704007</v>
      </c>
      <c r="O152" s="237">
        <f t="shared" si="9"/>
        <v>0.1</v>
      </c>
    </row>
    <row r="153" spans="1:15" ht="13.5">
      <c r="A153" s="180" t="s">
        <v>317</v>
      </c>
      <c r="B153" s="181">
        <v>3</v>
      </c>
      <c r="C153" s="182" t="s">
        <v>726</v>
      </c>
      <c r="D153" s="183">
        <v>0</v>
      </c>
      <c r="E153" s="183"/>
      <c r="F153" s="183">
        <v>214</v>
      </c>
      <c r="G153" s="184">
        <f t="shared" si="8"/>
        <v>0</v>
      </c>
      <c r="I153" s="180" t="s">
        <v>283</v>
      </c>
      <c r="J153" s="181">
        <v>3</v>
      </c>
      <c r="K153" s="182" t="s">
        <v>692</v>
      </c>
      <c r="L153" s="183">
        <v>90</v>
      </c>
      <c r="M153" s="183" t="s">
        <v>820</v>
      </c>
      <c r="N153" s="183">
        <v>310</v>
      </c>
      <c r="O153" s="236">
        <f t="shared" si="9"/>
        <v>0</v>
      </c>
    </row>
    <row r="154" spans="1:15" ht="13.5">
      <c r="A154" s="180" t="s">
        <v>318</v>
      </c>
      <c r="B154" s="181">
        <v>3</v>
      </c>
      <c r="C154" s="182" t="s">
        <v>727</v>
      </c>
      <c r="D154" s="183">
        <v>0</v>
      </c>
      <c r="E154" s="183"/>
      <c r="F154" s="183">
        <v>156176</v>
      </c>
      <c r="G154" s="184">
        <f t="shared" si="8"/>
        <v>0</v>
      </c>
      <c r="I154" s="186" t="s">
        <v>285</v>
      </c>
      <c r="J154" s="187">
        <v>4</v>
      </c>
      <c r="K154" s="188" t="s">
        <v>694</v>
      </c>
      <c r="L154" s="189">
        <v>90</v>
      </c>
      <c r="M154" s="189" t="s">
        <v>820</v>
      </c>
      <c r="N154" s="189">
        <v>310</v>
      </c>
      <c r="O154" s="237">
        <f t="shared" si="9"/>
        <v>0</v>
      </c>
    </row>
    <row r="155" spans="1:15" ht="13.5">
      <c r="A155" s="186" t="s">
        <v>319</v>
      </c>
      <c r="B155" s="187">
        <v>4</v>
      </c>
      <c r="C155" s="188" t="s">
        <v>728</v>
      </c>
      <c r="D155" s="189">
        <v>94</v>
      </c>
      <c r="E155" s="189" t="s">
        <v>1314</v>
      </c>
      <c r="F155" s="189">
        <v>5046</v>
      </c>
      <c r="G155" s="191">
        <f t="shared" si="8"/>
        <v>0</v>
      </c>
      <c r="I155" s="180" t="s">
        <v>286</v>
      </c>
      <c r="J155" s="181">
        <v>3</v>
      </c>
      <c r="K155" s="182" t="s">
        <v>1262</v>
      </c>
      <c r="L155" s="183">
        <v>0</v>
      </c>
      <c r="M155" s="183"/>
      <c r="N155" s="183">
        <v>4795</v>
      </c>
      <c r="O155" s="236">
        <f t="shared" si="9"/>
        <v>0</v>
      </c>
    </row>
    <row r="156" spans="1:15" ht="13.5">
      <c r="A156" s="174" t="s">
        <v>323</v>
      </c>
      <c r="B156" s="175">
        <v>2</v>
      </c>
      <c r="C156" s="176" t="s">
        <v>732</v>
      </c>
      <c r="D156" s="177">
        <v>0</v>
      </c>
      <c r="E156" s="177"/>
      <c r="F156" s="177">
        <v>2199537808</v>
      </c>
      <c r="G156" s="179">
        <f t="shared" si="8"/>
        <v>98.2</v>
      </c>
      <c r="I156" s="186" t="s">
        <v>1270</v>
      </c>
      <c r="J156" s="187">
        <v>4</v>
      </c>
      <c r="K156" s="188" t="s">
        <v>710</v>
      </c>
      <c r="L156" s="189">
        <v>827</v>
      </c>
      <c r="M156" s="189" t="s">
        <v>820</v>
      </c>
      <c r="N156" s="189">
        <v>4795</v>
      </c>
      <c r="O156" s="237">
        <f t="shared" si="9"/>
        <v>0</v>
      </c>
    </row>
    <row r="157" spans="1:15" ht="13.5">
      <c r="A157" s="180" t="s">
        <v>324</v>
      </c>
      <c r="B157" s="181">
        <v>3</v>
      </c>
      <c r="C157" s="182" t="s">
        <v>733</v>
      </c>
      <c r="D157" s="183">
        <v>0</v>
      </c>
      <c r="E157" s="183"/>
      <c r="F157" s="183">
        <v>11266559</v>
      </c>
      <c r="G157" s="184">
        <f t="shared" si="8"/>
        <v>0.5</v>
      </c>
      <c r="I157" s="180" t="s">
        <v>290</v>
      </c>
      <c r="J157" s="181">
        <v>3</v>
      </c>
      <c r="K157" s="182" t="s">
        <v>713</v>
      </c>
      <c r="L157" s="183">
        <v>0</v>
      </c>
      <c r="M157" s="183"/>
      <c r="N157" s="183">
        <v>8083</v>
      </c>
      <c r="O157" s="236">
        <f t="shared" si="9"/>
        <v>0</v>
      </c>
    </row>
    <row r="158" spans="1:15" ht="13.5">
      <c r="A158" s="186" t="s">
        <v>326</v>
      </c>
      <c r="B158" s="187">
        <v>4</v>
      </c>
      <c r="C158" s="188" t="s">
        <v>735</v>
      </c>
      <c r="D158" s="189">
        <v>5</v>
      </c>
      <c r="E158" s="189" t="s">
        <v>1314</v>
      </c>
      <c r="F158" s="189">
        <v>1872</v>
      </c>
      <c r="G158" s="191">
        <f t="shared" si="8"/>
        <v>0</v>
      </c>
      <c r="I158" s="186" t="s">
        <v>291</v>
      </c>
      <c r="J158" s="187">
        <v>4</v>
      </c>
      <c r="K158" s="188" t="s">
        <v>714</v>
      </c>
      <c r="L158" s="189">
        <v>400</v>
      </c>
      <c r="M158" s="189" t="s">
        <v>820</v>
      </c>
      <c r="N158" s="189">
        <v>273</v>
      </c>
      <c r="O158" s="237">
        <f t="shared" si="9"/>
        <v>0</v>
      </c>
    </row>
    <row r="159" spans="1:15" ht="13.5">
      <c r="A159" s="180" t="s">
        <v>327</v>
      </c>
      <c r="B159" s="181">
        <v>3</v>
      </c>
      <c r="C159" s="182" t="s">
        <v>736</v>
      </c>
      <c r="D159" s="183">
        <v>963062</v>
      </c>
      <c r="E159" s="183" t="s">
        <v>1314</v>
      </c>
      <c r="F159" s="183">
        <v>2155617604</v>
      </c>
      <c r="G159" s="184">
        <f t="shared" si="8"/>
        <v>96.3</v>
      </c>
      <c r="I159" s="180" t="s">
        <v>301</v>
      </c>
      <c r="J159" s="181">
        <v>3</v>
      </c>
      <c r="K159" s="182" t="s">
        <v>727</v>
      </c>
      <c r="L159" s="183">
        <v>0</v>
      </c>
      <c r="M159" s="183"/>
      <c r="N159" s="183">
        <v>54982</v>
      </c>
      <c r="O159" s="236">
        <f t="shared" si="9"/>
        <v>0</v>
      </c>
    </row>
    <row r="160" spans="1:15" ht="13.5">
      <c r="A160" s="186" t="s">
        <v>328</v>
      </c>
      <c r="B160" s="187">
        <v>4</v>
      </c>
      <c r="C160" s="188" t="s">
        <v>737</v>
      </c>
      <c r="D160" s="189">
        <v>956356</v>
      </c>
      <c r="E160" s="189" t="s">
        <v>1314</v>
      </c>
      <c r="F160" s="189">
        <v>2149460778</v>
      </c>
      <c r="G160" s="191">
        <f t="shared" si="8"/>
        <v>96</v>
      </c>
      <c r="I160" s="174" t="s">
        <v>323</v>
      </c>
      <c r="J160" s="175">
        <v>2</v>
      </c>
      <c r="K160" s="176" t="s">
        <v>732</v>
      </c>
      <c r="L160" s="177">
        <v>0</v>
      </c>
      <c r="M160" s="177"/>
      <c r="N160" s="177">
        <v>402524087</v>
      </c>
      <c r="O160" s="235">
        <f t="shared" si="9"/>
        <v>82.7</v>
      </c>
    </row>
    <row r="161" spans="1:15" ht="13.5">
      <c r="A161" s="186" t="s">
        <v>329</v>
      </c>
      <c r="B161" s="187">
        <v>4</v>
      </c>
      <c r="C161" s="188" t="s">
        <v>738</v>
      </c>
      <c r="D161" s="189">
        <v>6651</v>
      </c>
      <c r="E161" s="189" t="s">
        <v>1314</v>
      </c>
      <c r="F161" s="189">
        <v>6024790</v>
      </c>
      <c r="G161" s="191">
        <f t="shared" si="8"/>
        <v>0.3</v>
      </c>
      <c r="I161" s="180" t="s">
        <v>324</v>
      </c>
      <c r="J161" s="181">
        <v>3</v>
      </c>
      <c r="K161" s="182" t="s">
        <v>736</v>
      </c>
      <c r="L161" s="183">
        <v>145887</v>
      </c>
      <c r="M161" s="183" t="s">
        <v>818</v>
      </c>
      <c r="N161" s="183">
        <v>399084948</v>
      </c>
      <c r="O161" s="236">
        <f t="shared" si="9"/>
        <v>82</v>
      </c>
    </row>
    <row r="162" spans="1:15" ht="13.5">
      <c r="A162" s="186" t="s">
        <v>330</v>
      </c>
      <c r="B162" s="187">
        <v>4</v>
      </c>
      <c r="C162" s="188" t="s">
        <v>739</v>
      </c>
      <c r="D162" s="189">
        <v>6361</v>
      </c>
      <c r="E162" s="189" t="s">
        <v>1314</v>
      </c>
      <c r="F162" s="189">
        <v>5226523</v>
      </c>
      <c r="G162" s="191">
        <f t="shared" si="8"/>
        <v>0.2</v>
      </c>
      <c r="I162" s="186" t="s">
        <v>325</v>
      </c>
      <c r="J162" s="187">
        <v>4</v>
      </c>
      <c r="K162" s="188" t="s">
        <v>737</v>
      </c>
      <c r="L162" s="189">
        <v>145129</v>
      </c>
      <c r="M162" s="189" t="s">
        <v>818</v>
      </c>
      <c r="N162" s="189">
        <v>392643129</v>
      </c>
      <c r="O162" s="237">
        <f t="shared" si="9"/>
        <v>80.7</v>
      </c>
    </row>
    <row r="163" spans="1:15" ht="13.5">
      <c r="A163" s="180" t="s">
        <v>333</v>
      </c>
      <c r="B163" s="181">
        <v>3</v>
      </c>
      <c r="C163" s="182" t="s">
        <v>742</v>
      </c>
      <c r="D163" s="183">
        <v>8473466</v>
      </c>
      <c r="E163" s="183" t="s">
        <v>1311</v>
      </c>
      <c r="F163" s="183">
        <v>5340029</v>
      </c>
      <c r="G163" s="184">
        <f t="shared" si="8"/>
        <v>0.2</v>
      </c>
      <c r="I163" s="180" t="s">
        <v>327</v>
      </c>
      <c r="J163" s="181">
        <v>3</v>
      </c>
      <c r="K163" s="182" t="s">
        <v>742</v>
      </c>
      <c r="L163" s="183">
        <v>2506079</v>
      </c>
      <c r="M163" s="183" t="s">
        <v>820</v>
      </c>
      <c r="N163" s="183">
        <v>1450907</v>
      </c>
      <c r="O163" s="236">
        <f t="shared" si="9"/>
        <v>0.3</v>
      </c>
    </row>
    <row r="164" spans="1:15" ht="13.5">
      <c r="A164" s="180" t="s">
        <v>334</v>
      </c>
      <c r="B164" s="181">
        <v>3</v>
      </c>
      <c r="C164" s="182" t="s">
        <v>743</v>
      </c>
      <c r="D164" s="183">
        <v>0</v>
      </c>
      <c r="E164" s="183"/>
      <c r="F164" s="183">
        <v>71840</v>
      </c>
      <c r="G164" s="184">
        <f t="shared" si="8"/>
        <v>0</v>
      </c>
      <c r="I164" s="180" t="s">
        <v>334</v>
      </c>
      <c r="J164" s="181">
        <v>3</v>
      </c>
      <c r="K164" s="182" t="s">
        <v>749</v>
      </c>
      <c r="L164" s="183">
        <v>169</v>
      </c>
      <c r="M164" s="183" t="s">
        <v>818</v>
      </c>
      <c r="N164" s="183">
        <v>1174224</v>
      </c>
      <c r="O164" s="236">
        <f t="shared" si="9"/>
        <v>0.2</v>
      </c>
    </row>
    <row r="165" spans="1:15" ht="13.5">
      <c r="A165" s="186" t="s">
        <v>335</v>
      </c>
      <c r="B165" s="187">
        <v>4</v>
      </c>
      <c r="C165" s="188" t="s">
        <v>744</v>
      </c>
      <c r="D165" s="189">
        <v>174</v>
      </c>
      <c r="E165" s="189" t="s">
        <v>1314</v>
      </c>
      <c r="F165" s="189">
        <v>6871</v>
      </c>
      <c r="G165" s="191">
        <f aca="true" t="shared" si="10" ref="G165:G196">ROUND((F165/2239192964)*100,1)</f>
        <v>0</v>
      </c>
      <c r="I165" s="170" t="s">
        <v>343</v>
      </c>
      <c r="J165" s="171">
        <v>1</v>
      </c>
      <c r="K165" s="171" t="s">
        <v>751</v>
      </c>
      <c r="L165" s="172">
        <v>0</v>
      </c>
      <c r="M165" s="172"/>
      <c r="N165" s="172">
        <v>1314532</v>
      </c>
      <c r="O165" s="238">
        <f aca="true" t="shared" si="11" ref="O165:O196">ROUND((N165/486520529)*100,1)</f>
        <v>0.3</v>
      </c>
    </row>
    <row r="166" spans="1:15" ht="13.5">
      <c r="A166" s="180" t="s">
        <v>336</v>
      </c>
      <c r="B166" s="181">
        <v>3</v>
      </c>
      <c r="C166" s="182" t="s">
        <v>745</v>
      </c>
      <c r="D166" s="183">
        <v>0</v>
      </c>
      <c r="E166" s="183"/>
      <c r="F166" s="183">
        <v>15262</v>
      </c>
      <c r="G166" s="184">
        <f t="shared" si="10"/>
        <v>0</v>
      </c>
      <c r="I166" s="174" t="s">
        <v>345</v>
      </c>
      <c r="J166" s="175">
        <v>2</v>
      </c>
      <c r="K166" s="176" t="s">
        <v>753</v>
      </c>
      <c r="L166" s="177">
        <v>1592752</v>
      </c>
      <c r="M166" s="177" t="s">
        <v>820</v>
      </c>
      <c r="N166" s="177">
        <v>820977</v>
      </c>
      <c r="O166" s="235">
        <f t="shared" si="11"/>
        <v>0.2</v>
      </c>
    </row>
    <row r="167" spans="1:15" ht="13.5">
      <c r="A167" s="186" t="s">
        <v>337</v>
      </c>
      <c r="B167" s="187">
        <v>4</v>
      </c>
      <c r="C167" s="188" t="s">
        <v>746</v>
      </c>
      <c r="D167" s="189">
        <v>17550</v>
      </c>
      <c r="E167" s="189" t="s">
        <v>1314</v>
      </c>
      <c r="F167" s="189">
        <v>15262</v>
      </c>
      <c r="G167" s="191">
        <f t="shared" si="10"/>
        <v>0</v>
      </c>
      <c r="I167" s="174" t="s">
        <v>347</v>
      </c>
      <c r="J167" s="175">
        <v>2</v>
      </c>
      <c r="K167" s="176" t="s">
        <v>755</v>
      </c>
      <c r="L167" s="177">
        <v>2500</v>
      </c>
      <c r="M167" s="177" t="s">
        <v>820</v>
      </c>
      <c r="N167" s="177">
        <v>1201</v>
      </c>
      <c r="O167" s="235">
        <f t="shared" si="11"/>
        <v>0</v>
      </c>
    </row>
    <row r="168" spans="1:15" ht="13.5">
      <c r="A168" s="180" t="s">
        <v>340</v>
      </c>
      <c r="B168" s="181">
        <v>3</v>
      </c>
      <c r="C168" s="182" t="s">
        <v>749</v>
      </c>
      <c r="D168" s="183">
        <v>10</v>
      </c>
      <c r="E168" s="183" t="s">
        <v>1314</v>
      </c>
      <c r="F168" s="183">
        <v>27226267</v>
      </c>
      <c r="G168" s="184">
        <f t="shared" si="10"/>
        <v>1.2</v>
      </c>
      <c r="I168" s="174" t="s">
        <v>348</v>
      </c>
      <c r="J168" s="175">
        <v>2</v>
      </c>
      <c r="K168" s="176" t="s">
        <v>756</v>
      </c>
      <c r="L168" s="177">
        <v>0</v>
      </c>
      <c r="M168" s="177"/>
      <c r="N168" s="177">
        <v>76734</v>
      </c>
      <c r="O168" s="235">
        <f t="shared" si="11"/>
        <v>0</v>
      </c>
    </row>
    <row r="169" spans="1:15" ht="13.5">
      <c r="A169" s="186" t="s">
        <v>341</v>
      </c>
      <c r="B169" s="187">
        <v>4</v>
      </c>
      <c r="C169" s="188" t="s">
        <v>750</v>
      </c>
      <c r="D169" s="189">
        <v>8</v>
      </c>
      <c r="E169" s="189" t="s">
        <v>1314</v>
      </c>
      <c r="F169" s="189">
        <v>27096267</v>
      </c>
      <c r="G169" s="191">
        <f t="shared" si="10"/>
        <v>1.2</v>
      </c>
      <c r="I169" s="180" t="s">
        <v>349</v>
      </c>
      <c r="J169" s="181">
        <v>3</v>
      </c>
      <c r="K169" s="182" t="s">
        <v>1277</v>
      </c>
      <c r="L169" s="183">
        <v>1180</v>
      </c>
      <c r="M169" s="183" t="s">
        <v>825</v>
      </c>
      <c r="N169" s="183">
        <v>4959</v>
      </c>
      <c r="O169" s="236">
        <f t="shared" si="11"/>
        <v>0</v>
      </c>
    </row>
    <row r="170" spans="1:15" ht="13.5">
      <c r="A170" s="186" t="s">
        <v>342</v>
      </c>
      <c r="B170" s="187">
        <v>4</v>
      </c>
      <c r="C170" s="188" t="s">
        <v>1323</v>
      </c>
      <c r="D170" s="189">
        <v>7</v>
      </c>
      <c r="E170" s="189" t="s">
        <v>1314</v>
      </c>
      <c r="F170" s="189">
        <v>27076267</v>
      </c>
      <c r="G170" s="191">
        <f t="shared" si="10"/>
        <v>1.2</v>
      </c>
      <c r="I170" s="186" t="s">
        <v>350</v>
      </c>
      <c r="J170" s="187">
        <v>4</v>
      </c>
      <c r="K170" s="188" t="s">
        <v>1278</v>
      </c>
      <c r="L170" s="189">
        <v>402</v>
      </c>
      <c r="M170" s="189" t="s">
        <v>825</v>
      </c>
      <c r="N170" s="189">
        <v>2204</v>
      </c>
      <c r="O170" s="237">
        <f t="shared" si="11"/>
        <v>0</v>
      </c>
    </row>
    <row r="171" spans="1:15" ht="13.5">
      <c r="A171" s="170" t="s">
        <v>343</v>
      </c>
      <c r="B171" s="171">
        <v>1</v>
      </c>
      <c r="C171" s="171" t="s">
        <v>751</v>
      </c>
      <c r="D171" s="172">
        <v>0</v>
      </c>
      <c r="E171" s="172"/>
      <c r="F171" s="172">
        <v>770637</v>
      </c>
      <c r="G171" s="193">
        <f t="shared" si="10"/>
        <v>0</v>
      </c>
      <c r="I171" s="186" t="s">
        <v>351</v>
      </c>
      <c r="J171" s="187">
        <v>4</v>
      </c>
      <c r="K171" s="188" t="s">
        <v>1279</v>
      </c>
      <c r="L171" s="189">
        <v>779</v>
      </c>
      <c r="M171" s="189" t="s">
        <v>825</v>
      </c>
      <c r="N171" s="189">
        <v>2755</v>
      </c>
      <c r="O171" s="237">
        <f t="shared" si="11"/>
        <v>0</v>
      </c>
    </row>
    <row r="172" spans="1:15" ht="13.5">
      <c r="A172" s="174" t="s">
        <v>345</v>
      </c>
      <c r="B172" s="175">
        <v>2</v>
      </c>
      <c r="C172" s="176" t="s">
        <v>753</v>
      </c>
      <c r="D172" s="177">
        <v>15</v>
      </c>
      <c r="E172" s="177" t="s">
        <v>1310</v>
      </c>
      <c r="F172" s="177">
        <v>10606</v>
      </c>
      <c r="G172" s="179">
        <f t="shared" si="10"/>
        <v>0</v>
      </c>
      <c r="I172" s="180" t="s">
        <v>354</v>
      </c>
      <c r="J172" s="181">
        <v>3</v>
      </c>
      <c r="K172" s="182" t="s">
        <v>764</v>
      </c>
      <c r="L172" s="183">
        <v>0</v>
      </c>
      <c r="M172" s="183"/>
      <c r="N172" s="183">
        <v>67658</v>
      </c>
      <c r="O172" s="236">
        <f t="shared" si="11"/>
        <v>0</v>
      </c>
    </row>
    <row r="173" spans="1:15" ht="13.5">
      <c r="A173" s="180" t="s">
        <v>346</v>
      </c>
      <c r="B173" s="181">
        <v>3</v>
      </c>
      <c r="C173" s="182" t="s">
        <v>754</v>
      </c>
      <c r="D173" s="183">
        <v>15</v>
      </c>
      <c r="E173" s="183" t="s">
        <v>1310</v>
      </c>
      <c r="F173" s="183">
        <v>10606</v>
      </c>
      <c r="G173" s="184">
        <f t="shared" si="10"/>
        <v>0</v>
      </c>
      <c r="I173" s="186" t="s">
        <v>1281</v>
      </c>
      <c r="J173" s="187">
        <v>4</v>
      </c>
      <c r="K173" s="188" t="s">
        <v>766</v>
      </c>
      <c r="L173" s="189">
        <v>833</v>
      </c>
      <c r="M173" s="189" t="s">
        <v>825</v>
      </c>
      <c r="N173" s="189">
        <v>257</v>
      </c>
      <c r="O173" s="237">
        <f t="shared" si="11"/>
        <v>0</v>
      </c>
    </row>
    <row r="174" spans="1:15" ht="13.5">
      <c r="A174" s="174" t="s">
        <v>363</v>
      </c>
      <c r="B174" s="175">
        <v>2</v>
      </c>
      <c r="C174" s="176" t="s">
        <v>771</v>
      </c>
      <c r="D174" s="177">
        <v>0</v>
      </c>
      <c r="E174" s="177"/>
      <c r="F174" s="177">
        <v>456484</v>
      </c>
      <c r="G174" s="179">
        <f t="shared" si="10"/>
        <v>0</v>
      </c>
      <c r="I174" s="174" t="s">
        <v>363</v>
      </c>
      <c r="J174" s="175">
        <v>2</v>
      </c>
      <c r="K174" s="176" t="s">
        <v>771</v>
      </c>
      <c r="L174" s="177">
        <v>0</v>
      </c>
      <c r="M174" s="177"/>
      <c r="N174" s="177">
        <v>274</v>
      </c>
      <c r="O174" s="235">
        <f t="shared" si="11"/>
        <v>0</v>
      </c>
    </row>
    <row r="175" spans="1:15" ht="13.5">
      <c r="A175" s="180" t="s">
        <v>364</v>
      </c>
      <c r="B175" s="181">
        <v>3</v>
      </c>
      <c r="C175" s="182" t="s">
        <v>772</v>
      </c>
      <c r="D175" s="183">
        <v>0</v>
      </c>
      <c r="E175" s="183"/>
      <c r="F175" s="183">
        <v>456484</v>
      </c>
      <c r="G175" s="184">
        <f t="shared" si="10"/>
        <v>0</v>
      </c>
      <c r="I175" s="180" t="s">
        <v>364</v>
      </c>
      <c r="J175" s="181">
        <v>3</v>
      </c>
      <c r="K175" s="182" t="s">
        <v>772</v>
      </c>
      <c r="L175" s="183">
        <v>0</v>
      </c>
      <c r="M175" s="183"/>
      <c r="N175" s="183">
        <v>274</v>
      </c>
      <c r="O175" s="236">
        <f t="shared" si="11"/>
        <v>0</v>
      </c>
    </row>
    <row r="176" spans="1:15" ht="13.5">
      <c r="A176" s="186" t="s">
        <v>365</v>
      </c>
      <c r="B176" s="187">
        <v>4</v>
      </c>
      <c r="C176" s="188" t="s">
        <v>773</v>
      </c>
      <c r="D176" s="189">
        <v>22</v>
      </c>
      <c r="E176" s="189" t="s">
        <v>1314</v>
      </c>
      <c r="F176" s="189">
        <v>1410</v>
      </c>
      <c r="G176" s="191">
        <f t="shared" si="10"/>
        <v>0</v>
      </c>
      <c r="I176" s="174" t="s">
        <v>380</v>
      </c>
      <c r="J176" s="175">
        <v>2</v>
      </c>
      <c r="K176" s="176" t="s">
        <v>788</v>
      </c>
      <c r="L176" s="177">
        <v>0</v>
      </c>
      <c r="M176" s="177"/>
      <c r="N176" s="177">
        <v>415346</v>
      </c>
      <c r="O176" s="235">
        <f t="shared" si="11"/>
        <v>0.1</v>
      </c>
    </row>
    <row r="177" spans="1:15" ht="13.5">
      <c r="A177" s="186" t="s">
        <v>366</v>
      </c>
      <c r="B177" s="187">
        <v>4</v>
      </c>
      <c r="C177" s="188" t="s">
        <v>774</v>
      </c>
      <c r="D177" s="189">
        <v>22</v>
      </c>
      <c r="E177" s="189" t="s">
        <v>1314</v>
      </c>
      <c r="F177" s="189">
        <v>1410</v>
      </c>
      <c r="G177" s="191">
        <f t="shared" si="10"/>
        <v>0</v>
      </c>
      <c r="I177" s="180" t="s">
        <v>385</v>
      </c>
      <c r="J177" s="181">
        <v>3</v>
      </c>
      <c r="K177" s="182" t="s">
        <v>795</v>
      </c>
      <c r="L177" s="183">
        <v>733166</v>
      </c>
      <c r="M177" s="183" t="s">
        <v>820</v>
      </c>
      <c r="N177" s="183">
        <v>259847</v>
      </c>
      <c r="O177" s="236">
        <f t="shared" si="11"/>
        <v>0.1</v>
      </c>
    </row>
    <row r="178" spans="1:15" ht="13.5">
      <c r="A178" s="186" t="s">
        <v>370</v>
      </c>
      <c r="B178" s="187">
        <v>4</v>
      </c>
      <c r="C178" s="188" t="s">
        <v>778</v>
      </c>
      <c r="D178" s="189">
        <v>1</v>
      </c>
      <c r="E178" s="189" t="s">
        <v>1314</v>
      </c>
      <c r="F178" s="189">
        <v>1330</v>
      </c>
      <c r="G178" s="191">
        <f t="shared" si="10"/>
        <v>0</v>
      </c>
      <c r="I178" s="180" t="s">
        <v>386</v>
      </c>
      <c r="J178" s="181">
        <v>3</v>
      </c>
      <c r="K178" s="182" t="s">
        <v>1292</v>
      </c>
      <c r="L178" s="183">
        <v>1490</v>
      </c>
      <c r="M178" s="183" t="s">
        <v>820</v>
      </c>
      <c r="N178" s="183">
        <v>1315</v>
      </c>
      <c r="O178" s="236">
        <f t="shared" si="11"/>
        <v>0</v>
      </c>
    </row>
    <row r="179" spans="1:15" ht="13.5">
      <c r="A179" s="186" t="s">
        <v>375</v>
      </c>
      <c r="B179" s="187">
        <v>4</v>
      </c>
      <c r="C179" s="188" t="s">
        <v>783</v>
      </c>
      <c r="D179" s="189">
        <v>0</v>
      </c>
      <c r="E179" s="189"/>
      <c r="F179" s="189">
        <v>1322</v>
      </c>
      <c r="G179" s="191">
        <f t="shared" si="10"/>
        <v>0</v>
      </c>
      <c r="I179" s="180" t="s">
        <v>391</v>
      </c>
      <c r="J179" s="181">
        <v>3</v>
      </c>
      <c r="K179" s="182" t="s">
        <v>1296</v>
      </c>
      <c r="L179" s="183">
        <v>208</v>
      </c>
      <c r="M179" s="183" t="s">
        <v>820</v>
      </c>
      <c r="N179" s="183">
        <v>16360</v>
      </c>
      <c r="O179" s="236">
        <f t="shared" si="11"/>
        <v>0</v>
      </c>
    </row>
    <row r="180" spans="1:15" ht="13.5">
      <c r="A180" s="174" t="s">
        <v>380</v>
      </c>
      <c r="B180" s="175">
        <v>2</v>
      </c>
      <c r="C180" s="176" t="s">
        <v>788</v>
      </c>
      <c r="D180" s="177">
        <v>0</v>
      </c>
      <c r="E180" s="177"/>
      <c r="F180" s="177">
        <v>303547</v>
      </c>
      <c r="G180" s="179">
        <f t="shared" si="10"/>
        <v>0</v>
      </c>
      <c r="I180" s="170" t="s">
        <v>407</v>
      </c>
      <c r="J180" s="171">
        <v>1</v>
      </c>
      <c r="K180" s="171" t="s">
        <v>815</v>
      </c>
      <c r="L180" s="172">
        <v>0</v>
      </c>
      <c r="M180" s="172"/>
      <c r="N180" s="172">
        <v>209389</v>
      </c>
      <c r="O180" s="238">
        <f t="shared" si="11"/>
        <v>0</v>
      </c>
    </row>
    <row r="181" spans="1:15" ht="14.25" thickBot="1">
      <c r="A181" s="180" t="s">
        <v>384</v>
      </c>
      <c r="B181" s="181">
        <v>3</v>
      </c>
      <c r="C181" s="182" t="s">
        <v>792</v>
      </c>
      <c r="D181" s="183">
        <v>0</v>
      </c>
      <c r="E181" s="183"/>
      <c r="F181" s="183">
        <v>81955</v>
      </c>
      <c r="G181" s="184">
        <f t="shared" si="10"/>
        <v>0</v>
      </c>
      <c r="I181" s="197" t="s">
        <v>408</v>
      </c>
      <c r="J181" s="198">
        <v>2</v>
      </c>
      <c r="K181" s="199" t="s">
        <v>1298</v>
      </c>
      <c r="L181" s="200">
        <v>0</v>
      </c>
      <c r="M181" s="200"/>
      <c r="N181" s="200">
        <v>209389</v>
      </c>
      <c r="O181" s="239">
        <f t="shared" si="11"/>
        <v>0</v>
      </c>
    </row>
    <row r="182" spans="1:15" ht="15" thickBot="1" thickTop="1">
      <c r="A182" s="180" t="s">
        <v>387</v>
      </c>
      <c r="B182" s="181">
        <v>3</v>
      </c>
      <c r="C182" s="182" t="s">
        <v>795</v>
      </c>
      <c r="D182" s="183">
        <v>139424</v>
      </c>
      <c r="E182" s="183" t="s">
        <v>1311</v>
      </c>
      <c r="F182" s="183">
        <v>89512</v>
      </c>
      <c r="G182" s="184">
        <f t="shared" si="10"/>
        <v>0</v>
      </c>
      <c r="I182" s="240" t="s">
        <v>1324</v>
      </c>
      <c r="J182" s="241"/>
      <c r="K182" s="242"/>
      <c r="L182" s="211"/>
      <c r="M182" s="211"/>
      <c r="N182" s="211">
        <f>SUM(N5,N33,N67,N77,N79,N105,N131,N165,N180)</f>
        <v>486520529</v>
      </c>
      <c r="O182" s="243"/>
    </row>
    <row r="183" spans="1:15" ht="13.5">
      <c r="A183" s="186" t="s">
        <v>388</v>
      </c>
      <c r="B183" s="187">
        <v>4</v>
      </c>
      <c r="C183" s="188" t="s">
        <v>796</v>
      </c>
      <c r="D183" s="189">
        <v>5260</v>
      </c>
      <c r="E183" s="189" t="s">
        <v>1311</v>
      </c>
      <c r="F183" s="189">
        <v>234</v>
      </c>
      <c r="G183" s="191">
        <f t="shared" si="10"/>
        <v>0</v>
      </c>
      <c r="I183" s="228"/>
      <c r="J183" s="228"/>
      <c r="K183" s="228"/>
      <c r="L183" s="228"/>
      <c r="M183" s="228"/>
      <c r="N183" s="228"/>
      <c r="O183" s="228"/>
    </row>
    <row r="184" spans="1:15" ht="13.5">
      <c r="A184" s="186" t="s">
        <v>389</v>
      </c>
      <c r="B184" s="187">
        <v>4</v>
      </c>
      <c r="C184" s="188" t="s">
        <v>797</v>
      </c>
      <c r="D184" s="189">
        <v>86864</v>
      </c>
      <c r="E184" s="189" t="s">
        <v>1311</v>
      </c>
      <c r="F184" s="189">
        <v>53711</v>
      </c>
      <c r="G184" s="191">
        <f t="shared" si="10"/>
        <v>0</v>
      </c>
      <c r="I184" s="228"/>
      <c r="J184" s="228"/>
      <c r="K184" s="228"/>
      <c r="L184" s="228"/>
      <c r="M184" s="228"/>
      <c r="N184" s="228"/>
      <c r="O184" s="228"/>
    </row>
    <row r="185" spans="1:15" ht="13.5">
      <c r="A185" s="180" t="s">
        <v>403</v>
      </c>
      <c r="B185" s="181">
        <v>3</v>
      </c>
      <c r="C185" s="182" t="s">
        <v>811</v>
      </c>
      <c r="D185" s="183">
        <v>1485</v>
      </c>
      <c r="E185" s="183" t="s">
        <v>1311</v>
      </c>
      <c r="F185" s="183">
        <v>2813</v>
      </c>
      <c r="G185" s="184">
        <f t="shared" si="10"/>
        <v>0</v>
      </c>
      <c r="I185" s="228"/>
      <c r="J185" s="228"/>
      <c r="K185" s="228"/>
      <c r="L185" s="228"/>
      <c r="M185" s="228"/>
      <c r="N185" s="228"/>
      <c r="O185" s="228"/>
    </row>
    <row r="186" spans="1:15" ht="13.5">
      <c r="A186" s="186" t="s">
        <v>404</v>
      </c>
      <c r="B186" s="187">
        <v>4</v>
      </c>
      <c r="C186" s="188" t="s">
        <v>812</v>
      </c>
      <c r="D186" s="189">
        <v>1485</v>
      </c>
      <c r="E186" s="189" t="s">
        <v>1311</v>
      </c>
      <c r="F186" s="189">
        <v>2813</v>
      </c>
      <c r="G186" s="191">
        <f t="shared" si="10"/>
        <v>0</v>
      </c>
      <c r="I186" s="228"/>
      <c r="J186" s="228"/>
      <c r="K186" s="228"/>
      <c r="L186" s="228"/>
      <c r="M186" s="228"/>
      <c r="N186" s="228"/>
      <c r="O186" s="228"/>
    </row>
    <row r="187" spans="1:15" ht="13.5">
      <c r="A187" s="170" t="s">
        <v>407</v>
      </c>
      <c r="B187" s="171">
        <v>1</v>
      </c>
      <c r="C187" s="171" t="s">
        <v>815</v>
      </c>
      <c r="D187" s="172">
        <v>0</v>
      </c>
      <c r="E187" s="172"/>
      <c r="F187" s="172">
        <v>651717</v>
      </c>
      <c r="G187" s="193">
        <f t="shared" si="10"/>
        <v>0</v>
      </c>
      <c r="I187" s="228"/>
      <c r="J187" s="228"/>
      <c r="K187" s="228"/>
      <c r="L187" s="228"/>
      <c r="M187" s="228"/>
      <c r="N187" s="228"/>
      <c r="O187" s="228"/>
    </row>
    <row r="188" spans="1:15" ht="14.25" thickBot="1">
      <c r="A188" s="197" t="s">
        <v>408</v>
      </c>
      <c r="B188" s="198">
        <v>2</v>
      </c>
      <c r="C188" s="199" t="s">
        <v>816</v>
      </c>
      <c r="D188" s="200">
        <v>0</v>
      </c>
      <c r="E188" s="200"/>
      <c r="F188" s="200">
        <v>651717</v>
      </c>
      <c r="G188" s="224">
        <f t="shared" si="10"/>
        <v>0</v>
      </c>
      <c r="I188" s="228"/>
      <c r="J188" s="228"/>
      <c r="K188" s="228"/>
      <c r="L188" s="228"/>
      <c r="M188" s="228"/>
      <c r="N188" s="228"/>
      <c r="O188" s="228"/>
    </row>
    <row r="189" spans="1:15" ht="15" thickBot="1" thickTop="1">
      <c r="A189" s="244" t="s">
        <v>1324</v>
      </c>
      <c r="B189" s="245"/>
      <c r="C189" s="245"/>
      <c r="D189" s="246"/>
      <c r="E189" s="246"/>
      <c r="F189" s="246">
        <f>SUM(F5,F18,F20,F31,F35,F37,F50,F108,F171,F187)</f>
        <v>2239192964</v>
      </c>
      <c r="G189" s="247"/>
      <c r="I189" s="228"/>
      <c r="J189" s="228"/>
      <c r="K189" s="228"/>
      <c r="L189" s="228"/>
      <c r="M189" s="228"/>
      <c r="N189" s="228"/>
      <c r="O189" s="228"/>
    </row>
    <row r="190" spans="1:15" ht="13.5">
      <c r="A190" s="228"/>
      <c r="B190" s="228"/>
      <c r="C190" s="228"/>
      <c r="D190" s="248"/>
      <c r="E190" s="248"/>
      <c r="F190" s="248"/>
      <c r="G190" s="228"/>
      <c r="I190" s="228"/>
      <c r="J190" s="228"/>
      <c r="K190" s="228"/>
      <c r="L190" s="228"/>
      <c r="M190" s="228"/>
      <c r="N190" s="228"/>
      <c r="O190" s="228"/>
    </row>
    <row r="191" spans="1:15" ht="13.5">
      <c r="A191" s="228"/>
      <c r="B191" s="228"/>
      <c r="C191" s="228"/>
      <c r="D191" s="248"/>
      <c r="E191" s="248"/>
      <c r="F191" s="248"/>
      <c r="G191" s="228"/>
      <c r="I191" s="228"/>
      <c r="J191" s="228"/>
      <c r="K191" s="228"/>
      <c r="L191" s="228"/>
      <c r="M191" s="228"/>
      <c r="N191" s="228"/>
      <c r="O191" s="228"/>
    </row>
    <row r="192" spans="1:15" ht="13.5">
      <c r="A192" s="228"/>
      <c r="B192" s="228"/>
      <c r="C192" s="228"/>
      <c r="D192" s="248"/>
      <c r="E192" s="248"/>
      <c r="F192" s="248"/>
      <c r="G192" s="228"/>
      <c r="I192" s="228"/>
      <c r="J192" s="228"/>
      <c r="K192" s="228"/>
      <c r="L192" s="228"/>
      <c r="M192" s="228"/>
      <c r="N192" s="228"/>
      <c r="O192" s="228"/>
    </row>
    <row r="193" spans="1:15" ht="13.5">
      <c r="A193" s="228"/>
      <c r="B193" s="228"/>
      <c r="C193" s="228"/>
      <c r="D193" s="228"/>
      <c r="E193" s="228"/>
      <c r="F193" s="228"/>
      <c r="G193" s="228"/>
      <c r="I193" s="228"/>
      <c r="J193" s="228"/>
      <c r="K193" s="228"/>
      <c r="L193" s="228"/>
      <c r="M193" s="228"/>
      <c r="N193" s="228"/>
      <c r="O193" s="228"/>
    </row>
    <row r="194" spans="1:15" ht="13.5">
      <c r="A194" s="228"/>
      <c r="B194" s="228"/>
      <c r="C194" s="228"/>
      <c r="D194" s="228"/>
      <c r="E194" s="228"/>
      <c r="F194" s="228"/>
      <c r="G194" s="228"/>
      <c r="I194" s="228"/>
      <c r="J194" s="228"/>
      <c r="K194" s="228"/>
      <c r="L194" s="228"/>
      <c r="M194" s="228"/>
      <c r="N194" s="228"/>
      <c r="O194" s="228"/>
    </row>
    <row r="195" spans="1:15" ht="13.5">
      <c r="A195" s="228"/>
      <c r="B195" s="228"/>
      <c r="C195" s="228"/>
      <c r="D195" s="228"/>
      <c r="E195" s="228"/>
      <c r="F195" s="228"/>
      <c r="G195" s="228"/>
      <c r="I195" s="228"/>
      <c r="J195" s="228"/>
      <c r="K195" s="228"/>
      <c r="L195" s="228"/>
      <c r="M195" s="228"/>
      <c r="N195" s="228"/>
      <c r="O195" s="228"/>
    </row>
    <row r="196" spans="1:15" ht="13.5">
      <c r="A196" s="228"/>
      <c r="B196" s="228"/>
      <c r="C196" s="228"/>
      <c r="D196" s="228"/>
      <c r="E196" s="228"/>
      <c r="F196" s="228"/>
      <c r="G196" s="228"/>
      <c r="I196" s="228"/>
      <c r="J196" s="228"/>
      <c r="K196" s="228"/>
      <c r="L196" s="228"/>
      <c r="M196" s="228"/>
      <c r="N196" s="228"/>
      <c r="O196" s="228"/>
    </row>
    <row r="197" spans="1:15" ht="13.5">
      <c r="A197" s="228"/>
      <c r="B197" s="228"/>
      <c r="C197" s="228"/>
      <c r="D197" s="228"/>
      <c r="E197" s="228"/>
      <c r="F197" s="228"/>
      <c r="G197" s="228"/>
      <c r="I197" s="228"/>
      <c r="J197" s="228"/>
      <c r="K197" s="228"/>
      <c r="L197" s="228"/>
      <c r="M197" s="228"/>
      <c r="N197" s="228"/>
      <c r="O197" s="228"/>
    </row>
    <row r="198" spans="1:15" ht="13.5">
      <c r="A198" s="228"/>
      <c r="B198" s="228"/>
      <c r="C198" s="228"/>
      <c r="D198" s="228"/>
      <c r="E198" s="228"/>
      <c r="F198" s="228"/>
      <c r="G198" s="228"/>
      <c r="I198" s="228"/>
      <c r="J198" s="228"/>
      <c r="K198" s="228"/>
      <c r="L198" s="228"/>
      <c r="M198" s="228"/>
      <c r="N198" s="228"/>
      <c r="O198" s="228"/>
    </row>
    <row r="199" spans="1:15" ht="13.5">
      <c r="A199" s="228"/>
      <c r="B199" s="228"/>
      <c r="C199" s="228"/>
      <c r="D199" s="228"/>
      <c r="E199" s="228"/>
      <c r="F199" s="228"/>
      <c r="G199" s="228"/>
      <c r="I199" s="228"/>
      <c r="J199" s="228"/>
      <c r="K199" s="228"/>
      <c r="L199" s="228"/>
      <c r="M199" s="228"/>
      <c r="N199" s="228"/>
      <c r="O199" s="228"/>
    </row>
    <row r="200" spans="1:15" ht="13.5">
      <c r="A200" s="228"/>
      <c r="B200" s="228"/>
      <c r="C200" s="228"/>
      <c r="D200" s="228"/>
      <c r="E200" s="228"/>
      <c r="F200" s="228"/>
      <c r="G200" s="228"/>
      <c r="I200" s="228"/>
      <c r="J200" s="228"/>
      <c r="K200" s="228"/>
      <c r="L200" s="228"/>
      <c r="M200" s="228"/>
      <c r="N200" s="228"/>
      <c r="O200" s="228"/>
    </row>
    <row r="201" spans="1:7" ht="13.5">
      <c r="A201" s="228"/>
      <c r="B201" s="228"/>
      <c r="C201" s="228"/>
      <c r="D201" s="228"/>
      <c r="E201" s="228"/>
      <c r="F201" s="228"/>
      <c r="G201" s="228"/>
    </row>
    <row r="202" spans="1:7" ht="13.5">
      <c r="A202" s="228"/>
      <c r="B202" s="228"/>
      <c r="C202" s="228"/>
      <c r="D202" s="228"/>
      <c r="E202" s="228"/>
      <c r="F202" s="228"/>
      <c r="G202" s="228"/>
    </row>
    <row r="203" spans="1:7" ht="13.5">
      <c r="A203" s="228"/>
      <c r="B203" s="228"/>
      <c r="C203" s="228"/>
      <c r="D203" s="228"/>
      <c r="E203" s="228"/>
      <c r="F203" s="228"/>
      <c r="G203" s="228"/>
    </row>
    <row r="204" spans="1:7" ht="13.5">
      <c r="A204" s="228"/>
      <c r="B204" s="228"/>
      <c r="C204" s="228"/>
      <c r="D204" s="228"/>
      <c r="E204" s="228"/>
      <c r="F204" s="228"/>
      <c r="G204" s="228"/>
    </row>
    <row r="205" spans="1:7" ht="13.5">
      <c r="A205" s="228"/>
      <c r="B205" s="228"/>
      <c r="C205" s="228"/>
      <c r="D205" s="228"/>
      <c r="E205" s="228"/>
      <c r="F205" s="228"/>
      <c r="G205" s="228"/>
    </row>
    <row r="206" spans="1:7" ht="13.5">
      <c r="A206" s="228"/>
      <c r="B206" s="228"/>
      <c r="C206" s="228"/>
      <c r="D206" s="228"/>
      <c r="E206" s="228"/>
      <c r="F206" s="228"/>
      <c r="G206" s="228"/>
    </row>
    <row r="207" spans="1:7" ht="13.5">
      <c r="A207" s="228"/>
      <c r="B207" s="228"/>
      <c r="C207" s="228"/>
      <c r="D207" s="228"/>
      <c r="E207" s="228"/>
      <c r="F207" s="228"/>
      <c r="G207" s="228"/>
    </row>
    <row r="208" spans="1:7" ht="13.5">
      <c r="A208" s="228"/>
      <c r="B208" s="228"/>
      <c r="C208" s="228"/>
      <c r="D208" s="228"/>
      <c r="E208" s="228"/>
      <c r="F208" s="228"/>
      <c r="G208" s="228"/>
    </row>
    <row r="209" spans="1:7" ht="13.5">
      <c r="A209" s="228"/>
      <c r="B209" s="228"/>
      <c r="C209" s="228"/>
      <c r="D209" s="228"/>
      <c r="E209" s="228"/>
      <c r="F209" s="228"/>
      <c r="G209" s="228"/>
    </row>
    <row r="210" spans="1:7" ht="13.5">
      <c r="A210" s="228"/>
      <c r="B210" s="228"/>
      <c r="C210" s="228"/>
      <c r="D210" s="228"/>
      <c r="E210" s="228"/>
      <c r="F210" s="228"/>
      <c r="G210" s="228"/>
    </row>
    <row r="211" spans="1:7" ht="13.5">
      <c r="A211" s="228"/>
      <c r="B211" s="228"/>
      <c r="C211" s="228"/>
      <c r="D211" s="228"/>
      <c r="E211" s="228"/>
      <c r="F211" s="228"/>
      <c r="G211" s="228"/>
    </row>
    <row r="212" spans="1:7" ht="13.5">
      <c r="A212" s="228"/>
      <c r="B212" s="228"/>
      <c r="C212" s="228"/>
      <c r="D212" s="228"/>
      <c r="E212" s="228"/>
      <c r="F212" s="228"/>
      <c r="G212" s="228"/>
    </row>
    <row r="213" spans="1:7" ht="13.5">
      <c r="A213" s="228"/>
      <c r="B213" s="228"/>
      <c r="C213" s="228"/>
      <c r="D213" s="228"/>
      <c r="E213" s="228"/>
      <c r="F213" s="228"/>
      <c r="G213" s="228"/>
    </row>
    <row r="214" spans="1:7" ht="13.5">
      <c r="A214" s="228"/>
      <c r="B214" s="228"/>
      <c r="C214" s="228"/>
      <c r="D214" s="228"/>
      <c r="E214" s="228"/>
      <c r="F214" s="228"/>
      <c r="G214" s="228"/>
    </row>
    <row r="215" spans="1:7" ht="13.5">
      <c r="A215" s="228"/>
      <c r="B215" s="228"/>
      <c r="C215" s="228"/>
      <c r="D215" s="228"/>
      <c r="E215" s="228"/>
      <c r="F215" s="228"/>
      <c r="G215" s="228"/>
    </row>
    <row r="216" spans="1:7" ht="13.5">
      <c r="A216" s="228"/>
      <c r="B216" s="228"/>
      <c r="C216" s="228"/>
      <c r="D216" s="228"/>
      <c r="E216" s="228"/>
      <c r="F216" s="228"/>
      <c r="G216" s="228"/>
    </row>
    <row r="217" spans="1:7" ht="13.5">
      <c r="A217" s="228"/>
      <c r="B217" s="228"/>
      <c r="C217" s="228"/>
      <c r="D217" s="228"/>
      <c r="E217" s="228"/>
      <c r="F217" s="228"/>
      <c r="G217" s="228"/>
    </row>
    <row r="218" spans="1:7" ht="13.5">
      <c r="A218" s="228"/>
      <c r="B218" s="228"/>
      <c r="C218" s="228"/>
      <c r="D218" s="228"/>
      <c r="E218" s="228"/>
      <c r="F218" s="228"/>
      <c r="G218" s="228"/>
    </row>
    <row r="219" spans="1:7" ht="13.5">
      <c r="A219" s="228"/>
      <c r="B219" s="228"/>
      <c r="C219" s="228"/>
      <c r="D219" s="228"/>
      <c r="E219" s="228"/>
      <c r="F219" s="228"/>
      <c r="G219" s="228"/>
    </row>
    <row r="220" spans="1:7" ht="13.5">
      <c r="A220" s="228"/>
      <c r="B220" s="228"/>
      <c r="C220" s="228"/>
      <c r="D220" s="228"/>
      <c r="E220" s="228"/>
      <c r="F220" s="228"/>
      <c r="G220" s="228"/>
    </row>
    <row r="221" spans="1:7" ht="13.5">
      <c r="A221" s="228"/>
      <c r="B221" s="228"/>
      <c r="C221" s="228"/>
      <c r="D221" s="228"/>
      <c r="E221" s="228"/>
      <c r="F221" s="228"/>
      <c r="G221" s="228"/>
    </row>
    <row r="222" spans="1:7" ht="13.5">
      <c r="A222" s="228"/>
      <c r="B222" s="228"/>
      <c r="C222" s="228"/>
      <c r="D222" s="228"/>
      <c r="E222" s="228"/>
      <c r="F222" s="228"/>
      <c r="G222" s="228"/>
    </row>
    <row r="223" spans="1:7" ht="13.5">
      <c r="A223" s="228"/>
      <c r="B223" s="228"/>
      <c r="C223" s="228"/>
      <c r="D223" s="228"/>
      <c r="E223" s="228"/>
      <c r="F223" s="228"/>
      <c r="G223" s="228"/>
    </row>
    <row r="224" spans="1:7" ht="13.5">
      <c r="A224" s="228"/>
      <c r="B224" s="228"/>
      <c r="C224" s="228"/>
      <c r="D224" s="228"/>
      <c r="E224" s="228"/>
      <c r="F224" s="228"/>
      <c r="G224" s="228"/>
    </row>
    <row r="225" spans="1:7" ht="13.5">
      <c r="A225" s="228"/>
      <c r="B225" s="228"/>
      <c r="C225" s="228"/>
      <c r="D225" s="228"/>
      <c r="E225" s="228"/>
      <c r="F225" s="228"/>
      <c r="G225" s="228"/>
    </row>
    <row r="226" spans="1:7" ht="13.5">
      <c r="A226" s="228"/>
      <c r="B226" s="228"/>
      <c r="C226" s="228"/>
      <c r="D226" s="228"/>
      <c r="E226" s="228"/>
      <c r="F226" s="228"/>
      <c r="G226" s="228"/>
    </row>
    <row r="227" spans="1:7" ht="13.5">
      <c r="A227" s="228"/>
      <c r="B227" s="228"/>
      <c r="C227" s="228"/>
      <c r="D227" s="228"/>
      <c r="E227" s="228"/>
      <c r="F227" s="228"/>
      <c r="G227" s="228"/>
    </row>
    <row r="228" spans="1:7" ht="13.5">
      <c r="A228" s="228"/>
      <c r="B228" s="228"/>
      <c r="C228" s="228"/>
      <c r="D228" s="228"/>
      <c r="E228" s="228"/>
      <c r="F228" s="228"/>
      <c r="G228" s="228"/>
    </row>
    <row r="229" spans="1:7" ht="13.5">
      <c r="A229" s="228"/>
      <c r="B229" s="228"/>
      <c r="C229" s="228"/>
      <c r="D229" s="228"/>
      <c r="E229" s="228"/>
      <c r="F229" s="228"/>
      <c r="G229" s="228"/>
    </row>
    <row r="230" spans="1:7" ht="13.5">
      <c r="A230" s="228"/>
      <c r="B230" s="228"/>
      <c r="C230" s="228"/>
      <c r="D230" s="228"/>
      <c r="E230" s="228"/>
      <c r="F230" s="228"/>
      <c r="G230" s="228"/>
    </row>
    <row r="231" spans="1:7" ht="13.5">
      <c r="A231" s="228"/>
      <c r="B231" s="228"/>
      <c r="C231" s="228"/>
      <c r="D231" s="228"/>
      <c r="E231" s="228"/>
      <c r="F231" s="228"/>
      <c r="G231" s="228"/>
    </row>
    <row r="232" spans="1:7" ht="13.5">
      <c r="A232" s="228"/>
      <c r="B232" s="228"/>
      <c r="C232" s="228"/>
      <c r="D232" s="228"/>
      <c r="E232" s="228"/>
      <c r="F232" s="228"/>
      <c r="G232" s="228"/>
    </row>
    <row r="233" spans="1:7" ht="13.5">
      <c r="A233" s="228"/>
      <c r="B233" s="228"/>
      <c r="C233" s="228"/>
      <c r="D233" s="228"/>
      <c r="E233" s="228"/>
      <c r="F233" s="228"/>
      <c r="G233" s="228"/>
    </row>
    <row r="234" spans="1:7" ht="13.5">
      <c r="A234" s="228"/>
      <c r="B234" s="228"/>
      <c r="C234" s="228"/>
      <c r="D234" s="228"/>
      <c r="E234" s="228"/>
      <c r="F234" s="228"/>
      <c r="G234" s="228"/>
    </row>
    <row r="235" spans="1:7" ht="13.5">
      <c r="A235" s="228"/>
      <c r="B235" s="228"/>
      <c r="C235" s="228"/>
      <c r="D235" s="228"/>
      <c r="E235" s="228"/>
      <c r="F235" s="228"/>
      <c r="G235" s="228"/>
    </row>
    <row r="236" spans="1:7" ht="13.5">
      <c r="A236" s="228"/>
      <c r="B236" s="228"/>
      <c r="C236" s="228"/>
      <c r="D236" s="228"/>
      <c r="E236" s="228"/>
      <c r="F236" s="228"/>
      <c r="G236" s="228"/>
    </row>
    <row r="237" spans="1:7" ht="13.5">
      <c r="A237" s="228"/>
      <c r="B237" s="228"/>
      <c r="C237" s="228"/>
      <c r="D237" s="228"/>
      <c r="E237" s="228"/>
      <c r="F237" s="228"/>
      <c r="G237" s="228"/>
    </row>
    <row r="238" spans="1:7" ht="13.5">
      <c r="A238" s="228"/>
      <c r="B238" s="228"/>
      <c r="C238" s="228"/>
      <c r="D238" s="228"/>
      <c r="E238" s="228"/>
      <c r="F238" s="228"/>
      <c r="G238" s="228"/>
    </row>
    <row r="239" spans="1:7" ht="13.5">
      <c r="A239" s="228"/>
      <c r="B239" s="228"/>
      <c r="C239" s="228"/>
      <c r="D239" s="228"/>
      <c r="E239" s="228"/>
      <c r="F239" s="228"/>
      <c r="G239" s="228"/>
    </row>
    <row r="240" spans="1:7" ht="13.5">
      <c r="A240" s="228"/>
      <c r="B240" s="228"/>
      <c r="C240" s="228"/>
      <c r="D240" s="228"/>
      <c r="E240" s="228"/>
      <c r="F240" s="228"/>
      <c r="G240" s="228"/>
    </row>
    <row r="241" spans="1:7" ht="13.5">
      <c r="A241" s="228"/>
      <c r="B241" s="228"/>
      <c r="C241" s="228"/>
      <c r="D241" s="228"/>
      <c r="E241" s="228"/>
      <c r="F241" s="228"/>
      <c r="G241" s="228"/>
    </row>
    <row r="242" spans="1:7" ht="13.5">
      <c r="A242" s="228"/>
      <c r="B242" s="228"/>
      <c r="C242" s="228"/>
      <c r="D242" s="228"/>
      <c r="E242" s="228"/>
      <c r="F242" s="228"/>
      <c r="G242" s="228"/>
    </row>
    <row r="243" spans="1:7" ht="13.5">
      <c r="A243" s="228"/>
      <c r="B243" s="228"/>
      <c r="C243" s="228"/>
      <c r="D243" s="228"/>
      <c r="E243" s="228"/>
      <c r="F243" s="228"/>
      <c r="G243" s="228"/>
    </row>
    <row r="244" spans="1:7" ht="13.5">
      <c r="A244" s="228"/>
      <c r="B244" s="228"/>
      <c r="C244" s="228"/>
      <c r="D244" s="228"/>
      <c r="E244" s="228"/>
      <c r="F244" s="228"/>
      <c r="G244" s="228"/>
    </row>
    <row r="245" spans="1:7" ht="13.5">
      <c r="A245" s="228"/>
      <c r="B245" s="228"/>
      <c r="C245" s="228"/>
      <c r="D245" s="228"/>
      <c r="E245" s="228"/>
      <c r="F245" s="228"/>
      <c r="G245" s="228"/>
    </row>
    <row r="246" spans="1:7" ht="13.5">
      <c r="A246" s="228"/>
      <c r="B246" s="228"/>
      <c r="C246" s="228"/>
      <c r="D246" s="228"/>
      <c r="E246" s="228"/>
      <c r="F246" s="228"/>
      <c r="G246" s="228"/>
    </row>
    <row r="247" spans="1:7" ht="13.5">
      <c r="A247" s="228"/>
      <c r="B247" s="228"/>
      <c r="C247" s="228"/>
      <c r="D247" s="228"/>
      <c r="E247" s="228"/>
      <c r="F247" s="228"/>
      <c r="G247" s="228"/>
    </row>
    <row r="248" spans="1:7" ht="13.5">
      <c r="A248" s="228"/>
      <c r="B248" s="228"/>
      <c r="C248" s="228"/>
      <c r="D248" s="228"/>
      <c r="E248" s="228"/>
      <c r="F248" s="228"/>
      <c r="G248" s="228"/>
    </row>
    <row r="249" spans="1:7" ht="13.5">
      <c r="A249" s="228"/>
      <c r="B249" s="228"/>
      <c r="C249" s="228"/>
      <c r="D249" s="228"/>
      <c r="E249" s="228"/>
      <c r="F249" s="228"/>
      <c r="G249" s="228"/>
    </row>
    <row r="250" spans="1:7" ht="13.5">
      <c r="A250" s="228"/>
      <c r="B250" s="228"/>
      <c r="C250" s="228"/>
      <c r="D250" s="228"/>
      <c r="E250" s="228"/>
      <c r="F250" s="228"/>
      <c r="G250" s="228"/>
    </row>
    <row r="251" spans="1:7" ht="13.5">
      <c r="A251" s="228"/>
      <c r="B251" s="228"/>
      <c r="C251" s="228"/>
      <c r="D251" s="228"/>
      <c r="E251" s="228"/>
      <c r="F251" s="228"/>
      <c r="G251" s="228"/>
    </row>
    <row r="252" spans="1:7" ht="13.5">
      <c r="A252" s="228"/>
      <c r="B252" s="228"/>
      <c r="C252" s="228"/>
      <c r="D252" s="228"/>
      <c r="E252" s="228"/>
      <c r="F252" s="228"/>
      <c r="G252" s="228"/>
    </row>
    <row r="253" spans="1:7" ht="13.5">
      <c r="A253" s="228"/>
      <c r="B253" s="228"/>
      <c r="C253" s="228"/>
      <c r="D253" s="228"/>
      <c r="E253" s="228"/>
      <c r="F253" s="228"/>
      <c r="G253" s="228"/>
    </row>
    <row r="254" spans="1:7" ht="13.5">
      <c r="A254" s="228"/>
      <c r="B254" s="228"/>
      <c r="C254" s="228"/>
      <c r="D254" s="228"/>
      <c r="E254" s="228"/>
      <c r="F254" s="228"/>
      <c r="G254" s="228"/>
    </row>
    <row r="255" spans="1:7" ht="13.5">
      <c r="A255" s="228"/>
      <c r="B255" s="228"/>
      <c r="C255" s="228"/>
      <c r="D255" s="228"/>
      <c r="E255" s="228"/>
      <c r="F255" s="228"/>
      <c r="G255" s="228"/>
    </row>
    <row r="256" spans="1:7" ht="13.5">
      <c r="A256" s="228"/>
      <c r="B256" s="228"/>
      <c r="C256" s="228"/>
      <c r="D256" s="228"/>
      <c r="E256" s="228"/>
      <c r="F256" s="228"/>
      <c r="G256" s="228"/>
    </row>
    <row r="257" spans="1:7" ht="13.5">
      <c r="A257" s="228"/>
      <c r="B257" s="228"/>
      <c r="C257" s="228"/>
      <c r="D257" s="228"/>
      <c r="E257" s="228"/>
      <c r="F257" s="228"/>
      <c r="G257" s="228"/>
    </row>
    <row r="258" spans="1:7" ht="13.5">
      <c r="A258" s="228"/>
      <c r="B258" s="228"/>
      <c r="C258" s="228"/>
      <c r="D258" s="228"/>
      <c r="E258" s="228"/>
      <c r="F258" s="228"/>
      <c r="G258" s="228"/>
    </row>
    <row r="259" spans="1:7" ht="13.5">
      <c r="A259" s="228"/>
      <c r="B259" s="228"/>
      <c r="C259" s="228"/>
      <c r="D259" s="228"/>
      <c r="E259" s="228"/>
      <c r="F259" s="228"/>
      <c r="G259" s="228"/>
    </row>
    <row r="260" spans="1:7" ht="13.5">
      <c r="A260" s="228"/>
      <c r="B260" s="228"/>
      <c r="C260" s="228"/>
      <c r="D260" s="228"/>
      <c r="E260" s="228"/>
      <c r="F260" s="228"/>
      <c r="G260" s="228"/>
    </row>
    <row r="261" spans="1:7" ht="13.5">
      <c r="A261" s="228"/>
      <c r="B261" s="228"/>
      <c r="C261" s="228"/>
      <c r="D261" s="228"/>
      <c r="E261" s="228"/>
      <c r="F261" s="228"/>
      <c r="G261" s="228"/>
    </row>
    <row r="262" spans="1:7" ht="13.5">
      <c r="A262" s="228"/>
      <c r="B262" s="228"/>
      <c r="C262" s="228"/>
      <c r="D262" s="228"/>
      <c r="E262" s="228"/>
      <c r="F262" s="228"/>
      <c r="G262" s="228"/>
    </row>
    <row r="263" spans="1:7" ht="13.5">
      <c r="A263" s="228"/>
      <c r="B263" s="228"/>
      <c r="C263" s="228"/>
      <c r="D263" s="228"/>
      <c r="E263" s="228"/>
      <c r="F263" s="228"/>
      <c r="G263" s="228"/>
    </row>
    <row r="264" spans="1:7" ht="13.5">
      <c r="A264" s="228"/>
      <c r="B264" s="228"/>
      <c r="C264" s="228"/>
      <c r="D264" s="228"/>
      <c r="E264" s="228"/>
      <c r="F264" s="228"/>
      <c r="G264" s="228"/>
    </row>
    <row r="265" spans="1:7" ht="13.5">
      <c r="A265" s="228"/>
      <c r="B265" s="228"/>
      <c r="C265" s="228"/>
      <c r="D265" s="228"/>
      <c r="E265" s="228"/>
      <c r="F265" s="228"/>
      <c r="G265" s="228"/>
    </row>
    <row r="266" spans="1:7" ht="13.5">
      <c r="A266" s="228"/>
      <c r="B266" s="228"/>
      <c r="C266" s="228"/>
      <c r="D266" s="228"/>
      <c r="E266" s="228"/>
      <c r="F266" s="228"/>
      <c r="G266" s="228"/>
    </row>
    <row r="267" spans="1:7" ht="13.5">
      <c r="A267" s="228"/>
      <c r="B267" s="228"/>
      <c r="C267" s="228"/>
      <c r="D267" s="228"/>
      <c r="E267" s="228"/>
      <c r="F267" s="228"/>
      <c r="G267" s="228"/>
    </row>
    <row r="268" spans="1:7" ht="13.5">
      <c r="A268" s="228"/>
      <c r="B268" s="228"/>
      <c r="C268" s="228"/>
      <c r="D268" s="228"/>
      <c r="E268" s="228"/>
      <c r="F268" s="228"/>
      <c r="G268" s="228"/>
    </row>
    <row r="269" spans="1:7" ht="13.5">
      <c r="A269" s="228"/>
      <c r="B269" s="228"/>
      <c r="C269" s="228"/>
      <c r="D269" s="228"/>
      <c r="E269" s="228"/>
      <c r="F269" s="228"/>
      <c r="G269" s="228"/>
    </row>
    <row r="270" spans="1:7" ht="13.5">
      <c r="A270" s="228"/>
      <c r="B270" s="228"/>
      <c r="C270" s="228"/>
      <c r="D270" s="228"/>
      <c r="E270" s="228"/>
      <c r="F270" s="228"/>
      <c r="G270" s="228"/>
    </row>
    <row r="271" spans="1:7" ht="13.5">
      <c r="A271" s="228"/>
      <c r="B271" s="228"/>
      <c r="C271" s="228"/>
      <c r="D271" s="228"/>
      <c r="E271" s="228"/>
      <c r="F271" s="228"/>
      <c r="G271" s="228"/>
    </row>
    <row r="272" spans="1:7" ht="13.5">
      <c r="A272" s="228"/>
      <c r="B272" s="228"/>
      <c r="C272" s="228"/>
      <c r="D272" s="228"/>
      <c r="E272" s="228"/>
      <c r="F272" s="228"/>
      <c r="G272" s="228"/>
    </row>
    <row r="273" spans="1:7" ht="13.5">
      <c r="A273" s="228"/>
      <c r="B273" s="228"/>
      <c r="C273" s="228"/>
      <c r="D273" s="228"/>
      <c r="E273" s="228"/>
      <c r="F273" s="228"/>
      <c r="G273" s="228"/>
    </row>
    <row r="274" spans="1:7" ht="13.5">
      <c r="A274" s="228"/>
      <c r="B274" s="228"/>
      <c r="C274" s="228"/>
      <c r="D274" s="228"/>
      <c r="E274" s="228"/>
      <c r="F274" s="228"/>
      <c r="G274" s="228"/>
    </row>
    <row r="275" spans="1:7" ht="13.5">
      <c r="A275" s="228"/>
      <c r="B275" s="228"/>
      <c r="C275" s="228"/>
      <c r="D275" s="228"/>
      <c r="E275" s="228"/>
      <c r="F275" s="228"/>
      <c r="G275" s="228"/>
    </row>
    <row r="276" spans="1:7" ht="13.5">
      <c r="A276" s="228"/>
      <c r="B276" s="228"/>
      <c r="C276" s="228"/>
      <c r="D276" s="228"/>
      <c r="E276" s="228"/>
      <c r="F276" s="228"/>
      <c r="G276" s="228"/>
    </row>
    <row r="277" spans="1:7" ht="13.5">
      <c r="A277" s="228"/>
      <c r="B277" s="228"/>
      <c r="C277" s="228"/>
      <c r="D277" s="228"/>
      <c r="E277" s="228"/>
      <c r="F277" s="228"/>
      <c r="G277" s="228"/>
    </row>
    <row r="278" spans="1:7" ht="13.5">
      <c r="A278" s="228"/>
      <c r="B278" s="228"/>
      <c r="C278" s="228"/>
      <c r="D278" s="228"/>
      <c r="E278" s="228"/>
      <c r="F278" s="228"/>
      <c r="G278" s="228"/>
    </row>
    <row r="279" spans="1:7" ht="13.5">
      <c r="A279" s="228"/>
      <c r="B279" s="228"/>
      <c r="C279" s="228"/>
      <c r="D279" s="228"/>
      <c r="E279" s="228"/>
      <c r="F279" s="228"/>
      <c r="G279" s="228"/>
    </row>
    <row r="280" spans="1:7" ht="13.5">
      <c r="A280" s="228"/>
      <c r="B280" s="228"/>
      <c r="C280" s="228"/>
      <c r="D280" s="228"/>
      <c r="E280" s="228"/>
      <c r="F280" s="228"/>
      <c r="G280" s="228"/>
    </row>
    <row r="281" spans="1:7" ht="13.5">
      <c r="A281" s="228"/>
      <c r="B281" s="228"/>
      <c r="C281" s="228"/>
      <c r="D281" s="228"/>
      <c r="E281" s="228"/>
      <c r="F281" s="228"/>
      <c r="G281" s="228"/>
    </row>
    <row r="282" spans="1:7" ht="13.5">
      <c r="A282" s="228"/>
      <c r="B282" s="228"/>
      <c r="C282" s="228"/>
      <c r="D282" s="228"/>
      <c r="E282" s="228"/>
      <c r="F282" s="228"/>
      <c r="G282" s="228"/>
    </row>
    <row r="283" spans="1:7" ht="13.5">
      <c r="A283" s="228"/>
      <c r="B283" s="228"/>
      <c r="C283" s="228"/>
      <c r="D283" s="228"/>
      <c r="E283" s="228"/>
      <c r="F283" s="228"/>
      <c r="G283" s="228"/>
    </row>
    <row r="284" spans="1:7" ht="13.5">
      <c r="A284" s="228"/>
      <c r="B284" s="228"/>
      <c r="C284" s="228"/>
      <c r="D284" s="228"/>
      <c r="E284" s="228"/>
      <c r="F284" s="228"/>
      <c r="G284" s="228"/>
    </row>
    <row r="285" spans="1:7" ht="13.5">
      <c r="A285" s="228"/>
      <c r="B285" s="228"/>
      <c r="C285" s="228"/>
      <c r="D285" s="228"/>
      <c r="E285" s="228"/>
      <c r="F285" s="228"/>
      <c r="G285" s="228"/>
    </row>
    <row r="286" spans="1:7" ht="13.5">
      <c r="A286" s="228"/>
      <c r="B286" s="228"/>
      <c r="C286" s="228"/>
      <c r="D286" s="228"/>
      <c r="E286" s="228"/>
      <c r="F286" s="228"/>
      <c r="G286" s="228"/>
    </row>
    <row r="287" spans="1:7" ht="13.5">
      <c r="A287" s="228"/>
      <c r="B287" s="228"/>
      <c r="C287" s="228"/>
      <c r="D287" s="228"/>
      <c r="E287" s="228"/>
      <c r="F287" s="228"/>
      <c r="G287" s="228"/>
    </row>
    <row r="288" spans="1:7" ht="13.5">
      <c r="A288" s="228"/>
      <c r="B288" s="228"/>
      <c r="C288" s="228"/>
      <c r="D288" s="228"/>
      <c r="E288" s="228"/>
      <c r="F288" s="228"/>
      <c r="G288" s="228"/>
    </row>
    <row r="289" spans="1:7" ht="13.5">
      <c r="A289" s="228"/>
      <c r="B289" s="228"/>
      <c r="C289" s="228"/>
      <c r="D289" s="228"/>
      <c r="E289" s="228"/>
      <c r="F289" s="228"/>
      <c r="G289" s="228"/>
    </row>
    <row r="290" spans="1:7" ht="13.5">
      <c r="A290" s="228"/>
      <c r="B290" s="228"/>
      <c r="C290" s="228"/>
      <c r="D290" s="228"/>
      <c r="E290" s="228"/>
      <c r="F290" s="228"/>
      <c r="G290" s="228"/>
    </row>
    <row r="291" spans="1:7" ht="13.5">
      <c r="A291" s="228"/>
      <c r="B291" s="228"/>
      <c r="C291" s="228"/>
      <c r="D291" s="228"/>
      <c r="E291" s="228"/>
      <c r="F291" s="228"/>
      <c r="G291" s="228"/>
    </row>
    <row r="292" spans="1:7" ht="13.5">
      <c r="A292" s="228"/>
      <c r="B292" s="228"/>
      <c r="C292" s="228"/>
      <c r="D292" s="228"/>
      <c r="E292" s="228"/>
      <c r="F292" s="228"/>
      <c r="G292" s="228"/>
    </row>
    <row r="293" spans="1:7" ht="13.5">
      <c r="A293" s="228"/>
      <c r="B293" s="228"/>
      <c r="C293" s="228"/>
      <c r="D293" s="228"/>
      <c r="E293" s="228"/>
      <c r="F293" s="228"/>
      <c r="G293" s="228"/>
    </row>
  </sheetData>
  <autoFilter ref="A4:G189"/>
  <mergeCells count="12">
    <mergeCell ref="N3:N4"/>
    <mergeCell ref="I182:K182"/>
    <mergeCell ref="I3:I4"/>
    <mergeCell ref="J3:J4"/>
    <mergeCell ref="K3:K4"/>
    <mergeCell ref="L3:L4"/>
    <mergeCell ref="F3:F4"/>
    <mergeCell ref="A189:C189"/>
    <mergeCell ref="A3:A4"/>
    <mergeCell ref="B3:B4"/>
    <mergeCell ref="C3:C4"/>
    <mergeCell ref="D3:D4"/>
  </mergeCells>
  <printOptions/>
  <pageMargins left="0.62" right="0.21" top="0.5" bottom="0.52" header="0.32" footer="0.32"/>
  <pageSetup firstPageNumber="23" useFirstPageNumber="1" horizontalDpi="600" verticalDpi="600" orientation="portrait" paperSize="9" scale="7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7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10.140625" style="158" customWidth="1"/>
    <col min="2" max="2" width="2.8515625" style="158" customWidth="1"/>
    <col min="3" max="3" width="23.57421875" style="158" customWidth="1"/>
    <col min="4" max="4" width="10.421875" style="158" customWidth="1"/>
    <col min="5" max="5" width="3.8515625" style="158" customWidth="1"/>
    <col min="6" max="6" width="13.421875" style="158" customWidth="1"/>
    <col min="7" max="7" width="4.8515625" style="158" customWidth="1"/>
    <col min="8" max="8" width="2.421875" style="158" customWidth="1"/>
    <col min="9" max="9" width="10.140625" style="158" customWidth="1"/>
    <col min="10" max="10" width="2.8515625" style="158" customWidth="1"/>
    <col min="11" max="11" width="23.57421875" style="158" customWidth="1"/>
    <col min="12" max="12" width="10.421875" style="158" customWidth="1"/>
    <col min="13" max="13" width="3.8515625" style="158" customWidth="1"/>
    <col min="14" max="14" width="13.421875" style="158" customWidth="1"/>
    <col min="15" max="15" width="6.00390625" style="158" customWidth="1"/>
    <col min="16" max="16384" width="10.28125" style="158" customWidth="1"/>
  </cols>
  <sheetData>
    <row r="1" ht="13.5">
      <c r="A1" s="157" t="s">
        <v>1329</v>
      </c>
    </row>
    <row r="2" spans="1:15" ht="14.25" thickBot="1">
      <c r="A2" s="157" t="s">
        <v>1319</v>
      </c>
      <c r="G2" s="159" t="s">
        <v>1320</v>
      </c>
      <c r="I2" s="157" t="s">
        <v>1321</v>
      </c>
      <c r="O2" s="159" t="s">
        <v>1320</v>
      </c>
    </row>
    <row r="3" spans="1:15" ht="13.5">
      <c r="A3" s="218" t="s">
        <v>828</v>
      </c>
      <c r="B3" s="161" t="s">
        <v>410</v>
      </c>
      <c r="C3" s="161" t="s">
        <v>411</v>
      </c>
      <c r="D3" s="162" t="s">
        <v>1326</v>
      </c>
      <c r="E3" s="219"/>
      <c r="F3" s="162" t="s">
        <v>1327</v>
      </c>
      <c r="G3" s="220"/>
      <c r="I3" s="218" t="s">
        <v>828</v>
      </c>
      <c r="J3" s="161" t="s">
        <v>410</v>
      </c>
      <c r="K3" s="161" t="s">
        <v>411</v>
      </c>
      <c r="L3" s="162" t="s">
        <v>1326</v>
      </c>
      <c r="M3" s="219"/>
      <c r="N3" s="162" t="s">
        <v>1327</v>
      </c>
      <c r="O3" s="220"/>
    </row>
    <row r="4" spans="1:15" ht="13.5">
      <c r="A4" s="221"/>
      <c r="B4" s="222"/>
      <c r="C4" s="222"/>
      <c r="D4" s="222"/>
      <c r="E4" s="223" t="s">
        <v>831</v>
      </c>
      <c r="F4" s="222"/>
      <c r="G4" s="169" t="s">
        <v>835</v>
      </c>
      <c r="H4" s="249"/>
      <c r="I4" s="221"/>
      <c r="J4" s="222"/>
      <c r="K4" s="222"/>
      <c r="L4" s="222"/>
      <c r="M4" s="223" t="s">
        <v>831</v>
      </c>
      <c r="N4" s="222"/>
      <c r="O4" s="169" t="s">
        <v>835</v>
      </c>
    </row>
    <row r="5" spans="1:15" ht="13.5">
      <c r="A5" s="170" t="s">
        <v>0</v>
      </c>
      <c r="B5" s="171">
        <v>1</v>
      </c>
      <c r="C5" s="171" t="s">
        <v>851</v>
      </c>
      <c r="D5" s="172">
        <v>0</v>
      </c>
      <c r="E5" s="172"/>
      <c r="F5" s="172">
        <v>216457</v>
      </c>
      <c r="G5" s="193">
        <f aca="true" t="shared" si="0" ref="G5:G68">ROUND((F5/165257146)*100,1)</f>
        <v>0.1</v>
      </c>
      <c r="I5" s="170" t="s">
        <v>0</v>
      </c>
      <c r="J5" s="171">
        <v>1</v>
      </c>
      <c r="K5" s="171" t="s">
        <v>851</v>
      </c>
      <c r="L5" s="172">
        <v>0</v>
      </c>
      <c r="M5" s="172"/>
      <c r="N5" s="172">
        <v>7353895</v>
      </c>
      <c r="O5" s="179">
        <f aca="true" t="shared" si="1" ref="O5:O68">ROUND((N5/689233915)*100,1)</f>
        <v>1.1</v>
      </c>
    </row>
    <row r="6" spans="1:15" ht="13.5">
      <c r="A6" s="174" t="s">
        <v>1</v>
      </c>
      <c r="B6" s="175">
        <v>2</v>
      </c>
      <c r="C6" s="176" t="s">
        <v>412</v>
      </c>
      <c r="D6" s="177">
        <v>57393</v>
      </c>
      <c r="E6" s="177" t="s">
        <v>1314</v>
      </c>
      <c r="F6" s="177">
        <v>82971</v>
      </c>
      <c r="G6" s="179">
        <f t="shared" si="0"/>
        <v>0.1</v>
      </c>
      <c r="I6" s="174" t="s">
        <v>1</v>
      </c>
      <c r="J6" s="175">
        <v>2</v>
      </c>
      <c r="K6" s="176" t="s">
        <v>412</v>
      </c>
      <c r="L6" s="177">
        <v>647983</v>
      </c>
      <c r="M6" s="177" t="s">
        <v>818</v>
      </c>
      <c r="N6" s="177">
        <v>157179</v>
      </c>
      <c r="O6" s="178">
        <f t="shared" si="1"/>
        <v>0</v>
      </c>
    </row>
    <row r="7" spans="1:15" ht="13.5">
      <c r="A7" s="174" t="s">
        <v>2</v>
      </c>
      <c r="B7" s="175">
        <v>2</v>
      </c>
      <c r="C7" s="176" t="s">
        <v>413</v>
      </c>
      <c r="D7" s="177">
        <v>0</v>
      </c>
      <c r="E7" s="177" t="s">
        <v>1310</v>
      </c>
      <c r="F7" s="177">
        <v>977</v>
      </c>
      <c r="G7" s="179">
        <f t="shared" si="0"/>
        <v>0</v>
      </c>
      <c r="I7" s="174" t="s">
        <v>852</v>
      </c>
      <c r="J7" s="175">
        <v>2</v>
      </c>
      <c r="K7" s="176" t="s">
        <v>853</v>
      </c>
      <c r="L7" s="177">
        <v>9234</v>
      </c>
      <c r="M7" s="177" t="s">
        <v>818</v>
      </c>
      <c r="N7" s="177">
        <v>6749</v>
      </c>
      <c r="O7" s="178">
        <f t="shared" si="1"/>
        <v>0</v>
      </c>
    </row>
    <row r="8" spans="1:15" ht="13.5">
      <c r="A8" s="174" t="s">
        <v>3</v>
      </c>
      <c r="B8" s="175">
        <v>2</v>
      </c>
      <c r="C8" s="176" t="s">
        <v>414</v>
      </c>
      <c r="D8" s="177">
        <v>0</v>
      </c>
      <c r="E8" s="177" t="s">
        <v>1310</v>
      </c>
      <c r="F8" s="177">
        <v>1212</v>
      </c>
      <c r="G8" s="179">
        <f t="shared" si="0"/>
        <v>0</v>
      </c>
      <c r="I8" s="174" t="s">
        <v>2</v>
      </c>
      <c r="J8" s="175">
        <v>2</v>
      </c>
      <c r="K8" s="176" t="s">
        <v>413</v>
      </c>
      <c r="L8" s="177">
        <v>57</v>
      </c>
      <c r="M8" s="177" t="s">
        <v>819</v>
      </c>
      <c r="N8" s="177">
        <v>65130</v>
      </c>
      <c r="O8" s="178">
        <f t="shared" si="1"/>
        <v>0</v>
      </c>
    </row>
    <row r="9" spans="1:15" ht="13.5">
      <c r="A9" s="174" t="s">
        <v>5</v>
      </c>
      <c r="B9" s="175">
        <v>2</v>
      </c>
      <c r="C9" s="176" t="s">
        <v>416</v>
      </c>
      <c r="D9" s="177">
        <v>1</v>
      </c>
      <c r="E9" s="177" t="s">
        <v>1310</v>
      </c>
      <c r="F9" s="177">
        <v>36078</v>
      </c>
      <c r="G9" s="179">
        <f t="shared" si="0"/>
        <v>0</v>
      </c>
      <c r="I9" s="180" t="s">
        <v>856</v>
      </c>
      <c r="J9" s="181">
        <v>3</v>
      </c>
      <c r="K9" s="182" t="s">
        <v>857</v>
      </c>
      <c r="L9" s="183">
        <v>6</v>
      </c>
      <c r="M9" s="183" t="s">
        <v>819</v>
      </c>
      <c r="N9" s="183">
        <v>10488</v>
      </c>
      <c r="O9" s="185">
        <f t="shared" si="1"/>
        <v>0</v>
      </c>
    </row>
    <row r="10" spans="1:15" ht="13.5">
      <c r="A10" s="180" t="s">
        <v>6</v>
      </c>
      <c r="B10" s="181">
        <v>3</v>
      </c>
      <c r="C10" s="182" t="s">
        <v>417</v>
      </c>
      <c r="D10" s="183">
        <v>1</v>
      </c>
      <c r="E10" s="183" t="s">
        <v>1310</v>
      </c>
      <c r="F10" s="183">
        <v>35706</v>
      </c>
      <c r="G10" s="184">
        <f t="shared" si="0"/>
        <v>0</v>
      </c>
      <c r="I10" s="180" t="s">
        <v>860</v>
      </c>
      <c r="J10" s="181">
        <v>3</v>
      </c>
      <c r="K10" s="182" t="s">
        <v>861</v>
      </c>
      <c r="L10" s="183">
        <v>17</v>
      </c>
      <c r="M10" s="183" t="s">
        <v>819</v>
      </c>
      <c r="N10" s="183">
        <v>11638</v>
      </c>
      <c r="O10" s="185">
        <f t="shared" si="1"/>
        <v>0</v>
      </c>
    </row>
    <row r="11" spans="1:15" ht="13.5">
      <c r="A11" s="186" t="s">
        <v>7</v>
      </c>
      <c r="B11" s="187">
        <v>4</v>
      </c>
      <c r="C11" s="188" t="s">
        <v>418</v>
      </c>
      <c r="D11" s="189">
        <v>1</v>
      </c>
      <c r="E11" s="189" t="s">
        <v>1310</v>
      </c>
      <c r="F11" s="189">
        <v>28807</v>
      </c>
      <c r="G11" s="191">
        <f t="shared" si="0"/>
        <v>0</v>
      </c>
      <c r="I11" s="186" t="s">
        <v>862</v>
      </c>
      <c r="J11" s="187">
        <v>4</v>
      </c>
      <c r="K11" s="188" t="s">
        <v>863</v>
      </c>
      <c r="L11" s="189">
        <v>17</v>
      </c>
      <c r="M11" s="189" t="s">
        <v>819</v>
      </c>
      <c r="N11" s="189">
        <v>11638</v>
      </c>
      <c r="O11" s="190">
        <f t="shared" si="1"/>
        <v>0</v>
      </c>
    </row>
    <row r="12" spans="1:15" ht="13.5">
      <c r="A12" s="186" t="s">
        <v>10</v>
      </c>
      <c r="B12" s="187">
        <v>4</v>
      </c>
      <c r="C12" s="188" t="s">
        <v>421</v>
      </c>
      <c r="D12" s="189">
        <v>0</v>
      </c>
      <c r="E12" s="189" t="s">
        <v>1310</v>
      </c>
      <c r="F12" s="189">
        <v>6899</v>
      </c>
      <c r="G12" s="191">
        <f t="shared" si="0"/>
        <v>0</v>
      </c>
      <c r="I12" s="180" t="s">
        <v>864</v>
      </c>
      <c r="J12" s="181">
        <v>3</v>
      </c>
      <c r="K12" s="182" t="s">
        <v>865</v>
      </c>
      <c r="L12" s="183">
        <v>1</v>
      </c>
      <c r="M12" s="183" t="s">
        <v>819</v>
      </c>
      <c r="N12" s="183">
        <v>339</v>
      </c>
      <c r="O12" s="185">
        <f t="shared" si="1"/>
        <v>0</v>
      </c>
    </row>
    <row r="13" spans="1:15" ht="13.5">
      <c r="A13" s="180" t="s">
        <v>11</v>
      </c>
      <c r="B13" s="181">
        <v>3</v>
      </c>
      <c r="C13" s="182" t="s">
        <v>422</v>
      </c>
      <c r="D13" s="183">
        <v>0</v>
      </c>
      <c r="E13" s="183" t="s">
        <v>1310</v>
      </c>
      <c r="F13" s="183">
        <v>372</v>
      </c>
      <c r="G13" s="184">
        <f t="shared" si="0"/>
        <v>0</v>
      </c>
      <c r="I13" s="174" t="s">
        <v>3</v>
      </c>
      <c r="J13" s="175">
        <v>2</v>
      </c>
      <c r="K13" s="176" t="s">
        <v>414</v>
      </c>
      <c r="L13" s="177">
        <v>64</v>
      </c>
      <c r="M13" s="177" t="s">
        <v>819</v>
      </c>
      <c r="N13" s="177">
        <v>24979</v>
      </c>
      <c r="O13" s="178">
        <f t="shared" si="1"/>
        <v>0</v>
      </c>
    </row>
    <row r="14" spans="1:15" ht="13.5">
      <c r="A14" s="174" t="s">
        <v>17</v>
      </c>
      <c r="B14" s="175">
        <v>2</v>
      </c>
      <c r="C14" s="176" t="s">
        <v>428</v>
      </c>
      <c r="D14" s="177">
        <v>47202</v>
      </c>
      <c r="E14" s="177" t="s">
        <v>1311</v>
      </c>
      <c r="F14" s="177">
        <v>20552</v>
      </c>
      <c r="G14" s="179">
        <f t="shared" si="0"/>
        <v>0</v>
      </c>
      <c r="I14" s="180" t="s">
        <v>868</v>
      </c>
      <c r="J14" s="181">
        <v>3</v>
      </c>
      <c r="K14" s="182" t="s">
        <v>869</v>
      </c>
      <c r="L14" s="183">
        <v>0</v>
      </c>
      <c r="M14" s="183" t="s">
        <v>819</v>
      </c>
      <c r="N14" s="183">
        <v>1214</v>
      </c>
      <c r="O14" s="185">
        <f t="shared" si="1"/>
        <v>0</v>
      </c>
    </row>
    <row r="15" spans="1:15" ht="13.5">
      <c r="A15" s="180" t="s">
        <v>18</v>
      </c>
      <c r="B15" s="181">
        <v>3</v>
      </c>
      <c r="C15" s="182" t="s">
        <v>429</v>
      </c>
      <c r="D15" s="183">
        <v>47202</v>
      </c>
      <c r="E15" s="183" t="s">
        <v>1311</v>
      </c>
      <c r="F15" s="183">
        <v>20552</v>
      </c>
      <c r="G15" s="184">
        <f t="shared" si="0"/>
        <v>0</v>
      </c>
      <c r="I15" s="174" t="s">
        <v>5</v>
      </c>
      <c r="J15" s="175">
        <v>2</v>
      </c>
      <c r="K15" s="176" t="s">
        <v>416</v>
      </c>
      <c r="L15" s="177">
        <v>3234</v>
      </c>
      <c r="M15" s="177" t="s">
        <v>819</v>
      </c>
      <c r="N15" s="177">
        <v>4223039</v>
      </c>
      <c r="O15" s="178">
        <f t="shared" si="1"/>
        <v>0.6</v>
      </c>
    </row>
    <row r="16" spans="1:15" ht="13.5">
      <c r="A16" s="174" t="s">
        <v>23</v>
      </c>
      <c r="B16" s="175">
        <v>2</v>
      </c>
      <c r="C16" s="176" t="s">
        <v>434</v>
      </c>
      <c r="D16" s="177">
        <v>0</v>
      </c>
      <c r="E16" s="177" t="s">
        <v>1310</v>
      </c>
      <c r="F16" s="177">
        <v>212</v>
      </c>
      <c r="G16" s="179">
        <f t="shared" si="0"/>
        <v>0</v>
      </c>
      <c r="I16" s="180" t="s">
        <v>6</v>
      </c>
      <c r="J16" s="181">
        <v>3</v>
      </c>
      <c r="K16" s="182" t="s">
        <v>870</v>
      </c>
      <c r="L16" s="183">
        <v>3243404</v>
      </c>
      <c r="M16" s="183" t="s">
        <v>820</v>
      </c>
      <c r="N16" s="183">
        <v>4198341</v>
      </c>
      <c r="O16" s="185">
        <f t="shared" si="1"/>
        <v>0.6</v>
      </c>
    </row>
    <row r="17" spans="1:15" ht="13.5">
      <c r="A17" s="174" t="s">
        <v>24</v>
      </c>
      <c r="B17" s="175">
        <v>2</v>
      </c>
      <c r="C17" s="176" t="s">
        <v>435</v>
      </c>
      <c r="D17" s="177">
        <v>0</v>
      </c>
      <c r="E17" s="177" t="s">
        <v>1310</v>
      </c>
      <c r="F17" s="177">
        <v>5108</v>
      </c>
      <c r="G17" s="179">
        <f t="shared" si="0"/>
        <v>0</v>
      </c>
      <c r="I17" s="186" t="s">
        <v>7</v>
      </c>
      <c r="J17" s="187">
        <v>4</v>
      </c>
      <c r="K17" s="188" t="s">
        <v>871</v>
      </c>
      <c r="L17" s="189">
        <v>2296550</v>
      </c>
      <c r="M17" s="189" t="s">
        <v>820</v>
      </c>
      <c r="N17" s="189">
        <v>1787598</v>
      </c>
      <c r="O17" s="190">
        <f t="shared" si="1"/>
        <v>0.3</v>
      </c>
    </row>
    <row r="18" spans="1:15" ht="13.5">
      <c r="A18" s="174" t="s">
        <v>26</v>
      </c>
      <c r="B18" s="175">
        <v>2</v>
      </c>
      <c r="C18" s="176" t="s">
        <v>437</v>
      </c>
      <c r="D18" s="177">
        <v>2</v>
      </c>
      <c r="E18" s="177" t="s">
        <v>1310</v>
      </c>
      <c r="F18" s="177">
        <v>30028</v>
      </c>
      <c r="G18" s="179">
        <f t="shared" si="0"/>
        <v>0</v>
      </c>
      <c r="I18" s="186" t="s">
        <v>10</v>
      </c>
      <c r="J18" s="187">
        <v>4</v>
      </c>
      <c r="K18" s="188" t="s">
        <v>872</v>
      </c>
      <c r="L18" s="189">
        <v>432064</v>
      </c>
      <c r="M18" s="189" t="s">
        <v>820</v>
      </c>
      <c r="N18" s="189">
        <v>279556</v>
      </c>
      <c r="O18" s="190">
        <f t="shared" si="1"/>
        <v>0</v>
      </c>
    </row>
    <row r="19" spans="1:15" ht="13.5">
      <c r="A19" s="180" t="s">
        <v>27</v>
      </c>
      <c r="B19" s="181">
        <v>3</v>
      </c>
      <c r="C19" s="182" t="s">
        <v>438</v>
      </c>
      <c r="D19" s="183">
        <v>2</v>
      </c>
      <c r="E19" s="183" t="s">
        <v>1310</v>
      </c>
      <c r="F19" s="183">
        <v>30028</v>
      </c>
      <c r="G19" s="184">
        <f t="shared" si="0"/>
        <v>0</v>
      </c>
      <c r="I19" s="186" t="s">
        <v>877</v>
      </c>
      <c r="J19" s="187">
        <v>4</v>
      </c>
      <c r="K19" s="188" t="s">
        <v>878</v>
      </c>
      <c r="L19" s="189">
        <v>2274</v>
      </c>
      <c r="M19" s="189" t="s">
        <v>820</v>
      </c>
      <c r="N19" s="189">
        <v>1074014</v>
      </c>
      <c r="O19" s="190">
        <f t="shared" si="1"/>
        <v>0.2</v>
      </c>
    </row>
    <row r="20" spans="1:15" ht="13.5">
      <c r="A20" s="174" t="s">
        <v>28</v>
      </c>
      <c r="B20" s="175">
        <v>2</v>
      </c>
      <c r="C20" s="176" t="s">
        <v>439</v>
      </c>
      <c r="D20" s="177">
        <v>0</v>
      </c>
      <c r="E20" s="177"/>
      <c r="F20" s="177">
        <v>39319</v>
      </c>
      <c r="G20" s="179">
        <f t="shared" si="0"/>
        <v>0</v>
      </c>
      <c r="I20" s="186" t="s">
        <v>879</v>
      </c>
      <c r="J20" s="187">
        <v>4</v>
      </c>
      <c r="K20" s="188" t="s">
        <v>880</v>
      </c>
      <c r="L20" s="189">
        <v>96160</v>
      </c>
      <c r="M20" s="189" t="s">
        <v>820</v>
      </c>
      <c r="N20" s="189">
        <v>104388</v>
      </c>
      <c r="O20" s="190">
        <f t="shared" si="1"/>
        <v>0</v>
      </c>
    </row>
    <row r="21" spans="1:15" ht="13.5">
      <c r="A21" s="170" t="s">
        <v>33</v>
      </c>
      <c r="B21" s="171">
        <v>1</v>
      </c>
      <c r="C21" s="171" t="s">
        <v>444</v>
      </c>
      <c r="D21" s="172">
        <v>0</v>
      </c>
      <c r="E21" s="172"/>
      <c r="F21" s="172">
        <v>47520</v>
      </c>
      <c r="G21" s="193">
        <f t="shared" si="0"/>
        <v>0</v>
      </c>
      <c r="I21" s="186" t="s">
        <v>881</v>
      </c>
      <c r="J21" s="187">
        <v>4</v>
      </c>
      <c r="K21" s="188" t="s">
        <v>882</v>
      </c>
      <c r="L21" s="189">
        <v>265609</v>
      </c>
      <c r="M21" s="189" t="s">
        <v>820</v>
      </c>
      <c r="N21" s="189">
        <v>656783</v>
      </c>
      <c r="O21" s="190">
        <f t="shared" si="1"/>
        <v>0.1</v>
      </c>
    </row>
    <row r="22" spans="1:15" ht="13.5">
      <c r="A22" s="174" t="s">
        <v>36</v>
      </c>
      <c r="B22" s="175">
        <v>2</v>
      </c>
      <c r="C22" s="176" t="s">
        <v>447</v>
      </c>
      <c r="D22" s="177">
        <v>9</v>
      </c>
      <c r="E22" s="177" t="s">
        <v>1310</v>
      </c>
      <c r="F22" s="177">
        <v>4353</v>
      </c>
      <c r="G22" s="179">
        <f t="shared" si="0"/>
        <v>0</v>
      </c>
      <c r="I22" s="186" t="s">
        <v>883</v>
      </c>
      <c r="J22" s="187">
        <v>4</v>
      </c>
      <c r="K22" s="188" t="s">
        <v>884</v>
      </c>
      <c r="L22" s="189">
        <v>194666</v>
      </c>
      <c r="M22" s="189" t="s">
        <v>820</v>
      </c>
      <c r="N22" s="189">
        <v>481481</v>
      </c>
      <c r="O22" s="190">
        <f t="shared" si="1"/>
        <v>0.1</v>
      </c>
    </row>
    <row r="23" spans="1:15" ht="13.5">
      <c r="A23" s="180" t="s">
        <v>37</v>
      </c>
      <c r="B23" s="181">
        <v>3</v>
      </c>
      <c r="C23" s="182" t="s">
        <v>448</v>
      </c>
      <c r="D23" s="183">
        <v>9</v>
      </c>
      <c r="E23" s="183" t="s">
        <v>1310</v>
      </c>
      <c r="F23" s="183">
        <v>4353</v>
      </c>
      <c r="G23" s="184">
        <f t="shared" si="0"/>
        <v>0</v>
      </c>
      <c r="I23" s="186" t="s">
        <v>885</v>
      </c>
      <c r="J23" s="187">
        <v>4</v>
      </c>
      <c r="K23" s="188" t="s">
        <v>886</v>
      </c>
      <c r="L23" s="189">
        <v>1000</v>
      </c>
      <c r="M23" s="189" t="s">
        <v>820</v>
      </c>
      <c r="N23" s="189">
        <v>1150</v>
      </c>
      <c r="O23" s="190">
        <f t="shared" si="1"/>
        <v>0</v>
      </c>
    </row>
    <row r="24" spans="1:15" ht="13.5">
      <c r="A24" s="174" t="s">
        <v>38</v>
      </c>
      <c r="B24" s="175">
        <v>2</v>
      </c>
      <c r="C24" s="176" t="s">
        <v>449</v>
      </c>
      <c r="D24" s="177">
        <v>0</v>
      </c>
      <c r="E24" s="177"/>
      <c r="F24" s="177">
        <v>5819</v>
      </c>
      <c r="G24" s="179">
        <f t="shared" si="0"/>
        <v>0</v>
      </c>
      <c r="I24" s="186" t="s">
        <v>887</v>
      </c>
      <c r="J24" s="187">
        <v>4</v>
      </c>
      <c r="K24" s="188" t="s">
        <v>888</v>
      </c>
      <c r="L24" s="189">
        <v>14989</v>
      </c>
      <c r="M24" s="189" t="s">
        <v>820</v>
      </c>
      <c r="N24" s="189">
        <v>26317</v>
      </c>
      <c r="O24" s="190">
        <f t="shared" si="1"/>
        <v>0</v>
      </c>
    </row>
    <row r="25" spans="1:15" ht="13.5">
      <c r="A25" s="180" t="s">
        <v>39</v>
      </c>
      <c r="B25" s="181">
        <v>3</v>
      </c>
      <c r="C25" s="182" t="s">
        <v>450</v>
      </c>
      <c r="D25" s="183">
        <v>0</v>
      </c>
      <c r="E25" s="183"/>
      <c r="F25" s="183">
        <v>5819</v>
      </c>
      <c r="G25" s="184">
        <f t="shared" si="0"/>
        <v>0</v>
      </c>
      <c r="I25" s="180" t="s">
        <v>893</v>
      </c>
      <c r="J25" s="181">
        <v>3</v>
      </c>
      <c r="K25" s="182" t="s">
        <v>422</v>
      </c>
      <c r="L25" s="183">
        <v>4</v>
      </c>
      <c r="M25" s="183" t="s">
        <v>819</v>
      </c>
      <c r="N25" s="183">
        <v>24698</v>
      </c>
      <c r="O25" s="185">
        <f t="shared" si="1"/>
        <v>0</v>
      </c>
    </row>
    <row r="26" spans="1:15" ht="13.5">
      <c r="A26" s="186" t="s">
        <v>40</v>
      </c>
      <c r="B26" s="187">
        <v>4</v>
      </c>
      <c r="C26" s="188" t="s">
        <v>451</v>
      </c>
      <c r="D26" s="189">
        <v>0</v>
      </c>
      <c r="E26" s="189"/>
      <c r="F26" s="189">
        <v>5819</v>
      </c>
      <c r="G26" s="191">
        <f t="shared" si="0"/>
        <v>0</v>
      </c>
      <c r="I26" s="174" t="s">
        <v>14</v>
      </c>
      <c r="J26" s="175">
        <v>2</v>
      </c>
      <c r="K26" s="176" t="s">
        <v>425</v>
      </c>
      <c r="L26" s="177">
        <v>153</v>
      </c>
      <c r="M26" s="177" t="s">
        <v>819</v>
      </c>
      <c r="N26" s="177">
        <v>53363</v>
      </c>
      <c r="O26" s="178">
        <f t="shared" si="1"/>
        <v>0</v>
      </c>
    </row>
    <row r="27" spans="1:15" ht="13.5">
      <c r="A27" s="174" t="s">
        <v>42</v>
      </c>
      <c r="B27" s="175">
        <v>2</v>
      </c>
      <c r="C27" s="176" t="s">
        <v>453</v>
      </c>
      <c r="D27" s="177">
        <v>1</v>
      </c>
      <c r="E27" s="177" t="s">
        <v>1310</v>
      </c>
      <c r="F27" s="177">
        <v>4985</v>
      </c>
      <c r="G27" s="179">
        <f t="shared" si="0"/>
        <v>0</v>
      </c>
      <c r="I27" s="174" t="s">
        <v>17</v>
      </c>
      <c r="J27" s="175">
        <v>2</v>
      </c>
      <c r="K27" s="176" t="s">
        <v>428</v>
      </c>
      <c r="L27" s="177">
        <v>1384627</v>
      </c>
      <c r="M27" s="177" t="s">
        <v>820</v>
      </c>
      <c r="N27" s="177">
        <v>1083087</v>
      </c>
      <c r="O27" s="178">
        <f t="shared" si="1"/>
        <v>0.2</v>
      </c>
    </row>
    <row r="28" spans="1:15" ht="13.5">
      <c r="A28" s="174" t="s">
        <v>46</v>
      </c>
      <c r="B28" s="175">
        <v>2</v>
      </c>
      <c r="C28" s="176" t="s">
        <v>457</v>
      </c>
      <c r="D28" s="177">
        <v>1</v>
      </c>
      <c r="E28" s="177" t="s">
        <v>1310</v>
      </c>
      <c r="F28" s="177">
        <v>461</v>
      </c>
      <c r="G28" s="179">
        <f t="shared" si="0"/>
        <v>0</v>
      </c>
      <c r="I28" s="180" t="s">
        <v>18</v>
      </c>
      <c r="J28" s="181">
        <v>3</v>
      </c>
      <c r="K28" s="182" t="s">
        <v>429</v>
      </c>
      <c r="L28" s="183">
        <v>723332</v>
      </c>
      <c r="M28" s="183" t="s">
        <v>820</v>
      </c>
      <c r="N28" s="183">
        <v>481924</v>
      </c>
      <c r="O28" s="185">
        <f t="shared" si="1"/>
        <v>0.1</v>
      </c>
    </row>
    <row r="29" spans="1:15" ht="13.5">
      <c r="A29" s="180" t="s">
        <v>47</v>
      </c>
      <c r="B29" s="181">
        <v>3</v>
      </c>
      <c r="C29" s="182" t="s">
        <v>458</v>
      </c>
      <c r="D29" s="183">
        <v>1</v>
      </c>
      <c r="E29" s="183" t="s">
        <v>1310</v>
      </c>
      <c r="F29" s="183">
        <v>461</v>
      </c>
      <c r="G29" s="184">
        <f t="shared" si="0"/>
        <v>0</v>
      </c>
      <c r="I29" s="186" t="s">
        <v>907</v>
      </c>
      <c r="J29" s="187">
        <v>4</v>
      </c>
      <c r="K29" s="188" t="s">
        <v>908</v>
      </c>
      <c r="L29" s="189">
        <v>21</v>
      </c>
      <c r="M29" s="189" t="s">
        <v>819</v>
      </c>
      <c r="N29" s="189">
        <v>7704</v>
      </c>
      <c r="O29" s="190">
        <f t="shared" si="1"/>
        <v>0</v>
      </c>
    </row>
    <row r="30" spans="1:15" ht="13.5">
      <c r="A30" s="174" t="s">
        <v>50</v>
      </c>
      <c r="B30" s="175">
        <v>2</v>
      </c>
      <c r="C30" s="176" t="s">
        <v>461</v>
      </c>
      <c r="D30" s="177">
        <v>0</v>
      </c>
      <c r="E30" s="177"/>
      <c r="F30" s="177">
        <v>31902</v>
      </c>
      <c r="G30" s="179">
        <f t="shared" si="0"/>
        <v>0</v>
      </c>
      <c r="I30" s="186" t="s">
        <v>913</v>
      </c>
      <c r="J30" s="187">
        <v>4</v>
      </c>
      <c r="K30" s="188" t="s">
        <v>914</v>
      </c>
      <c r="L30" s="189">
        <v>10155</v>
      </c>
      <c r="M30" s="189" t="s">
        <v>820</v>
      </c>
      <c r="N30" s="189">
        <v>3452</v>
      </c>
      <c r="O30" s="190">
        <f t="shared" si="1"/>
        <v>0</v>
      </c>
    </row>
    <row r="31" spans="1:15" ht="13.5">
      <c r="A31" s="170" t="s">
        <v>52</v>
      </c>
      <c r="B31" s="171">
        <v>1</v>
      </c>
      <c r="C31" s="171" t="s">
        <v>463</v>
      </c>
      <c r="D31" s="172">
        <v>0</v>
      </c>
      <c r="E31" s="172"/>
      <c r="F31" s="172">
        <v>823</v>
      </c>
      <c r="G31" s="193">
        <f t="shared" si="0"/>
        <v>0</v>
      </c>
      <c r="I31" s="186" t="s">
        <v>919</v>
      </c>
      <c r="J31" s="187">
        <v>4</v>
      </c>
      <c r="K31" s="188" t="s">
        <v>920</v>
      </c>
      <c r="L31" s="189">
        <v>4</v>
      </c>
      <c r="M31" s="189" t="s">
        <v>819</v>
      </c>
      <c r="N31" s="189">
        <v>1706</v>
      </c>
      <c r="O31" s="190">
        <f t="shared" si="1"/>
        <v>0</v>
      </c>
    </row>
    <row r="32" spans="1:15" ht="13.5">
      <c r="A32" s="174" t="s">
        <v>55</v>
      </c>
      <c r="B32" s="175">
        <v>2</v>
      </c>
      <c r="C32" s="176" t="s">
        <v>466</v>
      </c>
      <c r="D32" s="177">
        <v>0</v>
      </c>
      <c r="E32" s="177"/>
      <c r="F32" s="177">
        <v>823</v>
      </c>
      <c r="G32" s="179">
        <f t="shared" si="0"/>
        <v>0</v>
      </c>
      <c r="I32" s="180" t="s">
        <v>21</v>
      </c>
      <c r="J32" s="181">
        <v>3</v>
      </c>
      <c r="K32" s="182" t="s">
        <v>432</v>
      </c>
      <c r="L32" s="183">
        <v>661295</v>
      </c>
      <c r="M32" s="183" t="s">
        <v>820</v>
      </c>
      <c r="N32" s="183">
        <v>601163</v>
      </c>
      <c r="O32" s="185">
        <f t="shared" si="1"/>
        <v>0.1</v>
      </c>
    </row>
    <row r="33" spans="1:15" ht="13.5">
      <c r="A33" s="180" t="s">
        <v>56</v>
      </c>
      <c r="B33" s="181">
        <v>3</v>
      </c>
      <c r="C33" s="182" t="s">
        <v>467</v>
      </c>
      <c r="D33" s="183">
        <v>0</v>
      </c>
      <c r="E33" s="183"/>
      <c r="F33" s="183">
        <v>823</v>
      </c>
      <c r="G33" s="184">
        <f t="shared" si="0"/>
        <v>0</v>
      </c>
      <c r="I33" s="186" t="s">
        <v>22</v>
      </c>
      <c r="J33" s="187">
        <v>4</v>
      </c>
      <c r="K33" s="188" t="s">
        <v>921</v>
      </c>
      <c r="L33" s="189">
        <v>548</v>
      </c>
      <c r="M33" s="189" t="s">
        <v>819</v>
      </c>
      <c r="N33" s="189">
        <v>434391</v>
      </c>
      <c r="O33" s="190">
        <f t="shared" si="1"/>
        <v>0.1</v>
      </c>
    </row>
    <row r="34" spans="1:15" ht="13.5">
      <c r="A34" s="186" t="s">
        <v>60</v>
      </c>
      <c r="B34" s="187">
        <v>4</v>
      </c>
      <c r="C34" s="188" t="s">
        <v>471</v>
      </c>
      <c r="D34" s="189">
        <v>65</v>
      </c>
      <c r="E34" s="189" t="s">
        <v>1311</v>
      </c>
      <c r="F34" s="189">
        <v>823</v>
      </c>
      <c r="G34" s="191">
        <f t="shared" si="0"/>
        <v>0</v>
      </c>
      <c r="I34" s="186" t="s">
        <v>922</v>
      </c>
      <c r="J34" s="187">
        <v>4</v>
      </c>
      <c r="K34" s="188" t="s">
        <v>923</v>
      </c>
      <c r="L34" s="189">
        <v>5000</v>
      </c>
      <c r="M34" s="189" t="s">
        <v>820</v>
      </c>
      <c r="N34" s="189">
        <v>3056</v>
      </c>
      <c r="O34" s="190">
        <f t="shared" si="1"/>
        <v>0</v>
      </c>
    </row>
    <row r="35" spans="1:15" ht="13.5">
      <c r="A35" s="170" t="s">
        <v>61</v>
      </c>
      <c r="B35" s="171">
        <v>1</v>
      </c>
      <c r="C35" s="171" t="s">
        <v>472</v>
      </c>
      <c r="D35" s="172">
        <v>0</v>
      </c>
      <c r="E35" s="172" t="s">
        <v>1310</v>
      </c>
      <c r="F35" s="172">
        <v>220</v>
      </c>
      <c r="G35" s="193">
        <f t="shared" si="0"/>
        <v>0</v>
      </c>
      <c r="I35" s="186" t="s">
        <v>924</v>
      </c>
      <c r="J35" s="187">
        <v>4</v>
      </c>
      <c r="K35" s="188" t="s">
        <v>925</v>
      </c>
      <c r="L35" s="189">
        <v>0</v>
      </c>
      <c r="M35" s="189" t="s">
        <v>819</v>
      </c>
      <c r="N35" s="189">
        <v>375</v>
      </c>
      <c r="O35" s="190">
        <f t="shared" si="1"/>
        <v>0</v>
      </c>
    </row>
    <row r="36" spans="1:15" ht="13.5">
      <c r="A36" s="174" t="s">
        <v>64</v>
      </c>
      <c r="B36" s="175">
        <v>2</v>
      </c>
      <c r="C36" s="176" t="s">
        <v>475</v>
      </c>
      <c r="D36" s="177">
        <v>0</v>
      </c>
      <c r="E36" s="177" t="s">
        <v>1310</v>
      </c>
      <c r="F36" s="177">
        <v>220</v>
      </c>
      <c r="G36" s="179">
        <f t="shared" si="0"/>
        <v>0</v>
      </c>
      <c r="I36" s="174" t="s">
        <v>23</v>
      </c>
      <c r="J36" s="175">
        <v>2</v>
      </c>
      <c r="K36" s="176" t="s">
        <v>434</v>
      </c>
      <c r="L36" s="177">
        <v>28</v>
      </c>
      <c r="M36" s="177" t="s">
        <v>819</v>
      </c>
      <c r="N36" s="177">
        <v>358232</v>
      </c>
      <c r="O36" s="178">
        <f t="shared" si="1"/>
        <v>0.1</v>
      </c>
    </row>
    <row r="37" spans="1:15" ht="13.5">
      <c r="A37" s="170" t="s">
        <v>65</v>
      </c>
      <c r="B37" s="171">
        <v>1</v>
      </c>
      <c r="C37" s="171" t="s">
        <v>476</v>
      </c>
      <c r="D37" s="172">
        <v>0</v>
      </c>
      <c r="E37" s="172"/>
      <c r="F37" s="172">
        <v>1925991</v>
      </c>
      <c r="G37" s="193">
        <f t="shared" si="0"/>
        <v>1.2</v>
      </c>
      <c r="I37" s="174" t="s">
        <v>24</v>
      </c>
      <c r="J37" s="175">
        <v>2</v>
      </c>
      <c r="K37" s="176" t="s">
        <v>435</v>
      </c>
      <c r="L37" s="177">
        <v>150</v>
      </c>
      <c r="M37" s="177" t="s">
        <v>819</v>
      </c>
      <c r="N37" s="177">
        <v>471003</v>
      </c>
      <c r="O37" s="178">
        <f t="shared" si="1"/>
        <v>0.1</v>
      </c>
    </row>
    <row r="38" spans="1:15" ht="13.5">
      <c r="A38" s="174" t="s">
        <v>66</v>
      </c>
      <c r="B38" s="175">
        <v>2</v>
      </c>
      <c r="C38" s="176" t="s">
        <v>477</v>
      </c>
      <c r="D38" s="177">
        <v>0</v>
      </c>
      <c r="E38" s="177"/>
      <c r="F38" s="177">
        <v>43462</v>
      </c>
      <c r="G38" s="179">
        <f t="shared" si="0"/>
        <v>0</v>
      </c>
      <c r="I38" s="180" t="s">
        <v>25</v>
      </c>
      <c r="J38" s="181">
        <v>3</v>
      </c>
      <c r="K38" s="182" t="s">
        <v>936</v>
      </c>
      <c r="L38" s="183">
        <v>22546</v>
      </c>
      <c r="M38" s="183" t="s">
        <v>820</v>
      </c>
      <c r="N38" s="183">
        <v>29066</v>
      </c>
      <c r="O38" s="185">
        <f t="shared" si="1"/>
        <v>0</v>
      </c>
    </row>
    <row r="39" spans="1:15" ht="13.5">
      <c r="A39" s="180" t="s">
        <v>67</v>
      </c>
      <c r="B39" s="181">
        <v>3</v>
      </c>
      <c r="C39" s="182" t="s">
        <v>478</v>
      </c>
      <c r="D39" s="183">
        <v>0</v>
      </c>
      <c r="E39" s="183"/>
      <c r="F39" s="183">
        <v>33399</v>
      </c>
      <c r="G39" s="184">
        <f t="shared" si="0"/>
        <v>0</v>
      </c>
      <c r="I39" s="180" t="s">
        <v>945</v>
      </c>
      <c r="J39" s="181">
        <v>3</v>
      </c>
      <c r="K39" s="182" t="s">
        <v>946</v>
      </c>
      <c r="L39" s="183">
        <v>11</v>
      </c>
      <c r="M39" s="183" t="s">
        <v>819</v>
      </c>
      <c r="N39" s="183">
        <v>41809</v>
      </c>
      <c r="O39" s="185">
        <f t="shared" si="1"/>
        <v>0</v>
      </c>
    </row>
    <row r="40" spans="1:15" ht="13.5">
      <c r="A40" s="180" t="s">
        <v>73</v>
      </c>
      <c r="B40" s="181">
        <v>3</v>
      </c>
      <c r="C40" s="182" t="s">
        <v>484</v>
      </c>
      <c r="D40" s="183">
        <v>9</v>
      </c>
      <c r="E40" s="183" t="s">
        <v>1310</v>
      </c>
      <c r="F40" s="183">
        <v>10063</v>
      </c>
      <c r="G40" s="184">
        <f t="shared" si="0"/>
        <v>0</v>
      </c>
      <c r="I40" s="186" t="s">
        <v>947</v>
      </c>
      <c r="J40" s="187">
        <v>4</v>
      </c>
      <c r="K40" s="188" t="s">
        <v>948</v>
      </c>
      <c r="L40" s="189">
        <v>12733</v>
      </c>
      <c r="M40" s="189" t="s">
        <v>820</v>
      </c>
      <c r="N40" s="189">
        <v>37635</v>
      </c>
      <c r="O40" s="190">
        <f t="shared" si="1"/>
        <v>0</v>
      </c>
    </row>
    <row r="41" spans="1:15" ht="13.5">
      <c r="A41" s="186" t="s">
        <v>76</v>
      </c>
      <c r="B41" s="187">
        <v>4</v>
      </c>
      <c r="C41" s="188" t="s">
        <v>487</v>
      </c>
      <c r="D41" s="189">
        <v>1</v>
      </c>
      <c r="E41" s="189" t="s">
        <v>1310</v>
      </c>
      <c r="F41" s="189">
        <v>273</v>
      </c>
      <c r="G41" s="191">
        <f t="shared" si="0"/>
        <v>0</v>
      </c>
      <c r="I41" s="186" t="s">
        <v>949</v>
      </c>
      <c r="J41" s="187">
        <v>4</v>
      </c>
      <c r="K41" s="188" t="s">
        <v>950</v>
      </c>
      <c r="L41" s="189">
        <v>1038</v>
      </c>
      <c r="M41" s="189" t="s">
        <v>820</v>
      </c>
      <c r="N41" s="189">
        <v>1757</v>
      </c>
      <c r="O41" s="190">
        <f t="shared" si="1"/>
        <v>0</v>
      </c>
    </row>
    <row r="42" spans="1:15" ht="13.5">
      <c r="A42" s="174" t="s">
        <v>78</v>
      </c>
      <c r="B42" s="175">
        <v>2</v>
      </c>
      <c r="C42" s="176" t="s">
        <v>489</v>
      </c>
      <c r="D42" s="177">
        <v>17</v>
      </c>
      <c r="E42" s="177" t="s">
        <v>1310</v>
      </c>
      <c r="F42" s="177">
        <v>46839</v>
      </c>
      <c r="G42" s="179">
        <f t="shared" si="0"/>
        <v>0</v>
      </c>
      <c r="I42" s="186" t="s">
        <v>951</v>
      </c>
      <c r="J42" s="187">
        <v>4</v>
      </c>
      <c r="K42" s="188" t="s">
        <v>952</v>
      </c>
      <c r="L42" s="189">
        <v>1019</v>
      </c>
      <c r="M42" s="189" t="s">
        <v>820</v>
      </c>
      <c r="N42" s="189">
        <v>2417</v>
      </c>
      <c r="O42" s="190">
        <f t="shared" si="1"/>
        <v>0</v>
      </c>
    </row>
    <row r="43" spans="1:15" ht="13.5">
      <c r="A43" s="180" t="s">
        <v>79</v>
      </c>
      <c r="B43" s="181">
        <v>3</v>
      </c>
      <c r="C43" s="182" t="s">
        <v>490</v>
      </c>
      <c r="D43" s="183">
        <v>0</v>
      </c>
      <c r="E43" s="183" t="s">
        <v>1310</v>
      </c>
      <c r="F43" s="183">
        <v>778</v>
      </c>
      <c r="G43" s="184">
        <f t="shared" si="0"/>
        <v>0</v>
      </c>
      <c r="I43" s="174" t="s">
        <v>26</v>
      </c>
      <c r="J43" s="175">
        <v>2</v>
      </c>
      <c r="K43" s="176" t="s">
        <v>437</v>
      </c>
      <c r="L43" s="177">
        <v>17</v>
      </c>
      <c r="M43" s="177" t="s">
        <v>819</v>
      </c>
      <c r="N43" s="177">
        <v>319144</v>
      </c>
      <c r="O43" s="178">
        <f t="shared" si="1"/>
        <v>0</v>
      </c>
    </row>
    <row r="44" spans="1:15" ht="13.5">
      <c r="A44" s="180" t="s">
        <v>80</v>
      </c>
      <c r="B44" s="181">
        <v>3</v>
      </c>
      <c r="C44" s="182" t="s">
        <v>491</v>
      </c>
      <c r="D44" s="183">
        <v>14</v>
      </c>
      <c r="E44" s="183" t="s">
        <v>1310</v>
      </c>
      <c r="F44" s="183">
        <v>34246</v>
      </c>
      <c r="G44" s="184">
        <f t="shared" si="0"/>
        <v>0</v>
      </c>
      <c r="I44" s="174" t="s">
        <v>28</v>
      </c>
      <c r="J44" s="175">
        <v>2</v>
      </c>
      <c r="K44" s="176" t="s">
        <v>439</v>
      </c>
      <c r="L44" s="177">
        <v>0</v>
      </c>
      <c r="M44" s="177"/>
      <c r="N44" s="177">
        <v>598739</v>
      </c>
      <c r="O44" s="178">
        <f t="shared" si="1"/>
        <v>0.1</v>
      </c>
    </row>
    <row r="45" spans="1:15" ht="13.5">
      <c r="A45" s="174" t="s">
        <v>81</v>
      </c>
      <c r="B45" s="175">
        <v>2</v>
      </c>
      <c r="C45" s="176" t="s">
        <v>492</v>
      </c>
      <c r="D45" s="177">
        <v>3304</v>
      </c>
      <c r="E45" s="177" t="s">
        <v>1311</v>
      </c>
      <c r="F45" s="177">
        <v>79065</v>
      </c>
      <c r="G45" s="179">
        <f t="shared" si="0"/>
        <v>0</v>
      </c>
      <c r="I45" s="170" t="s">
        <v>29</v>
      </c>
      <c r="J45" s="171">
        <v>1</v>
      </c>
      <c r="K45" s="171" t="s">
        <v>440</v>
      </c>
      <c r="L45" s="172">
        <v>0</v>
      </c>
      <c r="M45" s="172"/>
      <c r="N45" s="172">
        <v>611505</v>
      </c>
      <c r="O45" s="192">
        <f t="shared" si="1"/>
        <v>0.1</v>
      </c>
    </row>
    <row r="46" spans="1:15" ht="13.5">
      <c r="A46" s="180" t="s">
        <v>82</v>
      </c>
      <c r="B46" s="181">
        <v>3</v>
      </c>
      <c r="C46" s="182" t="s">
        <v>493</v>
      </c>
      <c r="D46" s="183">
        <v>25</v>
      </c>
      <c r="E46" s="183" t="s">
        <v>1311</v>
      </c>
      <c r="F46" s="183">
        <v>5528</v>
      </c>
      <c r="G46" s="184">
        <f t="shared" si="0"/>
        <v>0</v>
      </c>
      <c r="I46" s="174" t="s">
        <v>30</v>
      </c>
      <c r="J46" s="175">
        <v>2</v>
      </c>
      <c r="K46" s="176" t="s">
        <v>441</v>
      </c>
      <c r="L46" s="177">
        <v>469</v>
      </c>
      <c r="M46" s="177" t="s">
        <v>821</v>
      </c>
      <c r="N46" s="177">
        <v>611505</v>
      </c>
      <c r="O46" s="178">
        <f t="shared" si="1"/>
        <v>0.1</v>
      </c>
    </row>
    <row r="47" spans="1:15" ht="13.5">
      <c r="A47" s="174" t="s">
        <v>86</v>
      </c>
      <c r="B47" s="175">
        <v>2</v>
      </c>
      <c r="C47" s="176" t="s">
        <v>497</v>
      </c>
      <c r="D47" s="177">
        <v>17</v>
      </c>
      <c r="E47" s="177" t="s">
        <v>1310</v>
      </c>
      <c r="F47" s="177">
        <v>68686</v>
      </c>
      <c r="G47" s="179">
        <f t="shared" si="0"/>
        <v>0</v>
      </c>
      <c r="I47" s="180" t="s">
        <v>956</v>
      </c>
      <c r="J47" s="181">
        <v>3</v>
      </c>
      <c r="K47" s="182" t="s">
        <v>957</v>
      </c>
      <c r="L47" s="183">
        <v>464746</v>
      </c>
      <c r="M47" s="183" t="s">
        <v>958</v>
      </c>
      <c r="N47" s="183">
        <v>610441</v>
      </c>
      <c r="O47" s="185">
        <f t="shared" si="1"/>
        <v>0.1</v>
      </c>
    </row>
    <row r="48" spans="1:15" ht="13.5">
      <c r="A48" s="180" t="s">
        <v>87</v>
      </c>
      <c r="B48" s="181">
        <v>3</v>
      </c>
      <c r="C48" s="182" t="s">
        <v>498</v>
      </c>
      <c r="D48" s="183">
        <v>11</v>
      </c>
      <c r="E48" s="183" t="s">
        <v>1310</v>
      </c>
      <c r="F48" s="183">
        <v>48474</v>
      </c>
      <c r="G48" s="184">
        <f t="shared" si="0"/>
        <v>0</v>
      </c>
      <c r="I48" s="186" t="s">
        <v>959</v>
      </c>
      <c r="J48" s="187">
        <v>4</v>
      </c>
      <c r="K48" s="188" t="s">
        <v>960</v>
      </c>
      <c r="L48" s="189">
        <v>3554</v>
      </c>
      <c r="M48" s="189" t="s">
        <v>958</v>
      </c>
      <c r="N48" s="189">
        <v>19047</v>
      </c>
      <c r="O48" s="190">
        <f t="shared" si="1"/>
        <v>0</v>
      </c>
    </row>
    <row r="49" spans="1:15" ht="13.5">
      <c r="A49" s="180" t="s">
        <v>88</v>
      </c>
      <c r="B49" s="181">
        <v>3</v>
      </c>
      <c r="C49" s="182" t="s">
        <v>499</v>
      </c>
      <c r="D49" s="183">
        <v>5</v>
      </c>
      <c r="E49" s="183" t="s">
        <v>1310</v>
      </c>
      <c r="F49" s="183">
        <v>17642</v>
      </c>
      <c r="G49" s="184">
        <f t="shared" si="0"/>
        <v>0</v>
      </c>
      <c r="I49" s="186" t="s">
        <v>961</v>
      </c>
      <c r="J49" s="187">
        <v>4</v>
      </c>
      <c r="K49" s="188" t="s">
        <v>962</v>
      </c>
      <c r="L49" s="189">
        <v>2942</v>
      </c>
      <c r="M49" s="189" t="s">
        <v>958</v>
      </c>
      <c r="N49" s="189">
        <v>16770</v>
      </c>
      <c r="O49" s="190">
        <f t="shared" si="1"/>
        <v>0</v>
      </c>
    </row>
    <row r="50" spans="1:15" ht="13.5">
      <c r="A50" s="174" t="s">
        <v>94</v>
      </c>
      <c r="B50" s="175">
        <v>2</v>
      </c>
      <c r="C50" s="176" t="s">
        <v>505</v>
      </c>
      <c r="D50" s="177">
        <v>305</v>
      </c>
      <c r="E50" s="177" t="s">
        <v>1310</v>
      </c>
      <c r="F50" s="177">
        <v>920145</v>
      </c>
      <c r="G50" s="179">
        <f t="shared" si="0"/>
        <v>0.6</v>
      </c>
      <c r="I50" s="186" t="s">
        <v>963</v>
      </c>
      <c r="J50" s="187">
        <v>4</v>
      </c>
      <c r="K50" s="188" t="s">
        <v>964</v>
      </c>
      <c r="L50" s="189">
        <v>612</v>
      </c>
      <c r="M50" s="189" t="s">
        <v>958</v>
      </c>
      <c r="N50" s="189">
        <v>2277</v>
      </c>
      <c r="O50" s="190">
        <f t="shared" si="1"/>
        <v>0</v>
      </c>
    </row>
    <row r="51" spans="1:15" ht="13.5">
      <c r="A51" s="180" t="s">
        <v>96</v>
      </c>
      <c r="B51" s="181">
        <v>3</v>
      </c>
      <c r="C51" s="182" t="s">
        <v>507</v>
      </c>
      <c r="D51" s="183">
        <v>33</v>
      </c>
      <c r="E51" s="183" t="s">
        <v>1310</v>
      </c>
      <c r="F51" s="183">
        <v>60937</v>
      </c>
      <c r="G51" s="184">
        <f t="shared" si="0"/>
        <v>0</v>
      </c>
      <c r="I51" s="186" t="s">
        <v>965</v>
      </c>
      <c r="J51" s="187">
        <v>4</v>
      </c>
      <c r="K51" s="188" t="s">
        <v>966</v>
      </c>
      <c r="L51" s="189">
        <v>461192</v>
      </c>
      <c r="M51" s="189" t="s">
        <v>958</v>
      </c>
      <c r="N51" s="189">
        <v>591394</v>
      </c>
      <c r="O51" s="190">
        <f t="shared" si="1"/>
        <v>0.1</v>
      </c>
    </row>
    <row r="52" spans="1:15" ht="13.5">
      <c r="A52" s="186" t="s">
        <v>97</v>
      </c>
      <c r="B52" s="187">
        <v>4</v>
      </c>
      <c r="C52" s="188" t="s">
        <v>508</v>
      </c>
      <c r="D52" s="189">
        <v>12</v>
      </c>
      <c r="E52" s="189" t="s">
        <v>1310</v>
      </c>
      <c r="F52" s="189">
        <v>7275</v>
      </c>
      <c r="G52" s="191">
        <f t="shared" si="0"/>
        <v>0</v>
      </c>
      <c r="I52" s="170" t="s">
        <v>33</v>
      </c>
      <c r="J52" s="171">
        <v>1</v>
      </c>
      <c r="K52" s="171" t="s">
        <v>444</v>
      </c>
      <c r="L52" s="172">
        <v>0</v>
      </c>
      <c r="M52" s="172"/>
      <c r="N52" s="172">
        <v>4596250</v>
      </c>
      <c r="O52" s="192">
        <f t="shared" si="1"/>
        <v>0.7</v>
      </c>
    </row>
    <row r="53" spans="1:15" ht="13.5">
      <c r="A53" s="186" t="s">
        <v>98</v>
      </c>
      <c r="B53" s="187">
        <v>4</v>
      </c>
      <c r="C53" s="188" t="s">
        <v>509</v>
      </c>
      <c r="D53" s="189">
        <v>21</v>
      </c>
      <c r="E53" s="189" t="s">
        <v>1310</v>
      </c>
      <c r="F53" s="189">
        <v>53662</v>
      </c>
      <c r="G53" s="191">
        <f t="shared" si="0"/>
        <v>0</v>
      </c>
      <c r="I53" s="174" t="s">
        <v>34</v>
      </c>
      <c r="J53" s="175">
        <v>2</v>
      </c>
      <c r="K53" s="176" t="s">
        <v>445</v>
      </c>
      <c r="L53" s="177">
        <v>8</v>
      </c>
      <c r="M53" s="177" t="s">
        <v>819</v>
      </c>
      <c r="N53" s="177">
        <v>124781</v>
      </c>
      <c r="O53" s="178">
        <f t="shared" si="1"/>
        <v>0</v>
      </c>
    </row>
    <row r="54" spans="1:15" ht="13.5">
      <c r="A54" s="180" t="s">
        <v>99</v>
      </c>
      <c r="B54" s="181">
        <v>3</v>
      </c>
      <c r="C54" s="182" t="s">
        <v>510</v>
      </c>
      <c r="D54" s="183">
        <v>12</v>
      </c>
      <c r="E54" s="183" t="s">
        <v>1310</v>
      </c>
      <c r="F54" s="183">
        <v>8044</v>
      </c>
      <c r="G54" s="184">
        <f t="shared" si="0"/>
        <v>0</v>
      </c>
      <c r="I54" s="180" t="s">
        <v>973</v>
      </c>
      <c r="J54" s="181">
        <v>3</v>
      </c>
      <c r="K54" s="182" t="s">
        <v>974</v>
      </c>
      <c r="L54" s="183">
        <v>8344</v>
      </c>
      <c r="M54" s="183" t="s">
        <v>820</v>
      </c>
      <c r="N54" s="183">
        <v>124781</v>
      </c>
      <c r="O54" s="185">
        <f t="shared" si="1"/>
        <v>0</v>
      </c>
    </row>
    <row r="55" spans="1:15" ht="13.5">
      <c r="A55" s="180" t="s">
        <v>100</v>
      </c>
      <c r="B55" s="181">
        <v>3</v>
      </c>
      <c r="C55" s="182" t="s">
        <v>511</v>
      </c>
      <c r="D55" s="183">
        <v>1186</v>
      </c>
      <c r="E55" s="183" t="s">
        <v>1311</v>
      </c>
      <c r="F55" s="183">
        <v>805</v>
      </c>
      <c r="G55" s="184">
        <f t="shared" si="0"/>
        <v>0</v>
      </c>
      <c r="I55" s="174" t="s">
        <v>35</v>
      </c>
      <c r="J55" s="175">
        <v>2</v>
      </c>
      <c r="K55" s="176" t="s">
        <v>446</v>
      </c>
      <c r="L55" s="177">
        <v>1</v>
      </c>
      <c r="M55" s="177" t="s">
        <v>819</v>
      </c>
      <c r="N55" s="177">
        <v>523</v>
      </c>
      <c r="O55" s="178">
        <f t="shared" si="1"/>
        <v>0</v>
      </c>
    </row>
    <row r="56" spans="1:15" ht="13.5">
      <c r="A56" s="174" t="s">
        <v>101</v>
      </c>
      <c r="B56" s="175">
        <v>2</v>
      </c>
      <c r="C56" s="176" t="s">
        <v>512</v>
      </c>
      <c r="D56" s="177">
        <v>40</v>
      </c>
      <c r="E56" s="177" t="s">
        <v>1310</v>
      </c>
      <c r="F56" s="177">
        <v>767794</v>
      </c>
      <c r="G56" s="179">
        <f t="shared" si="0"/>
        <v>0.5</v>
      </c>
      <c r="I56" s="180" t="s">
        <v>977</v>
      </c>
      <c r="J56" s="181">
        <v>3</v>
      </c>
      <c r="K56" s="182" t="s">
        <v>978</v>
      </c>
      <c r="L56" s="183">
        <v>1</v>
      </c>
      <c r="M56" s="183" t="s">
        <v>819</v>
      </c>
      <c r="N56" s="183">
        <v>523</v>
      </c>
      <c r="O56" s="185">
        <f t="shared" si="1"/>
        <v>0</v>
      </c>
    </row>
    <row r="57" spans="1:15" ht="13.5">
      <c r="A57" s="170" t="s">
        <v>102</v>
      </c>
      <c r="B57" s="171">
        <v>1</v>
      </c>
      <c r="C57" s="171" t="s">
        <v>513</v>
      </c>
      <c r="D57" s="172">
        <v>0</v>
      </c>
      <c r="E57" s="172"/>
      <c r="F57" s="172">
        <v>5705728</v>
      </c>
      <c r="G57" s="193">
        <f t="shared" si="0"/>
        <v>3.5</v>
      </c>
      <c r="I57" s="174" t="s">
        <v>36</v>
      </c>
      <c r="J57" s="175">
        <v>2</v>
      </c>
      <c r="K57" s="176" t="s">
        <v>447</v>
      </c>
      <c r="L57" s="177">
        <v>23</v>
      </c>
      <c r="M57" s="177" t="s">
        <v>819</v>
      </c>
      <c r="N57" s="177">
        <v>12985</v>
      </c>
      <c r="O57" s="178">
        <f t="shared" si="1"/>
        <v>0</v>
      </c>
    </row>
    <row r="58" spans="1:15" ht="13.5">
      <c r="A58" s="174" t="s">
        <v>103</v>
      </c>
      <c r="B58" s="175">
        <v>2</v>
      </c>
      <c r="C58" s="176" t="s">
        <v>514</v>
      </c>
      <c r="D58" s="177">
        <v>1</v>
      </c>
      <c r="E58" s="177" t="s">
        <v>1310</v>
      </c>
      <c r="F58" s="177">
        <v>12816</v>
      </c>
      <c r="G58" s="179">
        <f t="shared" si="0"/>
        <v>0</v>
      </c>
      <c r="I58" s="180" t="s">
        <v>37</v>
      </c>
      <c r="J58" s="181">
        <v>3</v>
      </c>
      <c r="K58" s="182" t="s">
        <v>991</v>
      </c>
      <c r="L58" s="183">
        <v>19</v>
      </c>
      <c r="M58" s="183" t="s">
        <v>819</v>
      </c>
      <c r="N58" s="183">
        <v>8204</v>
      </c>
      <c r="O58" s="185">
        <f t="shared" si="1"/>
        <v>0</v>
      </c>
    </row>
    <row r="59" spans="1:15" ht="13.5">
      <c r="A59" s="174" t="s">
        <v>104</v>
      </c>
      <c r="B59" s="175">
        <v>2</v>
      </c>
      <c r="C59" s="176" t="s">
        <v>515</v>
      </c>
      <c r="D59" s="177">
        <v>100</v>
      </c>
      <c r="E59" s="177" t="s">
        <v>1310</v>
      </c>
      <c r="F59" s="177">
        <v>333796</v>
      </c>
      <c r="G59" s="179">
        <f t="shared" si="0"/>
        <v>0.2</v>
      </c>
      <c r="I59" s="180" t="s">
        <v>994</v>
      </c>
      <c r="J59" s="181">
        <v>3</v>
      </c>
      <c r="K59" s="182" t="s">
        <v>448</v>
      </c>
      <c r="L59" s="183">
        <v>4</v>
      </c>
      <c r="M59" s="183" t="s">
        <v>819</v>
      </c>
      <c r="N59" s="183">
        <v>4781</v>
      </c>
      <c r="O59" s="185">
        <f t="shared" si="1"/>
        <v>0</v>
      </c>
    </row>
    <row r="60" spans="1:15" ht="13.5">
      <c r="A60" s="180" t="s">
        <v>105</v>
      </c>
      <c r="B60" s="181">
        <v>3</v>
      </c>
      <c r="C60" s="182" t="s">
        <v>516</v>
      </c>
      <c r="D60" s="183">
        <v>56</v>
      </c>
      <c r="E60" s="183" t="s">
        <v>1310</v>
      </c>
      <c r="F60" s="183">
        <v>72625</v>
      </c>
      <c r="G60" s="184">
        <f t="shared" si="0"/>
        <v>0</v>
      </c>
      <c r="I60" s="186" t="s">
        <v>997</v>
      </c>
      <c r="J60" s="187">
        <v>4</v>
      </c>
      <c r="K60" s="188" t="s">
        <v>998</v>
      </c>
      <c r="L60" s="189">
        <v>3</v>
      </c>
      <c r="M60" s="189" t="s">
        <v>819</v>
      </c>
      <c r="N60" s="189">
        <v>2723</v>
      </c>
      <c r="O60" s="190">
        <f t="shared" si="1"/>
        <v>0</v>
      </c>
    </row>
    <row r="61" spans="1:15" ht="13.5">
      <c r="A61" s="180" t="s">
        <v>106</v>
      </c>
      <c r="B61" s="181">
        <v>3</v>
      </c>
      <c r="C61" s="182" t="s">
        <v>517</v>
      </c>
      <c r="D61" s="183">
        <v>22446</v>
      </c>
      <c r="E61" s="183" t="s">
        <v>1311</v>
      </c>
      <c r="F61" s="183">
        <v>19714</v>
      </c>
      <c r="G61" s="184">
        <f t="shared" si="0"/>
        <v>0</v>
      </c>
      <c r="I61" s="186" t="s">
        <v>999</v>
      </c>
      <c r="J61" s="187">
        <v>4</v>
      </c>
      <c r="K61" s="188" t="s">
        <v>1000</v>
      </c>
      <c r="L61" s="189">
        <v>1</v>
      </c>
      <c r="M61" s="189" t="s">
        <v>819</v>
      </c>
      <c r="N61" s="189">
        <v>2058</v>
      </c>
      <c r="O61" s="190">
        <f t="shared" si="1"/>
        <v>0</v>
      </c>
    </row>
    <row r="62" spans="1:15" ht="13.5">
      <c r="A62" s="186" t="s">
        <v>107</v>
      </c>
      <c r="B62" s="187">
        <v>4</v>
      </c>
      <c r="C62" s="188" t="s">
        <v>518</v>
      </c>
      <c r="D62" s="189">
        <v>21567</v>
      </c>
      <c r="E62" s="189" t="s">
        <v>1311</v>
      </c>
      <c r="F62" s="189">
        <v>17484</v>
      </c>
      <c r="G62" s="191">
        <f t="shared" si="0"/>
        <v>0</v>
      </c>
      <c r="I62" s="186" t="s">
        <v>1001</v>
      </c>
      <c r="J62" s="187">
        <v>4</v>
      </c>
      <c r="K62" s="188" t="s">
        <v>1002</v>
      </c>
      <c r="L62" s="189">
        <v>1</v>
      </c>
      <c r="M62" s="189" t="s">
        <v>819</v>
      </c>
      <c r="N62" s="189">
        <v>400</v>
      </c>
      <c r="O62" s="190">
        <f t="shared" si="1"/>
        <v>0</v>
      </c>
    </row>
    <row r="63" spans="1:15" ht="13.5">
      <c r="A63" s="186" t="s">
        <v>108</v>
      </c>
      <c r="B63" s="187">
        <v>4</v>
      </c>
      <c r="C63" s="188" t="s">
        <v>519</v>
      </c>
      <c r="D63" s="189">
        <v>122</v>
      </c>
      <c r="E63" s="189" t="s">
        <v>1311</v>
      </c>
      <c r="F63" s="189">
        <v>466</v>
      </c>
      <c r="G63" s="191">
        <f t="shared" si="0"/>
        <v>0</v>
      </c>
      <c r="I63" s="186" t="s">
        <v>1003</v>
      </c>
      <c r="J63" s="187">
        <v>4</v>
      </c>
      <c r="K63" s="188" t="s">
        <v>1004</v>
      </c>
      <c r="L63" s="189">
        <v>0</v>
      </c>
      <c r="M63" s="189" t="s">
        <v>819</v>
      </c>
      <c r="N63" s="189">
        <v>278</v>
      </c>
      <c r="O63" s="190">
        <f t="shared" si="1"/>
        <v>0</v>
      </c>
    </row>
    <row r="64" spans="1:15" ht="13.5">
      <c r="A64" s="180" t="s">
        <v>109</v>
      </c>
      <c r="B64" s="181">
        <v>3</v>
      </c>
      <c r="C64" s="182" t="s">
        <v>520</v>
      </c>
      <c r="D64" s="183">
        <v>1604</v>
      </c>
      <c r="E64" s="183" t="s">
        <v>1311</v>
      </c>
      <c r="F64" s="183">
        <v>19956</v>
      </c>
      <c r="G64" s="184">
        <f t="shared" si="0"/>
        <v>0</v>
      </c>
      <c r="I64" s="186" t="s">
        <v>1005</v>
      </c>
      <c r="J64" s="187">
        <v>4</v>
      </c>
      <c r="K64" s="188" t="s">
        <v>1006</v>
      </c>
      <c r="L64" s="189">
        <v>0</v>
      </c>
      <c r="M64" s="189" t="s">
        <v>819</v>
      </c>
      <c r="N64" s="189">
        <v>784</v>
      </c>
      <c r="O64" s="190">
        <f t="shared" si="1"/>
        <v>0</v>
      </c>
    </row>
    <row r="65" spans="1:15" ht="13.5">
      <c r="A65" s="174" t="s">
        <v>110</v>
      </c>
      <c r="B65" s="175">
        <v>2</v>
      </c>
      <c r="C65" s="176" t="s">
        <v>521</v>
      </c>
      <c r="D65" s="177">
        <v>0</v>
      </c>
      <c r="E65" s="177"/>
      <c r="F65" s="177">
        <v>4892</v>
      </c>
      <c r="G65" s="179">
        <f t="shared" si="0"/>
        <v>0</v>
      </c>
      <c r="I65" s="174" t="s">
        <v>38</v>
      </c>
      <c r="J65" s="175">
        <v>2</v>
      </c>
      <c r="K65" s="176" t="s">
        <v>449</v>
      </c>
      <c r="L65" s="177">
        <v>0</v>
      </c>
      <c r="M65" s="177"/>
      <c r="N65" s="177">
        <v>25441</v>
      </c>
      <c r="O65" s="178">
        <f t="shared" si="1"/>
        <v>0</v>
      </c>
    </row>
    <row r="66" spans="1:15" ht="13.5">
      <c r="A66" s="180" t="s">
        <v>111</v>
      </c>
      <c r="B66" s="181">
        <v>3</v>
      </c>
      <c r="C66" s="182" t="s">
        <v>522</v>
      </c>
      <c r="D66" s="183">
        <v>0</v>
      </c>
      <c r="E66" s="183"/>
      <c r="F66" s="183">
        <v>557</v>
      </c>
      <c r="G66" s="184">
        <f t="shared" si="0"/>
        <v>0</v>
      </c>
      <c r="I66" s="180" t="s">
        <v>39</v>
      </c>
      <c r="J66" s="181">
        <v>3</v>
      </c>
      <c r="K66" s="182" t="s">
        <v>450</v>
      </c>
      <c r="L66" s="183">
        <v>0</v>
      </c>
      <c r="M66" s="183"/>
      <c r="N66" s="183">
        <v>25441</v>
      </c>
      <c r="O66" s="185">
        <f t="shared" si="1"/>
        <v>0</v>
      </c>
    </row>
    <row r="67" spans="1:15" ht="13.5">
      <c r="A67" s="186" t="s">
        <v>113</v>
      </c>
      <c r="B67" s="187">
        <v>4</v>
      </c>
      <c r="C67" s="188" t="s">
        <v>524</v>
      </c>
      <c r="D67" s="189">
        <v>0</v>
      </c>
      <c r="E67" s="189"/>
      <c r="F67" s="189">
        <v>557</v>
      </c>
      <c r="G67" s="191">
        <f t="shared" si="0"/>
        <v>0</v>
      </c>
      <c r="I67" s="186" t="s">
        <v>1021</v>
      </c>
      <c r="J67" s="187">
        <v>4</v>
      </c>
      <c r="K67" s="188" t="s">
        <v>451</v>
      </c>
      <c r="L67" s="189">
        <v>0</v>
      </c>
      <c r="M67" s="189"/>
      <c r="N67" s="189">
        <v>25441</v>
      </c>
      <c r="O67" s="190">
        <f t="shared" si="1"/>
        <v>0</v>
      </c>
    </row>
    <row r="68" spans="1:15" ht="13.5">
      <c r="A68" s="180" t="s">
        <v>114</v>
      </c>
      <c r="B68" s="181">
        <v>3</v>
      </c>
      <c r="C68" s="182" t="s">
        <v>525</v>
      </c>
      <c r="D68" s="183">
        <v>0</v>
      </c>
      <c r="E68" s="183" t="s">
        <v>1310</v>
      </c>
      <c r="F68" s="183">
        <v>4335</v>
      </c>
      <c r="G68" s="184">
        <f t="shared" si="0"/>
        <v>0</v>
      </c>
      <c r="I68" s="174" t="s">
        <v>42</v>
      </c>
      <c r="J68" s="175">
        <v>2</v>
      </c>
      <c r="K68" s="176" t="s">
        <v>453</v>
      </c>
      <c r="L68" s="177">
        <v>108</v>
      </c>
      <c r="M68" s="177" t="s">
        <v>819</v>
      </c>
      <c r="N68" s="177">
        <v>261706</v>
      </c>
      <c r="O68" s="178">
        <f t="shared" si="1"/>
        <v>0</v>
      </c>
    </row>
    <row r="69" spans="1:15" ht="13.5">
      <c r="A69" s="174" t="s">
        <v>116</v>
      </c>
      <c r="B69" s="175">
        <v>2</v>
      </c>
      <c r="C69" s="176" t="s">
        <v>527</v>
      </c>
      <c r="D69" s="177">
        <v>39</v>
      </c>
      <c r="E69" s="177" t="s">
        <v>1310</v>
      </c>
      <c r="F69" s="177">
        <v>120877</v>
      </c>
      <c r="G69" s="179">
        <f aca="true" t="shared" si="2" ref="G69:G132">ROUND((F69/165257146)*100,1)</f>
        <v>0.1</v>
      </c>
      <c r="I69" s="180" t="s">
        <v>1034</v>
      </c>
      <c r="J69" s="181">
        <v>3</v>
      </c>
      <c r="K69" s="182" t="s">
        <v>1035</v>
      </c>
      <c r="L69" s="183">
        <v>1406</v>
      </c>
      <c r="M69" s="183" t="s">
        <v>820</v>
      </c>
      <c r="N69" s="183">
        <v>3087</v>
      </c>
      <c r="O69" s="185">
        <f aca="true" t="shared" si="3" ref="O69:O132">ROUND((N69/689233915)*100,1)</f>
        <v>0</v>
      </c>
    </row>
    <row r="70" spans="1:15" ht="13.5">
      <c r="A70" s="180" t="s">
        <v>117</v>
      </c>
      <c r="B70" s="181">
        <v>3</v>
      </c>
      <c r="C70" s="182" t="s">
        <v>528</v>
      </c>
      <c r="D70" s="183">
        <v>24</v>
      </c>
      <c r="E70" s="183" t="s">
        <v>1310</v>
      </c>
      <c r="F70" s="183">
        <v>38888</v>
      </c>
      <c r="G70" s="184">
        <f t="shared" si="2"/>
        <v>0</v>
      </c>
      <c r="I70" s="180" t="s">
        <v>1038</v>
      </c>
      <c r="J70" s="181">
        <v>3</v>
      </c>
      <c r="K70" s="182" t="s">
        <v>1039</v>
      </c>
      <c r="L70" s="183">
        <v>11</v>
      </c>
      <c r="M70" s="183" t="s">
        <v>819</v>
      </c>
      <c r="N70" s="183">
        <v>9330</v>
      </c>
      <c r="O70" s="185">
        <f t="shared" si="3"/>
        <v>0</v>
      </c>
    </row>
    <row r="71" spans="1:15" ht="13.5">
      <c r="A71" s="186" t="s">
        <v>125</v>
      </c>
      <c r="B71" s="187">
        <v>4</v>
      </c>
      <c r="C71" s="188" t="s">
        <v>535</v>
      </c>
      <c r="D71" s="189">
        <v>15</v>
      </c>
      <c r="E71" s="189" t="s">
        <v>1310</v>
      </c>
      <c r="F71" s="189">
        <v>17463</v>
      </c>
      <c r="G71" s="191">
        <f t="shared" si="2"/>
        <v>0</v>
      </c>
      <c r="I71" s="186" t="s">
        <v>1040</v>
      </c>
      <c r="J71" s="187">
        <v>4</v>
      </c>
      <c r="K71" s="188" t="s">
        <v>1041</v>
      </c>
      <c r="L71" s="189">
        <v>9</v>
      </c>
      <c r="M71" s="189" t="s">
        <v>819</v>
      </c>
      <c r="N71" s="189">
        <v>5164</v>
      </c>
      <c r="O71" s="190">
        <f t="shared" si="3"/>
        <v>0</v>
      </c>
    </row>
    <row r="72" spans="1:15" ht="13.5">
      <c r="A72" s="180" t="s">
        <v>126</v>
      </c>
      <c r="B72" s="181">
        <v>3</v>
      </c>
      <c r="C72" s="182" t="s">
        <v>536</v>
      </c>
      <c r="D72" s="183">
        <v>150</v>
      </c>
      <c r="E72" s="183" t="s">
        <v>1311</v>
      </c>
      <c r="F72" s="183">
        <v>351</v>
      </c>
      <c r="G72" s="184">
        <f t="shared" si="2"/>
        <v>0</v>
      </c>
      <c r="I72" s="180" t="s">
        <v>43</v>
      </c>
      <c r="J72" s="181">
        <v>3</v>
      </c>
      <c r="K72" s="182" t="s">
        <v>1042</v>
      </c>
      <c r="L72" s="183">
        <v>0</v>
      </c>
      <c r="M72" s="183" t="s">
        <v>819</v>
      </c>
      <c r="N72" s="183">
        <v>2012</v>
      </c>
      <c r="O72" s="185">
        <f t="shared" si="3"/>
        <v>0</v>
      </c>
    </row>
    <row r="73" spans="1:15" ht="13.5">
      <c r="A73" s="180" t="s">
        <v>127</v>
      </c>
      <c r="B73" s="181">
        <v>3</v>
      </c>
      <c r="C73" s="182" t="s">
        <v>537</v>
      </c>
      <c r="D73" s="183">
        <v>3783</v>
      </c>
      <c r="E73" s="183" t="s">
        <v>1311</v>
      </c>
      <c r="F73" s="183">
        <v>3654</v>
      </c>
      <c r="G73" s="184">
        <f t="shared" si="2"/>
        <v>0</v>
      </c>
      <c r="I73" s="180" t="s">
        <v>1043</v>
      </c>
      <c r="J73" s="181">
        <v>3</v>
      </c>
      <c r="K73" s="182" t="s">
        <v>1044</v>
      </c>
      <c r="L73" s="183">
        <v>5</v>
      </c>
      <c r="M73" s="183" t="s">
        <v>819</v>
      </c>
      <c r="N73" s="183">
        <v>34008</v>
      </c>
      <c r="O73" s="185">
        <f t="shared" si="3"/>
        <v>0</v>
      </c>
    </row>
    <row r="74" spans="1:15" ht="13.5">
      <c r="A74" s="174" t="s">
        <v>128</v>
      </c>
      <c r="B74" s="175">
        <v>2</v>
      </c>
      <c r="C74" s="176" t="s">
        <v>538</v>
      </c>
      <c r="D74" s="177">
        <v>0</v>
      </c>
      <c r="E74" s="177"/>
      <c r="F74" s="177">
        <v>1415249</v>
      </c>
      <c r="G74" s="179">
        <f t="shared" si="2"/>
        <v>0.9</v>
      </c>
      <c r="I74" s="180" t="s">
        <v>1053</v>
      </c>
      <c r="J74" s="181">
        <v>3</v>
      </c>
      <c r="K74" s="182" t="s">
        <v>1054</v>
      </c>
      <c r="L74" s="183">
        <v>4</v>
      </c>
      <c r="M74" s="183" t="s">
        <v>819</v>
      </c>
      <c r="N74" s="183">
        <v>5782</v>
      </c>
      <c r="O74" s="185">
        <f t="shared" si="3"/>
        <v>0</v>
      </c>
    </row>
    <row r="75" spans="1:15" ht="13.5">
      <c r="A75" s="180" t="s">
        <v>129</v>
      </c>
      <c r="B75" s="181">
        <v>3</v>
      </c>
      <c r="C75" s="182" t="s">
        <v>539</v>
      </c>
      <c r="D75" s="183">
        <v>23</v>
      </c>
      <c r="E75" s="183" t="s">
        <v>1310</v>
      </c>
      <c r="F75" s="183">
        <v>73065</v>
      </c>
      <c r="G75" s="184">
        <f t="shared" si="2"/>
        <v>0</v>
      </c>
      <c r="I75" s="186" t="s">
        <v>1055</v>
      </c>
      <c r="J75" s="187">
        <v>4</v>
      </c>
      <c r="K75" s="188" t="s">
        <v>1056</v>
      </c>
      <c r="L75" s="189">
        <v>3</v>
      </c>
      <c r="M75" s="189" t="s">
        <v>819</v>
      </c>
      <c r="N75" s="189">
        <v>2593</v>
      </c>
      <c r="O75" s="190">
        <f t="shared" si="3"/>
        <v>0</v>
      </c>
    </row>
    <row r="76" spans="1:15" ht="13.5">
      <c r="A76" s="186" t="s">
        <v>130</v>
      </c>
      <c r="B76" s="187">
        <v>4</v>
      </c>
      <c r="C76" s="188" t="s">
        <v>540</v>
      </c>
      <c r="D76" s="189">
        <v>11413</v>
      </c>
      <c r="E76" s="189" t="s">
        <v>1311</v>
      </c>
      <c r="F76" s="189">
        <v>42860</v>
      </c>
      <c r="G76" s="191">
        <f t="shared" si="2"/>
        <v>0</v>
      </c>
      <c r="I76" s="186" t="s">
        <v>1057</v>
      </c>
      <c r="J76" s="187">
        <v>4</v>
      </c>
      <c r="K76" s="188" t="s">
        <v>1058</v>
      </c>
      <c r="L76" s="189">
        <v>0</v>
      </c>
      <c r="M76" s="189" t="s">
        <v>819</v>
      </c>
      <c r="N76" s="189">
        <v>2812</v>
      </c>
      <c r="O76" s="190">
        <f t="shared" si="3"/>
        <v>0</v>
      </c>
    </row>
    <row r="77" spans="1:15" ht="13.5">
      <c r="A77" s="186" t="s">
        <v>132</v>
      </c>
      <c r="B77" s="187">
        <v>4</v>
      </c>
      <c r="C77" s="188" t="s">
        <v>542</v>
      </c>
      <c r="D77" s="189">
        <v>12</v>
      </c>
      <c r="E77" s="189" t="s">
        <v>1310</v>
      </c>
      <c r="F77" s="189">
        <v>19455</v>
      </c>
      <c r="G77" s="191">
        <f t="shared" si="2"/>
        <v>0</v>
      </c>
      <c r="I77" s="180" t="s">
        <v>1059</v>
      </c>
      <c r="J77" s="181">
        <v>3</v>
      </c>
      <c r="K77" s="182" t="s">
        <v>1060</v>
      </c>
      <c r="L77" s="183">
        <v>0</v>
      </c>
      <c r="M77" s="183" t="s">
        <v>819</v>
      </c>
      <c r="N77" s="183">
        <v>204</v>
      </c>
      <c r="O77" s="185">
        <f t="shared" si="3"/>
        <v>0</v>
      </c>
    </row>
    <row r="78" spans="1:15" ht="13.5">
      <c r="A78" s="186" t="s">
        <v>133</v>
      </c>
      <c r="B78" s="187">
        <v>4</v>
      </c>
      <c r="C78" s="188" t="s">
        <v>543</v>
      </c>
      <c r="D78" s="189">
        <v>0</v>
      </c>
      <c r="E78" s="189" t="s">
        <v>1310</v>
      </c>
      <c r="F78" s="189">
        <v>877</v>
      </c>
      <c r="G78" s="191">
        <f t="shared" si="2"/>
        <v>0</v>
      </c>
      <c r="I78" s="174" t="s">
        <v>46</v>
      </c>
      <c r="J78" s="175">
        <v>2</v>
      </c>
      <c r="K78" s="176" t="s">
        <v>457</v>
      </c>
      <c r="L78" s="177">
        <v>29</v>
      </c>
      <c r="M78" s="177" t="s">
        <v>819</v>
      </c>
      <c r="N78" s="177">
        <v>23519</v>
      </c>
      <c r="O78" s="178">
        <f t="shared" si="3"/>
        <v>0</v>
      </c>
    </row>
    <row r="79" spans="1:15" ht="13.5">
      <c r="A79" s="180" t="s">
        <v>134</v>
      </c>
      <c r="B79" s="181">
        <v>3</v>
      </c>
      <c r="C79" s="182" t="s">
        <v>544</v>
      </c>
      <c r="D79" s="183">
        <v>0</v>
      </c>
      <c r="E79" s="183"/>
      <c r="F79" s="183">
        <v>1225091</v>
      </c>
      <c r="G79" s="184">
        <f t="shared" si="2"/>
        <v>0.7</v>
      </c>
      <c r="I79" s="180" t="s">
        <v>1062</v>
      </c>
      <c r="J79" s="181">
        <v>3</v>
      </c>
      <c r="K79" s="182" t="s">
        <v>1063</v>
      </c>
      <c r="L79" s="183">
        <v>29</v>
      </c>
      <c r="M79" s="183" t="s">
        <v>819</v>
      </c>
      <c r="N79" s="183">
        <v>23519</v>
      </c>
      <c r="O79" s="185">
        <f t="shared" si="3"/>
        <v>0</v>
      </c>
    </row>
    <row r="80" spans="1:15" ht="13.5">
      <c r="A80" s="186" t="s">
        <v>135</v>
      </c>
      <c r="B80" s="187">
        <v>4</v>
      </c>
      <c r="C80" s="188" t="s">
        <v>545</v>
      </c>
      <c r="D80" s="189">
        <v>571704</v>
      </c>
      <c r="E80" s="189" t="s">
        <v>1313</v>
      </c>
      <c r="F80" s="189">
        <v>330079</v>
      </c>
      <c r="G80" s="191">
        <f t="shared" si="2"/>
        <v>0.2</v>
      </c>
      <c r="I80" s="186" t="s">
        <v>1064</v>
      </c>
      <c r="J80" s="187">
        <v>4</v>
      </c>
      <c r="K80" s="188" t="s">
        <v>1065</v>
      </c>
      <c r="L80" s="189">
        <v>9</v>
      </c>
      <c r="M80" s="189" t="s">
        <v>819</v>
      </c>
      <c r="N80" s="189">
        <v>5524</v>
      </c>
      <c r="O80" s="190">
        <f t="shared" si="3"/>
        <v>0</v>
      </c>
    </row>
    <row r="81" spans="1:15" ht="13.5">
      <c r="A81" s="186" t="s">
        <v>136</v>
      </c>
      <c r="B81" s="187">
        <v>4</v>
      </c>
      <c r="C81" s="188" t="s">
        <v>546</v>
      </c>
      <c r="D81" s="189">
        <v>695</v>
      </c>
      <c r="E81" s="189" t="s">
        <v>1313</v>
      </c>
      <c r="F81" s="189">
        <v>2251</v>
      </c>
      <c r="G81" s="191">
        <f t="shared" si="2"/>
        <v>0</v>
      </c>
      <c r="I81" s="186" t="s">
        <v>1066</v>
      </c>
      <c r="J81" s="187">
        <v>4</v>
      </c>
      <c r="K81" s="188" t="s">
        <v>1067</v>
      </c>
      <c r="L81" s="189">
        <v>5</v>
      </c>
      <c r="M81" s="189" t="s">
        <v>819</v>
      </c>
      <c r="N81" s="189">
        <v>3027</v>
      </c>
      <c r="O81" s="190">
        <f t="shared" si="3"/>
        <v>0</v>
      </c>
    </row>
    <row r="82" spans="1:15" ht="13.5">
      <c r="A82" s="186" t="s">
        <v>137</v>
      </c>
      <c r="B82" s="187">
        <v>4</v>
      </c>
      <c r="C82" s="188" t="s">
        <v>547</v>
      </c>
      <c r="D82" s="189">
        <v>297238</v>
      </c>
      <c r="E82" s="189" t="s">
        <v>1313</v>
      </c>
      <c r="F82" s="189">
        <v>266633</v>
      </c>
      <c r="G82" s="191">
        <f t="shared" si="2"/>
        <v>0.2</v>
      </c>
      <c r="I82" s="186" t="s">
        <v>1068</v>
      </c>
      <c r="J82" s="187">
        <v>4</v>
      </c>
      <c r="K82" s="188" t="s">
        <v>1069</v>
      </c>
      <c r="L82" s="189">
        <v>4</v>
      </c>
      <c r="M82" s="189" t="s">
        <v>819</v>
      </c>
      <c r="N82" s="189">
        <v>2255</v>
      </c>
      <c r="O82" s="190">
        <f t="shared" si="3"/>
        <v>0</v>
      </c>
    </row>
    <row r="83" spans="1:15" ht="13.5">
      <c r="A83" s="186" t="s">
        <v>138</v>
      </c>
      <c r="B83" s="187">
        <v>4</v>
      </c>
      <c r="C83" s="188" t="s">
        <v>548</v>
      </c>
      <c r="D83" s="189">
        <v>1064077</v>
      </c>
      <c r="E83" s="189" t="s">
        <v>1313</v>
      </c>
      <c r="F83" s="189">
        <v>386390</v>
      </c>
      <c r="G83" s="191">
        <f t="shared" si="2"/>
        <v>0.2</v>
      </c>
      <c r="I83" s="186" t="s">
        <v>1070</v>
      </c>
      <c r="J83" s="187">
        <v>4</v>
      </c>
      <c r="K83" s="188" t="s">
        <v>1071</v>
      </c>
      <c r="L83" s="189">
        <v>19</v>
      </c>
      <c r="M83" s="189" t="s">
        <v>823</v>
      </c>
      <c r="N83" s="189">
        <v>9635</v>
      </c>
      <c r="O83" s="190">
        <f t="shared" si="3"/>
        <v>0</v>
      </c>
    </row>
    <row r="84" spans="1:15" ht="13.5">
      <c r="A84" s="186" t="s">
        <v>139</v>
      </c>
      <c r="B84" s="187">
        <v>4</v>
      </c>
      <c r="C84" s="188" t="s">
        <v>549</v>
      </c>
      <c r="D84" s="189">
        <v>34587</v>
      </c>
      <c r="E84" s="189" t="s">
        <v>1311</v>
      </c>
      <c r="F84" s="189">
        <v>106662</v>
      </c>
      <c r="G84" s="191">
        <f t="shared" si="2"/>
        <v>0.1</v>
      </c>
      <c r="I84" s="186" t="s">
        <v>1072</v>
      </c>
      <c r="J84" s="187">
        <v>4</v>
      </c>
      <c r="K84" s="188" t="s">
        <v>1073</v>
      </c>
      <c r="L84" s="189">
        <v>11</v>
      </c>
      <c r="M84" s="189" t="s">
        <v>819</v>
      </c>
      <c r="N84" s="189">
        <v>4540</v>
      </c>
      <c r="O84" s="190">
        <f t="shared" si="3"/>
        <v>0</v>
      </c>
    </row>
    <row r="85" spans="1:15" ht="13.5">
      <c r="A85" s="180" t="s">
        <v>140</v>
      </c>
      <c r="B85" s="181">
        <v>3</v>
      </c>
      <c r="C85" s="182" t="s">
        <v>550</v>
      </c>
      <c r="D85" s="183">
        <v>0</v>
      </c>
      <c r="E85" s="183"/>
      <c r="F85" s="183">
        <v>117093</v>
      </c>
      <c r="G85" s="184">
        <f t="shared" si="2"/>
        <v>0.1</v>
      </c>
      <c r="I85" s="186" t="s">
        <v>1074</v>
      </c>
      <c r="J85" s="187">
        <v>4</v>
      </c>
      <c r="K85" s="188" t="s">
        <v>1075</v>
      </c>
      <c r="L85" s="189">
        <v>3</v>
      </c>
      <c r="M85" s="189" t="s">
        <v>819</v>
      </c>
      <c r="N85" s="189">
        <v>2020</v>
      </c>
      <c r="O85" s="190">
        <f t="shared" si="3"/>
        <v>0</v>
      </c>
    </row>
    <row r="86" spans="1:15" ht="13.5">
      <c r="A86" s="186" t="s">
        <v>141</v>
      </c>
      <c r="B86" s="187">
        <v>4</v>
      </c>
      <c r="C86" s="188" t="s">
        <v>551</v>
      </c>
      <c r="D86" s="189">
        <v>3</v>
      </c>
      <c r="E86" s="189" t="s">
        <v>1310</v>
      </c>
      <c r="F86" s="189">
        <v>46081</v>
      </c>
      <c r="G86" s="191">
        <f t="shared" si="2"/>
        <v>0</v>
      </c>
      <c r="I86" s="186" t="s">
        <v>1076</v>
      </c>
      <c r="J86" s="187">
        <v>4</v>
      </c>
      <c r="K86" s="188" t="s">
        <v>1077</v>
      </c>
      <c r="L86" s="189">
        <v>0</v>
      </c>
      <c r="M86" s="189" t="s">
        <v>819</v>
      </c>
      <c r="N86" s="189">
        <v>357</v>
      </c>
      <c r="O86" s="190">
        <f t="shared" si="3"/>
        <v>0</v>
      </c>
    </row>
    <row r="87" spans="1:15" ht="13.5">
      <c r="A87" s="186" t="s">
        <v>142</v>
      </c>
      <c r="B87" s="187">
        <v>4</v>
      </c>
      <c r="C87" s="188" t="s">
        <v>552</v>
      </c>
      <c r="D87" s="189">
        <v>0</v>
      </c>
      <c r="E87" s="189" t="s">
        <v>1310</v>
      </c>
      <c r="F87" s="189">
        <v>17252</v>
      </c>
      <c r="G87" s="191">
        <f t="shared" si="2"/>
        <v>0</v>
      </c>
      <c r="I87" s="174" t="s">
        <v>50</v>
      </c>
      <c r="J87" s="175">
        <v>2</v>
      </c>
      <c r="K87" s="176" t="s">
        <v>461</v>
      </c>
      <c r="L87" s="177">
        <v>0</v>
      </c>
      <c r="M87" s="177"/>
      <c r="N87" s="177">
        <v>4137634</v>
      </c>
      <c r="O87" s="178">
        <f t="shared" si="3"/>
        <v>0.6</v>
      </c>
    </row>
    <row r="88" spans="1:15" ht="13.5">
      <c r="A88" s="186" t="s">
        <v>145</v>
      </c>
      <c r="B88" s="187">
        <v>4</v>
      </c>
      <c r="C88" s="188" t="s">
        <v>555</v>
      </c>
      <c r="D88" s="189">
        <v>11</v>
      </c>
      <c r="E88" s="189" t="s">
        <v>1313</v>
      </c>
      <c r="F88" s="189">
        <v>1004</v>
      </c>
      <c r="G88" s="191">
        <f t="shared" si="2"/>
        <v>0</v>
      </c>
      <c r="I88" s="180" t="s">
        <v>51</v>
      </c>
      <c r="J88" s="181">
        <v>3</v>
      </c>
      <c r="K88" s="182" t="s">
        <v>1111</v>
      </c>
      <c r="L88" s="183">
        <v>32</v>
      </c>
      <c r="M88" s="183" t="s">
        <v>819</v>
      </c>
      <c r="N88" s="183">
        <v>384864</v>
      </c>
      <c r="O88" s="185">
        <f t="shared" si="3"/>
        <v>0.1</v>
      </c>
    </row>
    <row r="89" spans="1:15" ht="13.5">
      <c r="A89" s="186" t="s">
        <v>146</v>
      </c>
      <c r="B89" s="187">
        <v>4</v>
      </c>
      <c r="C89" s="188" t="s">
        <v>556</v>
      </c>
      <c r="D89" s="189">
        <v>11</v>
      </c>
      <c r="E89" s="189" t="s">
        <v>1313</v>
      </c>
      <c r="F89" s="189">
        <v>1004</v>
      </c>
      <c r="G89" s="191">
        <f t="shared" si="2"/>
        <v>0</v>
      </c>
      <c r="I89" s="186" t="s">
        <v>1112</v>
      </c>
      <c r="J89" s="187">
        <v>4</v>
      </c>
      <c r="K89" s="188" t="s">
        <v>1113</v>
      </c>
      <c r="L89" s="189">
        <v>1</v>
      </c>
      <c r="M89" s="189" t="s">
        <v>819</v>
      </c>
      <c r="N89" s="189">
        <v>346</v>
      </c>
      <c r="O89" s="190">
        <f t="shared" si="3"/>
        <v>0</v>
      </c>
    </row>
    <row r="90" spans="1:15" ht="13.5">
      <c r="A90" s="186" t="s">
        <v>147</v>
      </c>
      <c r="B90" s="187">
        <v>4</v>
      </c>
      <c r="C90" s="188" t="s">
        <v>557</v>
      </c>
      <c r="D90" s="189">
        <v>4</v>
      </c>
      <c r="E90" s="189" t="s">
        <v>1310</v>
      </c>
      <c r="F90" s="189">
        <v>70008</v>
      </c>
      <c r="G90" s="191">
        <f t="shared" si="2"/>
        <v>0</v>
      </c>
      <c r="I90" s="180" t="s">
        <v>1116</v>
      </c>
      <c r="J90" s="181">
        <v>3</v>
      </c>
      <c r="K90" s="182" t="s">
        <v>1117</v>
      </c>
      <c r="L90" s="183">
        <v>0</v>
      </c>
      <c r="M90" s="183"/>
      <c r="N90" s="183">
        <v>3752770</v>
      </c>
      <c r="O90" s="185">
        <f t="shared" si="3"/>
        <v>0.5</v>
      </c>
    </row>
    <row r="91" spans="1:15" ht="13.5">
      <c r="A91" s="186" t="s">
        <v>148</v>
      </c>
      <c r="B91" s="187">
        <v>4</v>
      </c>
      <c r="C91" s="188" t="s">
        <v>558</v>
      </c>
      <c r="D91" s="189">
        <v>0</v>
      </c>
      <c r="E91" s="189" t="s">
        <v>1310</v>
      </c>
      <c r="F91" s="189">
        <v>665</v>
      </c>
      <c r="G91" s="191">
        <f t="shared" si="2"/>
        <v>0</v>
      </c>
      <c r="I91" s="186" t="s">
        <v>1118</v>
      </c>
      <c r="J91" s="187">
        <v>4</v>
      </c>
      <c r="K91" s="188" t="s">
        <v>1119</v>
      </c>
      <c r="L91" s="189">
        <v>34</v>
      </c>
      <c r="M91" s="189" t="s">
        <v>819</v>
      </c>
      <c r="N91" s="189">
        <v>94986</v>
      </c>
      <c r="O91" s="190">
        <f t="shared" si="3"/>
        <v>0</v>
      </c>
    </row>
    <row r="92" spans="1:15" ht="13.5">
      <c r="A92" s="174" t="s">
        <v>150</v>
      </c>
      <c r="B92" s="175">
        <v>2</v>
      </c>
      <c r="C92" s="176" t="s">
        <v>560</v>
      </c>
      <c r="D92" s="177">
        <v>0</v>
      </c>
      <c r="E92" s="177"/>
      <c r="F92" s="177">
        <v>1016737</v>
      </c>
      <c r="G92" s="179">
        <f t="shared" si="2"/>
        <v>0.6</v>
      </c>
      <c r="I92" s="170" t="s">
        <v>52</v>
      </c>
      <c r="J92" s="171">
        <v>1</v>
      </c>
      <c r="K92" s="171" t="s">
        <v>463</v>
      </c>
      <c r="L92" s="172">
        <v>0</v>
      </c>
      <c r="M92" s="172"/>
      <c r="N92" s="172">
        <v>73990</v>
      </c>
      <c r="O92" s="192">
        <f t="shared" si="3"/>
        <v>0</v>
      </c>
    </row>
    <row r="93" spans="1:15" ht="13.5">
      <c r="A93" s="180" t="s">
        <v>153</v>
      </c>
      <c r="B93" s="181">
        <v>3</v>
      </c>
      <c r="C93" s="182" t="s">
        <v>563</v>
      </c>
      <c r="D93" s="183">
        <v>0</v>
      </c>
      <c r="E93" s="183"/>
      <c r="F93" s="183">
        <v>189874</v>
      </c>
      <c r="G93" s="184">
        <f t="shared" si="2"/>
        <v>0.1</v>
      </c>
      <c r="I93" s="174" t="s">
        <v>53</v>
      </c>
      <c r="J93" s="175">
        <v>2</v>
      </c>
      <c r="K93" s="176" t="s">
        <v>1122</v>
      </c>
      <c r="L93" s="177">
        <v>1</v>
      </c>
      <c r="M93" s="177" t="s">
        <v>819</v>
      </c>
      <c r="N93" s="177">
        <v>928</v>
      </c>
      <c r="O93" s="178">
        <f t="shared" si="3"/>
        <v>0</v>
      </c>
    </row>
    <row r="94" spans="1:15" ht="13.5">
      <c r="A94" s="186" t="s">
        <v>154</v>
      </c>
      <c r="B94" s="187">
        <v>4</v>
      </c>
      <c r="C94" s="188" t="s">
        <v>564</v>
      </c>
      <c r="D94" s="189">
        <v>14081</v>
      </c>
      <c r="E94" s="189" t="s">
        <v>1313</v>
      </c>
      <c r="F94" s="189">
        <v>20730</v>
      </c>
      <c r="G94" s="191">
        <f t="shared" si="2"/>
        <v>0</v>
      </c>
      <c r="I94" s="174" t="s">
        <v>55</v>
      </c>
      <c r="J94" s="175">
        <v>2</v>
      </c>
      <c r="K94" s="176" t="s">
        <v>466</v>
      </c>
      <c r="L94" s="177">
        <v>0</v>
      </c>
      <c r="M94" s="177"/>
      <c r="N94" s="177">
        <v>73062</v>
      </c>
      <c r="O94" s="178">
        <f t="shared" si="3"/>
        <v>0</v>
      </c>
    </row>
    <row r="95" spans="1:15" ht="13.5">
      <c r="A95" s="186" t="s">
        <v>156</v>
      </c>
      <c r="B95" s="187">
        <v>4</v>
      </c>
      <c r="C95" s="188" t="s">
        <v>566</v>
      </c>
      <c r="D95" s="189">
        <v>14081</v>
      </c>
      <c r="E95" s="189" t="s">
        <v>1313</v>
      </c>
      <c r="F95" s="189">
        <v>20730</v>
      </c>
      <c r="G95" s="191">
        <f t="shared" si="2"/>
        <v>0</v>
      </c>
      <c r="I95" s="180" t="s">
        <v>1135</v>
      </c>
      <c r="J95" s="181">
        <v>3</v>
      </c>
      <c r="K95" s="182" t="s">
        <v>467</v>
      </c>
      <c r="L95" s="183">
        <v>0</v>
      </c>
      <c r="M95" s="183"/>
      <c r="N95" s="183">
        <v>73062</v>
      </c>
      <c r="O95" s="185">
        <f t="shared" si="3"/>
        <v>0</v>
      </c>
    </row>
    <row r="96" spans="1:15" ht="13.5">
      <c r="A96" s="186" t="s">
        <v>157</v>
      </c>
      <c r="B96" s="187">
        <v>4</v>
      </c>
      <c r="C96" s="188" t="s">
        <v>567</v>
      </c>
      <c r="D96" s="189">
        <v>36</v>
      </c>
      <c r="E96" s="189" t="s">
        <v>1311</v>
      </c>
      <c r="F96" s="189">
        <v>843</v>
      </c>
      <c r="G96" s="191">
        <f t="shared" si="2"/>
        <v>0</v>
      </c>
      <c r="I96" s="186" t="s">
        <v>1136</v>
      </c>
      <c r="J96" s="187">
        <v>4</v>
      </c>
      <c r="K96" s="188" t="s">
        <v>468</v>
      </c>
      <c r="L96" s="189">
        <v>18</v>
      </c>
      <c r="M96" s="189" t="s">
        <v>821</v>
      </c>
      <c r="N96" s="189">
        <v>19768</v>
      </c>
      <c r="O96" s="190">
        <f t="shared" si="3"/>
        <v>0</v>
      </c>
    </row>
    <row r="97" spans="1:15" ht="13.5">
      <c r="A97" s="186" t="s">
        <v>158</v>
      </c>
      <c r="B97" s="187">
        <v>4</v>
      </c>
      <c r="C97" s="188" t="s">
        <v>568</v>
      </c>
      <c r="D97" s="189">
        <v>30968</v>
      </c>
      <c r="E97" s="189" t="s">
        <v>1311</v>
      </c>
      <c r="F97" s="189">
        <v>145872</v>
      </c>
      <c r="G97" s="191">
        <f t="shared" si="2"/>
        <v>0.1</v>
      </c>
      <c r="I97" s="186" t="s">
        <v>1137</v>
      </c>
      <c r="J97" s="187">
        <v>4</v>
      </c>
      <c r="K97" s="188" t="s">
        <v>469</v>
      </c>
      <c r="L97" s="189">
        <v>72</v>
      </c>
      <c r="M97" s="189" t="s">
        <v>821</v>
      </c>
      <c r="N97" s="189">
        <v>5984</v>
      </c>
      <c r="O97" s="190">
        <f t="shared" si="3"/>
        <v>0</v>
      </c>
    </row>
    <row r="98" spans="1:15" ht="13.5">
      <c r="A98" s="186" t="s">
        <v>160</v>
      </c>
      <c r="B98" s="187">
        <v>4</v>
      </c>
      <c r="C98" s="188" t="s">
        <v>570</v>
      </c>
      <c r="D98" s="189">
        <v>654</v>
      </c>
      <c r="E98" s="189" t="s">
        <v>1311</v>
      </c>
      <c r="F98" s="189">
        <v>11222</v>
      </c>
      <c r="G98" s="191">
        <f t="shared" si="2"/>
        <v>0</v>
      </c>
      <c r="I98" s="186" t="s">
        <v>1138</v>
      </c>
      <c r="J98" s="187">
        <v>4</v>
      </c>
      <c r="K98" s="188" t="s">
        <v>470</v>
      </c>
      <c r="L98" s="189">
        <v>0</v>
      </c>
      <c r="M98" s="189" t="s">
        <v>821</v>
      </c>
      <c r="N98" s="189">
        <v>1178</v>
      </c>
      <c r="O98" s="190">
        <f t="shared" si="3"/>
        <v>0</v>
      </c>
    </row>
    <row r="99" spans="1:15" ht="13.5">
      <c r="A99" s="180" t="s">
        <v>162</v>
      </c>
      <c r="B99" s="181">
        <v>3</v>
      </c>
      <c r="C99" s="182" t="s">
        <v>572</v>
      </c>
      <c r="D99" s="183">
        <v>5</v>
      </c>
      <c r="E99" s="183" t="s">
        <v>1310</v>
      </c>
      <c r="F99" s="183">
        <v>14033</v>
      </c>
      <c r="G99" s="184">
        <f t="shared" si="2"/>
        <v>0</v>
      </c>
      <c r="I99" s="186" t="s">
        <v>1141</v>
      </c>
      <c r="J99" s="187">
        <v>4</v>
      </c>
      <c r="K99" s="188" t="s">
        <v>1142</v>
      </c>
      <c r="L99" s="189">
        <v>32763</v>
      </c>
      <c r="M99" s="189" t="s">
        <v>820</v>
      </c>
      <c r="N99" s="189">
        <v>46132</v>
      </c>
      <c r="O99" s="190">
        <f t="shared" si="3"/>
        <v>0</v>
      </c>
    </row>
    <row r="100" spans="1:15" ht="13.5">
      <c r="A100" s="186" t="s">
        <v>163</v>
      </c>
      <c r="B100" s="187">
        <v>4</v>
      </c>
      <c r="C100" s="188" t="s">
        <v>573</v>
      </c>
      <c r="D100" s="189">
        <v>3</v>
      </c>
      <c r="E100" s="189" t="s">
        <v>1310</v>
      </c>
      <c r="F100" s="189">
        <v>9782</v>
      </c>
      <c r="G100" s="191">
        <f t="shared" si="2"/>
        <v>0</v>
      </c>
      <c r="I100" s="170" t="s">
        <v>61</v>
      </c>
      <c r="J100" s="171">
        <v>1</v>
      </c>
      <c r="K100" s="171" t="s">
        <v>472</v>
      </c>
      <c r="L100" s="172">
        <v>42</v>
      </c>
      <c r="M100" s="172" t="s">
        <v>819</v>
      </c>
      <c r="N100" s="172">
        <v>30761</v>
      </c>
      <c r="O100" s="192">
        <f t="shared" si="3"/>
        <v>0</v>
      </c>
    </row>
    <row r="101" spans="1:15" ht="13.5">
      <c r="A101" s="186" t="s">
        <v>164</v>
      </c>
      <c r="B101" s="187">
        <v>4</v>
      </c>
      <c r="C101" s="188" t="s">
        <v>574</v>
      </c>
      <c r="D101" s="189">
        <v>3</v>
      </c>
      <c r="E101" s="189" t="s">
        <v>1310</v>
      </c>
      <c r="F101" s="189">
        <v>9073</v>
      </c>
      <c r="G101" s="191">
        <f t="shared" si="2"/>
        <v>0</v>
      </c>
      <c r="I101" s="174" t="s">
        <v>63</v>
      </c>
      <c r="J101" s="175">
        <v>2</v>
      </c>
      <c r="K101" s="176" t="s">
        <v>474</v>
      </c>
      <c r="L101" s="177">
        <v>37</v>
      </c>
      <c r="M101" s="177" t="s">
        <v>819</v>
      </c>
      <c r="N101" s="177">
        <v>28494</v>
      </c>
      <c r="O101" s="178">
        <f t="shared" si="3"/>
        <v>0</v>
      </c>
    </row>
    <row r="102" spans="1:15" ht="13.5">
      <c r="A102" s="186" t="s">
        <v>165</v>
      </c>
      <c r="B102" s="187">
        <v>4</v>
      </c>
      <c r="C102" s="188" t="s">
        <v>575</v>
      </c>
      <c r="D102" s="189">
        <v>2</v>
      </c>
      <c r="E102" s="189" t="s">
        <v>1310</v>
      </c>
      <c r="F102" s="189">
        <v>4251</v>
      </c>
      <c r="G102" s="191">
        <f t="shared" si="2"/>
        <v>0</v>
      </c>
      <c r="I102" s="180" t="s">
        <v>1153</v>
      </c>
      <c r="J102" s="181">
        <v>3</v>
      </c>
      <c r="K102" s="182" t="s">
        <v>1154</v>
      </c>
      <c r="L102" s="183">
        <v>5</v>
      </c>
      <c r="M102" s="183" t="s">
        <v>819</v>
      </c>
      <c r="N102" s="183">
        <v>1528</v>
      </c>
      <c r="O102" s="185">
        <f t="shared" si="3"/>
        <v>0</v>
      </c>
    </row>
    <row r="103" spans="1:15" ht="13.5">
      <c r="A103" s="174" t="s">
        <v>167</v>
      </c>
      <c r="B103" s="175">
        <v>2</v>
      </c>
      <c r="C103" s="176" t="s">
        <v>577</v>
      </c>
      <c r="D103" s="177">
        <v>419</v>
      </c>
      <c r="E103" s="177" t="s">
        <v>1310</v>
      </c>
      <c r="F103" s="177">
        <v>321821</v>
      </c>
      <c r="G103" s="179">
        <f t="shared" si="2"/>
        <v>0.2</v>
      </c>
      <c r="I103" s="174" t="s">
        <v>64</v>
      </c>
      <c r="J103" s="175">
        <v>2</v>
      </c>
      <c r="K103" s="176" t="s">
        <v>475</v>
      </c>
      <c r="L103" s="177">
        <v>5</v>
      </c>
      <c r="M103" s="177" t="s">
        <v>819</v>
      </c>
      <c r="N103" s="177">
        <v>2267</v>
      </c>
      <c r="O103" s="178">
        <f t="shared" si="3"/>
        <v>0</v>
      </c>
    </row>
    <row r="104" spans="1:15" ht="13.5">
      <c r="A104" s="180" t="s">
        <v>168</v>
      </c>
      <c r="B104" s="181">
        <v>3</v>
      </c>
      <c r="C104" s="182" t="s">
        <v>578</v>
      </c>
      <c r="D104" s="183">
        <v>4</v>
      </c>
      <c r="E104" s="183" t="s">
        <v>1310</v>
      </c>
      <c r="F104" s="183">
        <v>10736</v>
      </c>
      <c r="G104" s="184">
        <f t="shared" si="2"/>
        <v>0</v>
      </c>
      <c r="I104" s="180" t="s">
        <v>1155</v>
      </c>
      <c r="J104" s="181">
        <v>3</v>
      </c>
      <c r="K104" s="182" t="s">
        <v>1156</v>
      </c>
      <c r="L104" s="183">
        <v>1</v>
      </c>
      <c r="M104" s="183" t="s">
        <v>819</v>
      </c>
      <c r="N104" s="183">
        <v>580</v>
      </c>
      <c r="O104" s="185">
        <f t="shared" si="3"/>
        <v>0</v>
      </c>
    </row>
    <row r="105" spans="1:15" ht="13.5">
      <c r="A105" s="180" t="s">
        <v>172</v>
      </c>
      <c r="B105" s="181">
        <v>3</v>
      </c>
      <c r="C105" s="182" t="s">
        <v>582</v>
      </c>
      <c r="D105" s="183">
        <v>11</v>
      </c>
      <c r="E105" s="183" t="s">
        <v>1310</v>
      </c>
      <c r="F105" s="183">
        <v>65756</v>
      </c>
      <c r="G105" s="184">
        <f t="shared" si="2"/>
        <v>0</v>
      </c>
      <c r="I105" s="170" t="s">
        <v>65</v>
      </c>
      <c r="J105" s="171">
        <v>1</v>
      </c>
      <c r="K105" s="171" t="s">
        <v>476</v>
      </c>
      <c r="L105" s="172">
        <v>0</v>
      </c>
      <c r="M105" s="172"/>
      <c r="N105" s="172">
        <v>160323507</v>
      </c>
      <c r="O105" s="192">
        <f t="shared" si="3"/>
        <v>23.3</v>
      </c>
    </row>
    <row r="106" spans="1:15" ht="13.5">
      <c r="A106" s="186" t="s">
        <v>173</v>
      </c>
      <c r="B106" s="187">
        <v>4</v>
      </c>
      <c r="C106" s="188" t="s">
        <v>583</v>
      </c>
      <c r="D106" s="189">
        <v>3</v>
      </c>
      <c r="E106" s="189" t="s">
        <v>1310</v>
      </c>
      <c r="F106" s="189">
        <v>2846</v>
      </c>
      <c r="G106" s="191">
        <f t="shared" si="2"/>
        <v>0</v>
      </c>
      <c r="I106" s="174" t="s">
        <v>66</v>
      </c>
      <c r="J106" s="175">
        <v>2</v>
      </c>
      <c r="K106" s="176" t="s">
        <v>477</v>
      </c>
      <c r="L106" s="177">
        <v>0</v>
      </c>
      <c r="M106" s="177"/>
      <c r="N106" s="177">
        <v>115708202</v>
      </c>
      <c r="O106" s="178">
        <f t="shared" si="3"/>
        <v>16.8</v>
      </c>
    </row>
    <row r="107" spans="1:15" ht="13.5">
      <c r="A107" s="186" t="s">
        <v>175</v>
      </c>
      <c r="B107" s="187">
        <v>4</v>
      </c>
      <c r="C107" s="188" t="s">
        <v>585</v>
      </c>
      <c r="D107" s="189">
        <v>8</v>
      </c>
      <c r="E107" s="189" t="s">
        <v>1310</v>
      </c>
      <c r="F107" s="189">
        <v>62910</v>
      </c>
      <c r="G107" s="191">
        <f t="shared" si="2"/>
        <v>0</v>
      </c>
      <c r="I107" s="180" t="s">
        <v>67</v>
      </c>
      <c r="J107" s="181">
        <v>3</v>
      </c>
      <c r="K107" s="182" t="s">
        <v>478</v>
      </c>
      <c r="L107" s="183">
        <v>0</v>
      </c>
      <c r="M107" s="183"/>
      <c r="N107" s="183">
        <v>115304635</v>
      </c>
      <c r="O107" s="185">
        <f t="shared" si="3"/>
        <v>16.7</v>
      </c>
    </row>
    <row r="108" spans="1:15" ht="13.5">
      <c r="A108" s="180" t="s">
        <v>176</v>
      </c>
      <c r="B108" s="181">
        <v>3</v>
      </c>
      <c r="C108" s="182" t="s">
        <v>586</v>
      </c>
      <c r="D108" s="183">
        <v>335</v>
      </c>
      <c r="E108" s="183" t="s">
        <v>1310</v>
      </c>
      <c r="F108" s="183">
        <v>152974</v>
      </c>
      <c r="G108" s="184">
        <f t="shared" si="2"/>
        <v>0.1</v>
      </c>
      <c r="I108" s="180" t="s">
        <v>73</v>
      </c>
      <c r="J108" s="181">
        <v>3</v>
      </c>
      <c r="K108" s="182" t="s">
        <v>484</v>
      </c>
      <c r="L108" s="183">
        <v>161</v>
      </c>
      <c r="M108" s="183" t="s">
        <v>819</v>
      </c>
      <c r="N108" s="183">
        <v>389815</v>
      </c>
      <c r="O108" s="185">
        <f t="shared" si="3"/>
        <v>0.1</v>
      </c>
    </row>
    <row r="109" spans="1:15" ht="13.5">
      <c r="A109" s="186" t="s">
        <v>177</v>
      </c>
      <c r="B109" s="187">
        <v>4</v>
      </c>
      <c r="C109" s="188" t="s">
        <v>587</v>
      </c>
      <c r="D109" s="189">
        <v>7</v>
      </c>
      <c r="E109" s="189" t="s">
        <v>1310</v>
      </c>
      <c r="F109" s="189">
        <v>21763</v>
      </c>
      <c r="G109" s="191">
        <f t="shared" si="2"/>
        <v>0</v>
      </c>
      <c r="I109" s="174" t="s">
        <v>77</v>
      </c>
      <c r="J109" s="175">
        <v>2</v>
      </c>
      <c r="K109" s="176" t="s">
        <v>488</v>
      </c>
      <c r="L109" s="177">
        <v>2</v>
      </c>
      <c r="M109" s="177" t="s">
        <v>819</v>
      </c>
      <c r="N109" s="177">
        <v>877</v>
      </c>
      <c r="O109" s="178">
        <f t="shared" si="3"/>
        <v>0</v>
      </c>
    </row>
    <row r="110" spans="1:15" ht="13.5">
      <c r="A110" s="186" t="s">
        <v>178</v>
      </c>
      <c r="B110" s="187">
        <v>4</v>
      </c>
      <c r="C110" s="188" t="s">
        <v>588</v>
      </c>
      <c r="D110" s="189">
        <v>0</v>
      </c>
      <c r="E110" s="189" t="s">
        <v>1310</v>
      </c>
      <c r="F110" s="189">
        <v>987</v>
      </c>
      <c r="G110" s="191">
        <f t="shared" si="2"/>
        <v>0</v>
      </c>
      <c r="I110" s="174" t="s">
        <v>78</v>
      </c>
      <c r="J110" s="175">
        <v>2</v>
      </c>
      <c r="K110" s="176" t="s">
        <v>489</v>
      </c>
      <c r="L110" s="177">
        <v>171374</v>
      </c>
      <c r="M110" s="177" t="s">
        <v>820</v>
      </c>
      <c r="N110" s="177">
        <v>574148</v>
      </c>
      <c r="O110" s="178">
        <f t="shared" si="3"/>
        <v>0.1</v>
      </c>
    </row>
    <row r="111" spans="1:15" ht="13.5">
      <c r="A111" s="186" t="s">
        <v>179</v>
      </c>
      <c r="B111" s="187">
        <v>4</v>
      </c>
      <c r="C111" s="188" t="s">
        <v>589</v>
      </c>
      <c r="D111" s="189">
        <v>7</v>
      </c>
      <c r="E111" s="189" t="s">
        <v>1310</v>
      </c>
      <c r="F111" s="189">
        <v>4479</v>
      </c>
      <c r="G111" s="191">
        <f t="shared" si="2"/>
        <v>0</v>
      </c>
      <c r="I111" s="180" t="s">
        <v>79</v>
      </c>
      <c r="J111" s="181">
        <v>3</v>
      </c>
      <c r="K111" s="182" t="s">
        <v>490</v>
      </c>
      <c r="L111" s="183">
        <v>11159</v>
      </c>
      <c r="M111" s="183" t="s">
        <v>820</v>
      </c>
      <c r="N111" s="183">
        <v>11715</v>
      </c>
      <c r="O111" s="185">
        <f t="shared" si="3"/>
        <v>0</v>
      </c>
    </row>
    <row r="112" spans="1:15" ht="13.5">
      <c r="A112" s="186" t="s">
        <v>181</v>
      </c>
      <c r="B112" s="187">
        <v>4</v>
      </c>
      <c r="C112" s="188" t="s">
        <v>591</v>
      </c>
      <c r="D112" s="189">
        <v>250</v>
      </c>
      <c r="E112" s="189" t="s">
        <v>1310</v>
      </c>
      <c r="F112" s="189">
        <v>86522</v>
      </c>
      <c r="G112" s="191">
        <f t="shared" si="2"/>
        <v>0.1</v>
      </c>
      <c r="I112" s="186" t="s">
        <v>1161</v>
      </c>
      <c r="J112" s="187">
        <v>4</v>
      </c>
      <c r="K112" s="188" t="s">
        <v>1162</v>
      </c>
      <c r="L112" s="189">
        <v>425</v>
      </c>
      <c r="M112" s="189" t="s">
        <v>820</v>
      </c>
      <c r="N112" s="189">
        <v>857</v>
      </c>
      <c r="O112" s="190">
        <f t="shared" si="3"/>
        <v>0</v>
      </c>
    </row>
    <row r="113" spans="1:15" ht="13.5">
      <c r="A113" s="186" t="s">
        <v>182</v>
      </c>
      <c r="B113" s="187">
        <v>4</v>
      </c>
      <c r="C113" s="188" t="s">
        <v>592</v>
      </c>
      <c r="D113" s="189">
        <v>172</v>
      </c>
      <c r="E113" s="189" t="s">
        <v>1310</v>
      </c>
      <c r="F113" s="189">
        <v>66031</v>
      </c>
      <c r="G113" s="191">
        <f t="shared" si="2"/>
        <v>0</v>
      </c>
      <c r="I113" s="180" t="s">
        <v>80</v>
      </c>
      <c r="J113" s="181">
        <v>3</v>
      </c>
      <c r="K113" s="182" t="s">
        <v>1165</v>
      </c>
      <c r="L113" s="183">
        <v>50</v>
      </c>
      <c r="M113" s="183" t="s">
        <v>820</v>
      </c>
      <c r="N113" s="183">
        <v>299</v>
      </c>
      <c r="O113" s="185">
        <f t="shared" si="3"/>
        <v>0</v>
      </c>
    </row>
    <row r="114" spans="1:15" ht="13.5">
      <c r="A114" s="186" t="s">
        <v>183</v>
      </c>
      <c r="B114" s="187">
        <v>4</v>
      </c>
      <c r="C114" s="188" t="s">
        <v>593</v>
      </c>
      <c r="D114" s="189">
        <v>70</v>
      </c>
      <c r="E114" s="189" t="s">
        <v>1310</v>
      </c>
      <c r="F114" s="189">
        <v>40210</v>
      </c>
      <c r="G114" s="191">
        <f t="shared" si="2"/>
        <v>0</v>
      </c>
      <c r="I114" s="180" t="s">
        <v>1168</v>
      </c>
      <c r="J114" s="181">
        <v>3</v>
      </c>
      <c r="K114" s="182" t="s">
        <v>491</v>
      </c>
      <c r="L114" s="183">
        <v>109097</v>
      </c>
      <c r="M114" s="183" t="s">
        <v>820</v>
      </c>
      <c r="N114" s="183">
        <v>357678</v>
      </c>
      <c r="O114" s="185">
        <f t="shared" si="3"/>
        <v>0.1</v>
      </c>
    </row>
    <row r="115" spans="1:15" ht="13.5">
      <c r="A115" s="186" t="s">
        <v>184</v>
      </c>
      <c r="B115" s="187">
        <v>4</v>
      </c>
      <c r="C115" s="188" t="s">
        <v>594</v>
      </c>
      <c r="D115" s="189">
        <v>21</v>
      </c>
      <c r="E115" s="189" t="s">
        <v>1310</v>
      </c>
      <c r="F115" s="189">
        <v>12381</v>
      </c>
      <c r="G115" s="191">
        <f t="shared" si="2"/>
        <v>0</v>
      </c>
      <c r="I115" s="174" t="s">
        <v>81</v>
      </c>
      <c r="J115" s="175">
        <v>2</v>
      </c>
      <c r="K115" s="176" t="s">
        <v>492</v>
      </c>
      <c r="L115" s="177">
        <v>580074</v>
      </c>
      <c r="M115" s="177" t="s">
        <v>820</v>
      </c>
      <c r="N115" s="177">
        <v>31620771</v>
      </c>
      <c r="O115" s="178">
        <f t="shared" si="3"/>
        <v>4.6</v>
      </c>
    </row>
    <row r="116" spans="1:15" ht="13.5">
      <c r="A116" s="180" t="s">
        <v>185</v>
      </c>
      <c r="B116" s="181">
        <v>3</v>
      </c>
      <c r="C116" s="182" t="s">
        <v>595</v>
      </c>
      <c r="D116" s="183">
        <v>0</v>
      </c>
      <c r="E116" s="183" t="s">
        <v>1310</v>
      </c>
      <c r="F116" s="183">
        <v>264</v>
      </c>
      <c r="G116" s="184">
        <f t="shared" si="2"/>
        <v>0</v>
      </c>
      <c r="I116" s="180" t="s">
        <v>82</v>
      </c>
      <c r="J116" s="181">
        <v>3</v>
      </c>
      <c r="K116" s="182" t="s">
        <v>493</v>
      </c>
      <c r="L116" s="183">
        <v>525</v>
      </c>
      <c r="M116" s="183" t="s">
        <v>820</v>
      </c>
      <c r="N116" s="183">
        <v>23485</v>
      </c>
      <c r="O116" s="185">
        <f t="shared" si="3"/>
        <v>0</v>
      </c>
    </row>
    <row r="117" spans="1:15" ht="13.5">
      <c r="A117" s="186" t="s">
        <v>186</v>
      </c>
      <c r="B117" s="187">
        <v>4</v>
      </c>
      <c r="C117" s="188" t="s">
        <v>596</v>
      </c>
      <c r="D117" s="189">
        <v>0</v>
      </c>
      <c r="E117" s="189" t="s">
        <v>1310</v>
      </c>
      <c r="F117" s="189">
        <v>264</v>
      </c>
      <c r="G117" s="191">
        <f t="shared" si="2"/>
        <v>0</v>
      </c>
      <c r="I117" s="180" t="s">
        <v>83</v>
      </c>
      <c r="J117" s="181">
        <v>3</v>
      </c>
      <c r="K117" s="182" t="s">
        <v>495</v>
      </c>
      <c r="L117" s="183">
        <v>145255000</v>
      </c>
      <c r="M117" s="183" t="s">
        <v>823</v>
      </c>
      <c r="N117" s="183">
        <v>15102303</v>
      </c>
      <c r="O117" s="185">
        <f t="shared" si="3"/>
        <v>2.2</v>
      </c>
    </row>
    <row r="118" spans="1:15" ht="13.5">
      <c r="A118" s="180" t="s">
        <v>187</v>
      </c>
      <c r="B118" s="181">
        <v>3</v>
      </c>
      <c r="C118" s="182" t="s">
        <v>597</v>
      </c>
      <c r="D118" s="183">
        <v>68</v>
      </c>
      <c r="E118" s="183" t="s">
        <v>1310</v>
      </c>
      <c r="F118" s="183">
        <v>92091</v>
      </c>
      <c r="G118" s="184">
        <f t="shared" si="2"/>
        <v>0.1</v>
      </c>
      <c r="I118" s="180" t="s">
        <v>84</v>
      </c>
      <c r="J118" s="181">
        <v>3</v>
      </c>
      <c r="K118" s="182" t="s">
        <v>1169</v>
      </c>
      <c r="L118" s="183">
        <v>632</v>
      </c>
      <c r="M118" s="183" t="s">
        <v>820</v>
      </c>
      <c r="N118" s="183">
        <v>115342</v>
      </c>
      <c r="O118" s="185">
        <f t="shared" si="3"/>
        <v>0</v>
      </c>
    </row>
    <row r="119" spans="1:15" ht="13.5">
      <c r="A119" s="186" t="s">
        <v>188</v>
      </c>
      <c r="B119" s="187">
        <v>4</v>
      </c>
      <c r="C119" s="188" t="s">
        <v>598</v>
      </c>
      <c r="D119" s="189">
        <v>17</v>
      </c>
      <c r="E119" s="189" t="s">
        <v>1310</v>
      </c>
      <c r="F119" s="189">
        <v>9345</v>
      </c>
      <c r="G119" s="191">
        <f t="shared" si="2"/>
        <v>0</v>
      </c>
      <c r="I119" s="180" t="s">
        <v>1170</v>
      </c>
      <c r="J119" s="181">
        <v>3</v>
      </c>
      <c r="K119" s="182" t="s">
        <v>496</v>
      </c>
      <c r="L119" s="183">
        <v>122651</v>
      </c>
      <c r="M119" s="183" t="s">
        <v>820</v>
      </c>
      <c r="N119" s="183">
        <v>1560256</v>
      </c>
      <c r="O119" s="185">
        <f t="shared" si="3"/>
        <v>0.2</v>
      </c>
    </row>
    <row r="120" spans="1:15" ht="13.5">
      <c r="A120" s="174" t="s">
        <v>189</v>
      </c>
      <c r="B120" s="175">
        <v>2</v>
      </c>
      <c r="C120" s="176" t="s">
        <v>599</v>
      </c>
      <c r="D120" s="177">
        <v>197</v>
      </c>
      <c r="E120" s="177" t="s">
        <v>1310</v>
      </c>
      <c r="F120" s="177">
        <v>916311</v>
      </c>
      <c r="G120" s="179">
        <f t="shared" si="2"/>
        <v>0.6</v>
      </c>
      <c r="I120" s="174" t="s">
        <v>86</v>
      </c>
      <c r="J120" s="175">
        <v>2</v>
      </c>
      <c r="K120" s="176" t="s">
        <v>497</v>
      </c>
      <c r="L120" s="177">
        <v>278</v>
      </c>
      <c r="M120" s="177" t="s">
        <v>819</v>
      </c>
      <c r="N120" s="177">
        <v>2411740</v>
      </c>
      <c r="O120" s="178">
        <f t="shared" si="3"/>
        <v>0.3</v>
      </c>
    </row>
    <row r="121" spans="1:15" ht="13.5">
      <c r="A121" s="180" t="s">
        <v>190</v>
      </c>
      <c r="B121" s="181">
        <v>3</v>
      </c>
      <c r="C121" s="182" t="s">
        <v>600</v>
      </c>
      <c r="D121" s="183">
        <v>106</v>
      </c>
      <c r="E121" s="183" t="s">
        <v>1310</v>
      </c>
      <c r="F121" s="183">
        <v>316353</v>
      </c>
      <c r="G121" s="184">
        <f t="shared" si="2"/>
        <v>0.2</v>
      </c>
      <c r="I121" s="180" t="s">
        <v>87</v>
      </c>
      <c r="J121" s="181">
        <v>3</v>
      </c>
      <c r="K121" s="182" t="s">
        <v>1171</v>
      </c>
      <c r="L121" s="183">
        <v>4</v>
      </c>
      <c r="M121" s="183" t="s">
        <v>819</v>
      </c>
      <c r="N121" s="183">
        <v>57544</v>
      </c>
      <c r="O121" s="185">
        <f t="shared" si="3"/>
        <v>0</v>
      </c>
    </row>
    <row r="122" spans="1:15" ht="13.5">
      <c r="A122" s="186" t="s">
        <v>191</v>
      </c>
      <c r="B122" s="187">
        <v>4</v>
      </c>
      <c r="C122" s="188" t="s">
        <v>601</v>
      </c>
      <c r="D122" s="189">
        <v>0</v>
      </c>
      <c r="E122" s="189" t="s">
        <v>1310</v>
      </c>
      <c r="F122" s="189">
        <v>1910</v>
      </c>
      <c r="G122" s="191">
        <f t="shared" si="2"/>
        <v>0</v>
      </c>
      <c r="I122" s="180" t="s">
        <v>88</v>
      </c>
      <c r="J122" s="181">
        <v>3</v>
      </c>
      <c r="K122" s="182" t="s">
        <v>1172</v>
      </c>
      <c r="L122" s="183">
        <v>4</v>
      </c>
      <c r="M122" s="183" t="s">
        <v>819</v>
      </c>
      <c r="N122" s="183">
        <v>6212</v>
      </c>
      <c r="O122" s="185">
        <f t="shared" si="3"/>
        <v>0</v>
      </c>
    </row>
    <row r="123" spans="1:15" ht="13.5">
      <c r="A123" s="186" t="s">
        <v>192</v>
      </c>
      <c r="B123" s="187">
        <v>4</v>
      </c>
      <c r="C123" s="188" t="s">
        <v>602</v>
      </c>
      <c r="D123" s="189">
        <v>2</v>
      </c>
      <c r="E123" s="189" t="s">
        <v>1310</v>
      </c>
      <c r="F123" s="189">
        <v>1112</v>
      </c>
      <c r="G123" s="191">
        <f t="shared" si="2"/>
        <v>0</v>
      </c>
      <c r="I123" s="174" t="s">
        <v>89</v>
      </c>
      <c r="J123" s="175">
        <v>2</v>
      </c>
      <c r="K123" s="176" t="s">
        <v>500</v>
      </c>
      <c r="L123" s="177">
        <v>0</v>
      </c>
      <c r="M123" s="177" t="s">
        <v>819</v>
      </c>
      <c r="N123" s="177">
        <v>204</v>
      </c>
      <c r="O123" s="178">
        <f t="shared" si="3"/>
        <v>0</v>
      </c>
    </row>
    <row r="124" spans="1:15" ht="13.5">
      <c r="A124" s="186" t="s">
        <v>193</v>
      </c>
      <c r="B124" s="187">
        <v>4</v>
      </c>
      <c r="C124" s="188" t="s">
        <v>603</v>
      </c>
      <c r="D124" s="189">
        <v>26</v>
      </c>
      <c r="E124" s="189" t="s">
        <v>1310</v>
      </c>
      <c r="F124" s="189">
        <v>44422</v>
      </c>
      <c r="G124" s="191">
        <f t="shared" si="2"/>
        <v>0</v>
      </c>
      <c r="I124" s="174" t="s">
        <v>93</v>
      </c>
      <c r="J124" s="175">
        <v>2</v>
      </c>
      <c r="K124" s="176" t="s">
        <v>504</v>
      </c>
      <c r="L124" s="177">
        <v>0</v>
      </c>
      <c r="M124" s="177" t="s">
        <v>819</v>
      </c>
      <c r="N124" s="177">
        <v>1280</v>
      </c>
      <c r="O124" s="178">
        <f t="shared" si="3"/>
        <v>0</v>
      </c>
    </row>
    <row r="125" spans="1:15" ht="13.5">
      <c r="A125" s="180" t="s">
        <v>195</v>
      </c>
      <c r="B125" s="181">
        <v>3</v>
      </c>
      <c r="C125" s="182" t="s">
        <v>605</v>
      </c>
      <c r="D125" s="183">
        <v>83</v>
      </c>
      <c r="E125" s="183" t="s">
        <v>1310</v>
      </c>
      <c r="F125" s="183">
        <v>148573</v>
      </c>
      <c r="G125" s="184">
        <f t="shared" si="2"/>
        <v>0.1</v>
      </c>
      <c r="I125" s="174" t="s">
        <v>94</v>
      </c>
      <c r="J125" s="175">
        <v>2</v>
      </c>
      <c r="K125" s="176" t="s">
        <v>505</v>
      </c>
      <c r="L125" s="177">
        <v>1477</v>
      </c>
      <c r="M125" s="177" t="s">
        <v>819</v>
      </c>
      <c r="N125" s="177">
        <v>6307970</v>
      </c>
      <c r="O125" s="178">
        <f t="shared" si="3"/>
        <v>0.9</v>
      </c>
    </row>
    <row r="126" spans="1:15" ht="13.5">
      <c r="A126" s="186" t="s">
        <v>196</v>
      </c>
      <c r="B126" s="187">
        <v>4</v>
      </c>
      <c r="C126" s="188" t="s">
        <v>606</v>
      </c>
      <c r="D126" s="189">
        <v>3</v>
      </c>
      <c r="E126" s="189" t="s">
        <v>1310</v>
      </c>
      <c r="F126" s="189">
        <v>3180</v>
      </c>
      <c r="G126" s="191">
        <f t="shared" si="2"/>
        <v>0</v>
      </c>
      <c r="I126" s="180" t="s">
        <v>95</v>
      </c>
      <c r="J126" s="181">
        <v>3</v>
      </c>
      <c r="K126" s="182" t="s">
        <v>1176</v>
      </c>
      <c r="L126" s="183">
        <v>10</v>
      </c>
      <c r="M126" s="183" t="s">
        <v>819</v>
      </c>
      <c r="N126" s="183">
        <v>16282</v>
      </c>
      <c r="O126" s="185">
        <f t="shared" si="3"/>
        <v>0</v>
      </c>
    </row>
    <row r="127" spans="1:15" ht="13.5">
      <c r="A127" s="186" t="s">
        <v>197</v>
      </c>
      <c r="B127" s="187">
        <v>4</v>
      </c>
      <c r="C127" s="188" t="s">
        <v>607</v>
      </c>
      <c r="D127" s="189">
        <v>55</v>
      </c>
      <c r="E127" s="189" t="s">
        <v>1310</v>
      </c>
      <c r="F127" s="189">
        <v>125088</v>
      </c>
      <c r="G127" s="191">
        <f t="shared" si="2"/>
        <v>0.1</v>
      </c>
      <c r="I127" s="180" t="s">
        <v>96</v>
      </c>
      <c r="J127" s="181">
        <v>3</v>
      </c>
      <c r="K127" s="182" t="s">
        <v>507</v>
      </c>
      <c r="L127" s="183">
        <v>213</v>
      </c>
      <c r="M127" s="183" t="s">
        <v>819</v>
      </c>
      <c r="N127" s="183">
        <v>203245</v>
      </c>
      <c r="O127" s="185">
        <f t="shared" si="3"/>
        <v>0</v>
      </c>
    </row>
    <row r="128" spans="1:15" ht="13.5">
      <c r="A128" s="180" t="s">
        <v>200</v>
      </c>
      <c r="B128" s="181">
        <v>3</v>
      </c>
      <c r="C128" s="182" t="s">
        <v>610</v>
      </c>
      <c r="D128" s="183">
        <v>1</v>
      </c>
      <c r="E128" s="183" t="s">
        <v>1310</v>
      </c>
      <c r="F128" s="183">
        <v>135294</v>
      </c>
      <c r="G128" s="184">
        <f t="shared" si="2"/>
        <v>0.1</v>
      </c>
      <c r="I128" s="180" t="s">
        <v>99</v>
      </c>
      <c r="J128" s="181">
        <v>3</v>
      </c>
      <c r="K128" s="182" t="s">
        <v>510</v>
      </c>
      <c r="L128" s="183">
        <v>10</v>
      </c>
      <c r="M128" s="183" t="s">
        <v>819</v>
      </c>
      <c r="N128" s="183">
        <v>14014</v>
      </c>
      <c r="O128" s="185">
        <f t="shared" si="3"/>
        <v>0</v>
      </c>
    </row>
    <row r="129" spans="1:15" ht="13.5">
      <c r="A129" s="180" t="s">
        <v>201</v>
      </c>
      <c r="B129" s="181">
        <v>3</v>
      </c>
      <c r="C129" s="182" t="s">
        <v>611</v>
      </c>
      <c r="D129" s="183">
        <v>51899</v>
      </c>
      <c r="E129" s="183" t="s">
        <v>1315</v>
      </c>
      <c r="F129" s="183">
        <v>178566</v>
      </c>
      <c r="G129" s="184">
        <f t="shared" si="2"/>
        <v>0.1</v>
      </c>
      <c r="I129" s="180" t="s">
        <v>100</v>
      </c>
      <c r="J129" s="181">
        <v>3</v>
      </c>
      <c r="K129" s="182" t="s">
        <v>511</v>
      </c>
      <c r="L129" s="183">
        <v>4</v>
      </c>
      <c r="M129" s="183" t="s">
        <v>819</v>
      </c>
      <c r="N129" s="183">
        <v>5654</v>
      </c>
      <c r="O129" s="185">
        <f t="shared" si="3"/>
        <v>0</v>
      </c>
    </row>
    <row r="130" spans="1:15" ht="13.5">
      <c r="A130" s="174" t="s">
        <v>202</v>
      </c>
      <c r="B130" s="175">
        <v>2</v>
      </c>
      <c r="C130" s="176" t="s">
        <v>612</v>
      </c>
      <c r="D130" s="177">
        <v>0</v>
      </c>
      <c r="E130" s="177"/>
      <c r="F130" s="177">
        <v>1563229</v>
      </c>
      <c r="G130" s="179">
        <f t="shared" si="2"/>
        <v>0.9</v>
      </c>
      <c r="I130" s="180" t="s">
        <v>1177</v>
      </c>
      <c r="J130" s="181">
        <v>3</v>
      </c>
      <c r="K130" s="182" t="s">
        <v>1178</v>
      </c>
      <c r="L130" s="183">
        <v>324</v>
      </c>
      <c r="M130" s="183" t="s">
        <v>819</v>
      </c>
      <c r="N130" s="183">
        <v>430567</v>
      </c>
      <c r="O130" s="185">
        <f t="shared" si="3"/>
        <v>0.1</v>
      </c>
    </row>
    <row r="131" spans="1:15" ht="13.5">
      <c r="A131" s="180" t="s">
        <v>205</v>
      </c>
      <c r="B131" s="181">
        <v>3</v>
      </c>
      <c r="C131" s="182" t="s">
        <v>615</v>
      </c>
      <c r="D131" s="183">
        <v>0</v>
      </c>
      <c r="E131" s="183" t="s">
        <v>1310</v>
      </c>
      <c r="F131" s="183">
        <v>450</v>
      </c>
      <c r="G131" s="184">
        <f t="shared" si="2"/>
        <v>0</v>
      </c>
      <c r="I131" s="174" t="s">
        <v>101</v>
      </c>
      <c r="J131" s="175">
        <v>2</v>
      </c>
      <c r="K131" s="176" t="s">
        <v>512</v>
      </c>
      <c r="L131" s="177">
        <v>558</v>
      </c>
      <c r="M131" s="177" t="s">
        <v>819</v>
      </c>
      <c r="N131" s="177">
        <v>3698315</v>
      </c>
      <c r="O131" s="178">
        <f t="shared" si="3"/>
        <v>0.5</v>
      </c>
    </row>
    <row r="132" spans="1:15" ht="13.5">
      <c r="A132" s="180" t="s">
        <v>208</v>
      </c>
      <c r="B132" s="181">
        <v>3</v>
      </c>
      <c r="C132" s="182" t="s">
        <v>618</v>
      </c>
      <c r="D132" s="183">
        <v>4</v>
      </c>
      <c r="E132" s="183" t="s">
        <v>1310</v>
      </c>
      <c r="F132" s="183">
        <v>35781</v>
      </c>
      <c r="G132" s="184">
        <f t="shared" si="2"/>
        <v>0</v>
      </c>
      <c r="I132" s="180" t="s">
        <v>1179</v>
      </c>
      <c r="J132" s="181">
        <v>3</v>
      </c>
      <c r="K132" s="182" t="s">
        <v>1180</v>
      </c>
      <c r="L132" s="183">
        <v>7</v>
      </c>
      <c r="M132" s="183" t="s">
        <v>819</v>
      </c>
      <c r="N132" s="183">
        <v>26468</v>
      </c>
      <c r="O132" s="185">
        <f t="shared" si="3"/>
        <v>0</v>
      </c>
    </row>
    <row r="133" spans="1:15" ht="13.5">
      <c r="A133" s="186" t="s">
        <v>209</v>
      </c>
      <c r="B133" s="187">
        <v>4</v>
      </c>
      <c r="C133" s="188" t="s">
        <v>619</v>
      </c>
      <c r="D133" s="189">
        <v>4</v>
      </c>
      <c r="E133" s="189" t="s">
        <v>1310</v>
      </c>
      <c r="F133" s="189">
        <v>29138</v>
      </c>
      <c r="G133" s="191">
        <f aca="true" t="shared" si="4" ref="G133:G196">ROUND((F133/165257146)*100,1)</f>
        <v>0</v>
      </c>
      <c r="I133" s="180" t="s">
        <v>1187</v>
      </c>
      <c r="J133" s="181">
        <v>3</v>
      </c>
      <c r="K133" s="182" t="s">
        <v>1188</v>
      </c>
      <c r="L133" s="183">
        <v>34</v>
      </c>
      <c r="M133" s="183" t="s">
        <v>819</v>
      </c>
      <c r="N133" s="183">
        <v>23327</v>
      </c>
      <c r="O133" s="185">
        <f aca="true" t="shared" si="5" ref="O133:O196">ROUND((N133/689233915)*100,1)</f>
        <v>0</v>
      </c>
    </row>
    <row r="134" spans="1:15" ht="13.5">
      <c r="A134" s="186" t="s">
        <v>210</v>
      </c>
      <c r="B134" s="187">
        <v>4</v>
      </c>
      <c r="C134" s="188" t="s">
        <v>620</v>
      </c>
      <c r="D134" s="189">
        <v>0</v>
      </c>
      <c r="E134" s="189" t="s">
        <v>1310</v>
      </c>
      <c r="F134" s="189">
        <v>6643</v>
      </c>
      <c r="G134" s="191">
        <f t="shared" si="4"/>
        <v>0</v>
      </c>
      <c r="I134" s="180" t="s">
        <v>1189</v>
      </c>
      <c r="J134" s="181">
        <v>3</v>
      </c>
      <c r="K134" s="182" t="s">
        <v>1190</v>
      </c>
      <c r="L134" s="183">
        <v>37</v>
      </c>
      <c r="M134" s="183" t="s">
        <v>819</v>
      </c>
      <c r="N134" s="183">
        <v>786333</v>
      </c>
      <c r="O134" s="185">
        <f t="shared" si="5"/>
        <v>0.1</v>
      </c>
    </row>
    <row r="135" spans="1:15" ht="13.5">
      <c r="A135" s="180" t="s">
        <v>211</v>
      </c>
      <c r="B135" s="181">
        <v>3</v>
      </c>
      <c r="C135" s="182" t="s">
        <v>621</v>
      </c>
      <c r="D135" s="183">
        <v>34</v>
      </c>
      <c r="E135" s="183" t="s">
        <v>1310</v>
      </c>
      <c r="F135" s="183">
        <v>97400</v>
      </c>
      <c r="G135" s="184">
        <f t="shared" si="4"/>
        <v>0.1</v>
      </c>
      <c r="I135" s="170" t="s">
        <v>102</v>
      </c>
      <c r="J135" s="171">
        <v>1</v>
      </c>
      <c r="K135" s="171" t="s">
        <v>513</v>
      </c>
      <c r="L135" s="172">
        <v>0</v>
      </c>
      <c r="M135" s="172"/>
      <c r="N135" s="172">
        <v>31065650</v>
      </c>
      <c r="O135" s="192">
        <f t="shared" si="5"/>
        <v>4.5</v>
      </c>
    </row>
    <row r="136" spans="1:15" ht="13.5">
      <c r="A136" s="186" t="s">
        <v>214</v>
      </c>
      <c r="B136" s="187">
        <v>4</v>
      </c>
      <c r="C136" s="188" t="s">
        <v>624</v>
      </c>
      <c r="D136" s="189">
        <v>32</v>
      </c>
      <c r="E136" s="189" t="s">
        <v>1310</v>
      </c>
      <c r="F136" s="189">
        <v>75742</v>
      </c>
      <c r="G136" s="191">
        <f t="shared" si="4"/>
        <v>0</v>
      </c>
      <c r="I136" s="174" t="s">
        <v>103</v>
      </c>
      <c r="J136" s="175">
        <v>2</v>
      </c>
      <c r="K136" s="176" t="s">
        <v>514</v>
      </c>
      <c r="L136" s="177">
        <v>30367</v>
      </c>
      <c r="M136" s="177" t="s">
        <v>820</v>
      </c>
      <c r="N136" s="177">
        <v>255138</v>
      </c>
      <c r="O136" s="178">
        <f t="shared" si="5"/>
        <v>0</v>
      </c>
    </row>
    <row r="137" spans="1:15" ht="13.5">
      <c r="A137" s="186" t="s">
        <v>215</v>
      </c>
      <c r="B137" s="187">
        <v>4</v>
      </c>
      <c r="C137" s="188" t="s">
        <v>625</v>
      </c>
      <c r="D137" s="189">
        <v>0</v>
      </c>
      <c r="E137" s="189" t="s">
        <v>1310</v>
      </c>
      <c r="F137" s="189">
        <v>1304</v>
      </c>
      <c r="G137" s="191">
        <f t="shared" si="4"/>
        <v>0</v>
      </c>
      <c r="I137" s="180" t="s">
        <v>1191</v>
      </c>
      <c r="J137" s="181">
        <v>3</v>
      </c>
      <c r="K137" s="182" t="s">
        <v>1192</v>
      </c>
      <c r="L137" s="183">
        <v>78</v>
      </c>
      <c r="M137" s="183" t="s">
        <v>820</v>
      </c>
      <c r="N137" s="183">
        <v>1191</v>
      </c>
      <c r="O137" s="185">
        <f t="shared" si="5"/>
        <v>0</v>
      </c>
    </row>
    <row r="138" spans="1:15" ht="13.5">
      <c r="A138" s="180" t="s">
        <v>216</v>
      </c>
      <c r="B138" s="181">
        <v>3</v>
      </c>
      <c r="C138" s="182" t="s">
        <v>626</v>
      </c>
      <c r="D138" s="183">
        <v>79102</v>
      </c>
      <c r="E138" s="183" t="s">
        <v>1311</v>
      </c>
      <c r="F138" s="183">
        <v>657938</v>
      </c>
      <c r="G138" s="184">
        <f t="shared" si="4"/>
        <v>0.4</v>
      </c>
      <c r="I138" s="174" t="s">
        <v>104</v>
      </c>
      <c r="J138" s="175">
        <v>2</v>
      </c>
      <c r="K138" s="176" t="s">
        <v>515</v>
      </c>
      <c r="L138" s="177">
        <v>545</v>
      </c>
      <c r="M138" s="177" t="s">
        <v>819</v>
      </c>
      <c r="N138" s="177">
        <v>2059466</v>
      </c>
      <c r="O138" s="178">
        <f t="shared" si="5"/>
        <v>0.3</v>
      </c>
    </row>
    <row r="139" spans="1:15" ht="13.5">
      <c r="A139" s="186" t="s">
        <v>217</v>
      </c>
      <c r="B139" s="187">
        <v>4</v>
      </c>
      <c r="C139" s="188" t="s">
        <v>627</v>
      </c>
      <c r="D139" s="189">
        <v>246</v>
      </c>
      <c r="E139" s="189" t="s">
        <v>1311</v>
      </c>
      <c r="F139" s="189">
        <v>2298</v>
      </c>
      <c r="G139" s="191">
        <f t="shared" si="4"/>
        <v>0</v>
      </c>
      <c r="I139" s="180" t="s">
        <v>105</v>
      </c>
      <c r="J139" s="181">
        <v>3</v>
      </c>
      <c r="K139" s="182" t="s">
        <v>516</v>
      </c>
      <c r="L139" s="183">
        <v>22</v>
      </c>
      <c r="M139" s="183" t="s">
        <v>819</v>
      </c>
      <c r="N139" s="183">
        <v>217405</v>
      </c>
      <c r="O139" s="185">
        <f t="shared" si="5"/>
        <v>0</v>
      </c>
    </row>
    <row r="140" spans="1:15" ht="13.5">
      <c r="A140" s="180" t="s">
        <v>218</v>
      </c>
      <c r="B140" s="181">
        <v>3</v>
      </c>
      <c r="C140" s="182" t="s">
        <v>628</v>
      </c>
      <c r="D140" s="183">
        <v>0</v>
      </c>
      <c r="E140" s="183"/>
      <c r="F140" s="183">
        <v>64419</v>
      </c>
      <c r="G140" s="184">
        <f t="shared" si="4"/>
        <v>0</v>
      </c>
      <c r="I140" s="174" t="s">
        <v>110</v>
      </c>
      <c r="J140" s="175">
        <v>2</v>
      </c>
      <c r="K140" s="176" t="s">
        <v>521</v>
      </c>
      <c r="L140" s="177">
        <v>0</v>
      </c>
      <c r="M140" s="177"/>
      <c r="N140" s="177">
        <v>294074</v>
      </c>
      <c r="O140" s="178">
        <f t="shared" si="5"/>
        <v>0</v>
      </c>
    </row>
    <row r="141" spans="1:15" ht="13.5">
      <c r="A141" s="186" t="s">
        <v>219</v>
      </c>
      <c r="B141" s="187">
        <v>4</v>
      </c>
      <c r="C141" s="188" t="s">
        <v>629</v>
      </c>
      <c r="D141" s="189">
        <v>392</v>
      </c>
      <c r="E141" s="189" t="s">
        <v>1311</v>
      </c>
      <c r="F141" s="189">
        <v>294</v>
      </c>
      <c r="G141" s="191">
        <f t="shared" si="4"/>
        <v>0</v>
      </c>
      <c r="I141" s="180" t="s">
        <v>111</v>
      </c>
      <c r="J141" s="181">
        <v>3</v>
      </c>
      <c r="K141" s="182" t="s">
        <v>1193</v>
      </c>
      <c r="L141" s="183">
        <v>0</v>
      </c>
      <c r="M141" s="183"/>
      <c r="N141" s="183">
        <v>4155</v>
      </c>
      <c r="O141" s="185">
        <f t="shared" si="5"/>
        <v>0</v>
      </c>
    </row>
    <row r="142" spans="1:15" ht="13.5">
      <c r="A142" s="180" t="s">
        <v>220</v>
      </c>
      <c r="B142" s="181">
        <v>3</v>
      </c>
      <c r="C142" s="182" t="s">
        <v>630</v>
      </c>
      <c r="D142" s="183">
        <v>727</v>
      </c>
      <c r="E142" s="183" t="s">
        <v>1311</v>
      </c>
      <c r="F142" s="183">
        <v>3910</v>
      </c>
      <c r="G142" s="184">
        <f t="shared" si="4"/>
        <v>0</v>
      </c>
      <c r="I142" s="186" t="s">
        <v>112</v>
      </c>
      <c r="J142" s="187">
        <v>4</v>
      </c>
      <c r="K142" s="188" t="s">
        <v>522</v>
      </c>
      <c r="L142" s="189">
        <v>0</v>
      </c>
      <c r="M142" s="189"/>
      <c r="N142" s="189">
        <v>4155</v>
      </c>
      <c r="O142" s="190">
        <f t="shared" si="5"/>
        <v>0</v>
      </c>
    </row>
    <row r="143" spans="1:15" ht="13.5">
      <c r="A143" s="186" t="s">
        <v>221</v>
      </c>
      <c r="B143" s="187">
        <v>4</v>
      </c>
      <c r="C143" s="188" t="s">
        <v>631</v>
      </c>
      <c r="D143" s="189">
        <v>348</v>
      </c>
      <c r="E143" s="189" t="s">
        <v>1311</v>
      </c>
      <c r="F143" s="189">
        <v>1317</v>
      </c>
      <c r="G143" s="191">
        <f t="shared" si="4"/>
        <v>0</v>
      </c>
      <c r="I143" s="180" t="s">
        <v>114</v>
      </c>
      <c r="J143" s="181">
        <v>3</v>
      </c>
      <c r="K143" s="182" t="s">
        <v>1194</v>
      </c>
      <c r="L143" s="183">
        <v>2</v>
      </c>
      <c r="M143" s="183" t="s">
        <v>819</v>
      </c>
      <c r="N143" s="183">
        <v>1954</v>
      </c>
      <c r="O143" s="185">
        <f t="shared" si="5"/>
        <v>0</v>
      </c>
    </row>
    <row r="144" spans="1:15" ht="13.5">
      <c r="A144" s="180" t="s">
        <v>222</v>
      </c>
      <c r="B144" s="181">
        <v>3</v>
      </c>
      <c r="C144" s="182" t="s">
        <v>632</v>
      </c>
      <c r="D144" s="183">
        <v>28</v>
      </c>
      <c r="E144" s="183" t="s">
        <v>1310</v>
      </c>
      <c r="F144" s="183">
        <v>238205</v>
      </c>
      <c r="G144" s="184">
        <f t="shared" si="4"/>
        <v>0.1</v>
      </c>
      <c r="I144" s="180" t="s">
        <v>1196</v>
      </c>
      <c r="J144" s="181">
        <v>3</v>
      </c>
      <c r="K144" s="182" t="s">
        <v>1197</v>
      </c>
      <c r="L144" s="183">
        <v>48234</v>
      </c>
      <c r="M144" s="183" t="s">
        <v>820</v>
      </c>
      <c r="N144" s="183">
        <v>46003</v>
      </c>
      <c r="O144" s="185">
        <f t="shared" si="5"/>
        <v>0</v>
      </c>
    </row>
    <row r="145" spans="1:15" ht="13.5">
      <c r="A145" s="180" t="s">
        <v>223</v>
      </c>
      <c r="B145" s="181">
        <v>3</v>
      </c>
      <c r="C145" s="182" t="s">
        <v>633</v>
      </c>
      <c r="D145" s="183">
        <v>2</v>
      </c>
      <c r="E145" s="183" t="s">
        <v>1310</v>
      </c>
      <c r="F145" s="183">
        <v>14163</v>
      </c>
      <c r="G145" s="184">
        <f t="shared" si="4"/>
        <v>0</v>
      </c>
      <c r="I145" s="174" t="s">
        <v>128</v>
      </c>
      <c r="J145" s="175">
        <v>2</v>
      </c>
      <c r="K145" s="176" t="s">
        <v>527</v>
      </c>
      <c r="L145" s="177">
        <v>162</v>
      </c>
      <c r="M145" s="177" t="s">
        <v>819</v>
      </c>
      <c r="N145" s="177">
        <v>221933</v>
      </c>
      <c r="O145" s="178">
        <f t="shared" si="5"/>
        <v>0</v>
      </c>
    </row>
    <row r="146" spans="1:15" ht="13.5">
      <c r="A146" s="180" t="s">
        <v>224</v>
      </c>
      <c r="B146" s="181">
        <v>3</v>
      </c>
      <c r="C146" s="182" t="s">
        <v>634</v>
      </c>
      <c r="D146" s="183">
        <v>7018</v>
      </c>
      <c r="E146" s="183" t="s">
        <v>1311</v>
      </c>
      <c r="F146" s="183">
        <v>103145</v>
      </c>
      <c r="G146" s="184">
        <f t="shared" si="4"/>
        <v>0.1</v>
      </c>
      <c r="I146" s="180" t="s">
        <v>129</v>
      </c>
      <c r="J146" s="181">
        <v>3</v>
      </c>
      <c r="K146" s="182" t="s">
        <v>528</v>
      </c>
      <c r="L146" s="183">
        <v>54</v>
      </c>
      <c r="M146" s="183" t="s">
        <v>819</v>
      </c>
      <c r="N146" s="183">
        <v>85860</v>
      </c>
      <c r="O146" s="185">
        <f t="shared" si="5"/>
        <v>0</v>
      </c>
    </row>
    <row r="147" spans="1:15" ht="13.5">
      <c r="A147" s="170" t="s">
        <v>225</v>
      </c>
      <c r="B147" s="171">
        <v>1</v>
      </c>
      <c r="C147" s="171" t="s">
        <v>635</v>
      </c>
      <c r="D147" s="172">
        <v>0</v>
      </c>
      <c r="E147" s="172"/>
      <c r="F147" s="172">
        <v>141636914</v>
      </c>
      <c r="G147" s="193">
        <f t="shared" si="4"/>
        <v>85.7</v>
      </c>
      <c r="I147" s="174" t="s">
        <v>150</v>
      </c>
      <c r="J147" s="175">
        <v>2</v>
      </c>
      <c r="K147" s="176" t="s">
        <v>538</v>
      </c>
      <c r="L147" s="177">
        <v>0</v>
      </c>
      <c r="M147" s="177"/>
      <c r="N147" s="177">
        <v>5678172</v>
      </c>
      <c r="O147" s="178">
        <f t="shared" si="5"/>
        <v>0.8</v>
      </c>
    </row>
    <row r="148" spans="1:15" ht="13.5">
      <c r="A148" s="174" t="s">
        <v>226</v>
      </c>
      <c r="B148" s="175">
        <v>2</v>
      </c>
      <c r="C148" s="176" t="s">
        <v>636</v>
      </c>
      <c r="D148" s="177">
        <v>0</v>
      </c>
      <c r="E148" s="177"/>
      <c r="F148" s="177">
        <v>23325505</v>
      </c>
      <c r="G148" s="179">
        <f t="shared" si="4"/>
        <v>14.1</v>
      </c>
      <c r="I148" s="180" t="s">
        <v>151</v>
      </c>
      <c r="J148" s="181">
        <v>3</v>
      </c>
      <c r="K148" s="182" t="s">
        <v>1198</v>
      </c>
      <c r="L148" s="183">
        <v>169591</v>
      </c>
      <c r="M148" s="183" t="s">
        <v>820</v>
      </c>
      <c r="N148" s="183">
        <v>312798</v>
      </c>
      <c r="O148" s="185">
        <f t="shared" si="5"/>
        <v>0</v>
      </c>
    </row>
    <row r="149" spans="1:15" ht="13.5">
      <c r="A149" s="180" t="s">
        <v>227</v>
      </c>
      <c r="B149" s="181">
        <v>3</v>
      </c>
      <c r="C149" s="182" t="s">
        <v>637</v>
      </c>
      <c r="D149" s="183">
        <v>172478</v>
      </c>
      <c r="E149" s="183" t="s">
        <v>1311</v>
      </c>
      <c r="F149" s="183">
        <v>9752503</v>
      </c>
      <c r="G149" s="184">
        <f t="shared" si="4"/>
        <v>5.9</v>
      </c>
      <c r="I149" s="186" t="s">
        <v>1199</v>
      </c>
      <c r="J149" s="187">
        <v>4</v>
      </c>
      <c r="K149" s="188" t="s">
        <v>1200</v>
      </c>
      <c r="L149" s="189">
        <v>14910</v>
      </c>
      <c r="M149" s="189" t="s">
        <v>820</v>
      </c>
      <c r="N149" s="189">
        <v>53068</v>
      </c>
      <c r="O149" s="190">
        <f t="shared" si="5"/>
        <v>0</v>
      </c>
    </row>
    <row r="150" spans="1:15" ht="13.5">
      <c r="A150" s="186" t="s">
        <v>229</v>
      </c>
      <c r="B150" s="187">
        <v>4</v>
      </c>
      <c r="C150" s="188" t="s">
        <v>639</v>
      </c>
      <c r="D150" s="189">
        <v>156822</v>
      </c>
      <c r="E150" s="189" t="s">
        <v>1311</v>
      </c>
      <c r="F150" s="189">
        <v>9656368</v>
      </c>
      <c r="G150" s="191">
        <f t="shared" si="4"/>
        <v>5.8</v>
      </c>
      <c r="I150" s="186" t="s">
        <v>1201</v>
      </c>
      <c r="J150" s="187">
        <v>4</v>
      </c>
      <c r="K150" s="188" t="s">
        <v>541</v>
      </c>
      <c r="L150" s="189">
        <v>18841</v>
      </c>
      <c r="M150" s="189" t="s">
        <v>820</v>
      </c>
      <c r="N150" s="189">
        <v>22948</v>
      </c>
      <c r="O150" s="190">
        <f t="shared" si="5"/>
        <v>0</v>
      </c>
    </row>
    <row r="151" spans="1:15" ht="13.5">
      <c r="A151" s="186" t="s">
        <v>230</v>
      </c>
      <c r="B151" s="187">
        <v>4</v>
      </c>
      <c r="C151" s="188" t="s">
        <v>640</v>
      </c>
      <c r="D151" s="189">
        <v>54110</v>
      </c>
      <c r="E151" s="189" t="s">
        <v>1311</v>
      </c>
      <c r="F151" s="189">
        <v>462245</v>
      </c>
      <c r="G151" s="191">
        <f t="shared" si="4"/>
        <v>0.3</v>
      </c>
      <c r="I151" s="186" t="s">
        <v>1202</v>
      </c>
      <c r="J151" s="187">
        <v>4</v>
      </c>
      <c r="K151" s="188" t="s">
        <v>1203</v>
      </c>
      <c r="L151" s="189">
        <v>51109</v>
      </c>
      <c r="M151" s="189" t="s">
        <v>820</v>
      </c>
      <c r="N151" s="189">
        <v>53621</v>
      </c>
      <c r="O151" s="190">
        <f t="shared" si="5"/>
        <v>0</v>
      </c>
    </row>
    <row r="152" spans="1:15" ht="13.5">
      <c r="A152" s="186" t="s">
        <v>231</v>
      </c>
      <c r="B152" s="187">
        <v>4</v>
      </c>
      <c r="C152" s="188" t="s">
        <v>641</v>
      </c>
      <c r="D152" s="189">
        <v>102712</v>
      </c>
      <c r="E152" s="189" t="s">
        <v>1311</v>
      </c>
      <c r="F152" s="189">
        <v>9194123</v>
      </c>
      <c r="G152" s="191">
        <f t="shared" si="4"/>
        <v>5.6</v>
      </c>
      <c r="I152" s="180" t="s">
        <v>152</v>
      </c>
      <c r="J152" s="181">
        <v>3</v>
      </c>
      <c r="K152" s="182" t="s">
        <v>545</v>
      </c>
      <c r="L152" s="183">
        <v>965464</v>
      </c>
      <c r="M152" s="183" t="s">
        <v>822</v>
      </c>
      <c r="N152" s="183">
        <v>690105</v>
      </c>
      <c r="O152" s="185">
        <f t="shared" si="5"/>
        <v>0.1</v>
      </c>
    </row>
    <row r="153" spans="1:15" ht="13.5">
      <c r="A153" s="186" t="s">
        <v>232</v>
      </c>
      <c r="B153" s="187">
        <v>4</v>
      </c>
      <c r="C153" s="188" t="s">
        <v>642</v>
      </c>
      <c r="D153" s="189">
        <v>1311</v>
      </c>
      <c r="E153" s="189" t="s">
        <v>1311</v>
      </c>
      <c r="F153" s="189">
        <v>11374</v>
      </c>
      <c r="G153" s="191">
        <f t="shared" si="4"/>
        <v>0</v>
      </c>
      <c r="I153" s="186" t="s">
        <v>1204</v>
      </c>
      <c r="J153" s="187">
        <v>4</v>
      </c>
      <c r="K153" s="188" t="s">
        <v>1205</v>
      </c>
      <c r="L153" s="189">
        <v>965464</v>
      </c>
      <c r="M153" s="189" t="s">
        <v>822</v>
      </c>
      <c r="N153" s="189">
        <v>690105</v>
      </c>
      <c r="O153" s="190">
        <f t="shared" si="5"/>
        <v>0.1</v>
      </c>
    </row>
    <row r="154" spans="1:15" ht="13.5">
      <c r="A154" s="180" t="s">
        <v>233</v>
      </c>
      <c r="B154" s="181">
        <v>3</v>
      </c>
      <c r="C154" s="182" t="s">
        <v>643</v>
      </c>
      <c r="D154" s="183">
        <v>0</v>
      </c>
      <c r="E154" s="183"/>
      <c r="F154" s="183">
        <v>2051</v>
      </c>
      <c r="G154" s="184">
        <f t="shared" si="4"/>
        <v>0</v>
      </c>
      <c r="I154" s="180" t="s">
        <v>1206</v>
      </c>
      <c r="J154" s="181">
        <v>3</v>
      </c>
      <c r="K154" s="182" t="s">
        <v>547</v>
      </c>
      <c r="L154" s="183">
        <v>1250090</v>
      </c>
      <c r="M154" s="183" t="s">
        <v>822</v>
      </c>
      <c r="N154" s="183">
        <v>1679639</v>
      </c>
      <c r="O154" s="185">
        <f t="shared" si="5"/>
        <v>0.2</v>
      </c>
    </row>
    <row r="155" spans="1:15" ht="13.5">
      <c r="A155" s="180" t="s">
        <v>235</v>
      </c>
      <c r="B155" s="181">
        <v>3</v>
      </c>
      <c r="C155" s="182" t="s">
        <v>645</v>
      </c>
      <c r="D155" s="183">
        <v>0</v>
      </c>
      <c r="E155" s="183"/>
      <c r="F155" s="183">
        <v>1394479</v>
      </c>
      <c r="G155" s="184">
        <f t="shared" si="4"/>
        <v>0.8</v>
      </c>
      <c r="I155" s="186" t="s">
        <v>1207</v>
      </c>
      <c r="J155" s="187">
        <v>4</v>
      </c>
      <c r="K155" s="188" t="s">
        <v>1208</v>
      </c>
      <c r="L155" s="189">
        <v>1210576</v>
      </c>
      <c r="M155" s="189" t="s">
        <v>822</v>
      </c>
      <c r="N155" s="189">
        <v>1651541</v>
      </c>
      <c r="O155" s="190">
        <f t="shared" si="5"/>
        <v>0.2</v>
      </c>
    </row>
    <row r="156" spans="1:15" ht="13.5">
      <c r="A156" s="186" t="s">
        <v>238</v>
      </c>
      <c r="B156" s="187">
        <v>4</v>
      </c>
      <c r="C156" s="188" t="s">
        <v>648</v>
      </c>
      <c r="D156" s="189">
        <v>11605</v>
      </c>
      <c r="E156" s="189" t="s">
        <v>1314</v>
      </c>
      <c r="F156" s="189">
        <v>676319</v>
      </c>
      <c r="G156" s="191">
        <f t="shared" si="4"/>
        <v>0.4</v>
      </c>
      <c r="I156" s="180" t="s">
        <v>153</v>
      </c>
      <c r="J156" s="181">
        <v>3</v>
      </c>
      <c r="K156" s="182" t="s">
        <v>546</v>
      </c>
      <c r="L156" s="183">
        <v>108399</v>
      </c>
      <c r="M156" s="183" t="s">
        <v>822</v>
      </c>
      <c r="N156" s="183">
        <v>209104</v>
      </c>
      <c r="O156" s="185">
        <f t="shared" si="5"/>
        <v>0</v>
      </c>
    </row>
    <row r="157" spans="1:15" ht="13.5">
      <c r="A157" s="186" t="s">
        <v>239</v>
      </c>
      <c r="B157" s="187">
        <v>4</v>
      </c>
      <c r="C157" s="188" t="s">
        <v>649</v>
      </c>
      <c r="D157" s="189">
        <v>2167</v>
      </c>
      <c r="E157" s="189" t="s">
        <v>1314</v>
      </c>
      <c r="F157" s="189">
        <v>300151</v>
      </c>
      <c r="G157" s="191">
        <f t="shared" si="4"/>
        <v>0.2</v>
      </c>
      <c r="I157" s="180" t="s">
        <v>162</v>
      </c>
      <c r="J157" s="181">
        <v>3</v>
      </c>
      <c r="K157" s="182" t="s">
        <v>548</v>
      </c>
      <c r="L157" s="183">
        <v>176766</v>
      </c>
      <c r="M157" s="183" t="s">
        <v>820</v>
      </c>
      <c r="N157" s="183">
        <v>507553</v>
      </c>
      <c r="O157" s="185">
        <f t="shared" si="5"/>
        <v>0.1</v>
      </c>
    </row>
    <row r="158" spans="1:15" ht="13.5">
      <c r="A158" s="186" t="s">
        <v>240</v>
      </c>
      <c r="B158" s="187">
        <v>4</v>
      </c>
      <c r="C158" s="188" t="s">
        <v>650</v>
      </c>
      <c r="D158" s="189">
        <v>977</v>
      </c>
      <c r="E158" s="189" t="s">
        <v>1314</v>
      </c>
      <c r="F158" s="189">
        <v>42146</v>
      </c>
      <c r="G158" s="191">
        <f t="shared" si="4"/>
        <v>0</v>
      </c>
      <c r="I158" s="180" t="s">
        <v>166</v>
      </c>
      <c r="J158" s="181">
        <v>3</v>
      </c>
      <c r="K158" s="182" t="s">
        <v>551</v>
      </c>
      <c r="L158" s="183">
        <v>39234</v>
      </c>
      <c r="M158" s="183" t="s">
        <v>820</v>
      </c>
      <c r="N158" s="183">
        <v>111229</v>
      </c>
      <c r="O158" s="185">
        <f t="shared" si="5"/>
        <v>0</v>
      </c>
    </row>
    <row r="159" spans="1:15" ht="13.5">
      <c r="A159" s="180" t="s">
        <v>241</v>
      </c>
      <c r="B159" s="181">
        <v>3</v>
      </c>
      <c r="C159" s="182" t="s">
        <v>651</v>
      </c>
      <c r="D159" s="183">
        <v>0</v>
      </c>
      <c r="E159" s="183"/>
      <c r="F159" s="183">
        <v>1229411</v>
      </c>
      <c r="G159" s="184">
        <f t="shared" si="4"/>
        <v>0.7</v>
      </c>
      <c r="I159" s="180" t="s">
        <v>1209</v>
      </c>
      <c r="J159" s="181">
        <v>3</v>
      </c>
      <c r="K159" s="182" t="s">
        <v>555</v>
      </c>
      <c r="L159" s="183">
        <v>127</v>
      </c>
      <c r="M159" s="183" t="s">
        <v>819</v>
      </c>
      <c r="N159" s="183">
        <v>510995</v>
      </c>
      <c r="O159" s="185">
        <f t="shared" si="5"/>
        <v>0.1</v>
      </c>
    </row>
    <row r="160" spans="1:15" ht="13.5">
      <c r="A160" s="186" t="s">
        <v>242</v>
      </c>
      <c r="B160" s="187">
        <v>4</v>
      </c>
      <c r="C160" s="188" t="s">
        <v>652</v>
      </c>
      <c r="D160" s="189">
        <v>10</v>
      </c>
      <c r="E160" s="189" t="s">
        <v>1314</v>
      </c>
      <c r="F160" s="189">
        <v>53722</v>
      </c>
      <c r="G160" s="191">
        <f t="shared" si="4"/>
        <v>0</v>
      </c>
      <c r="I160" s="180" t="s">
        <v>1210</v>
      </c>
      <c r="J160" s="181">
        <v>3</v>
      </c>
      <c r="K160" s="182" t="s">
        <v>549</v>
      </c>
      <c r="L160" s="183">
        <v>82453</v>
      </c>
      <c r="M160" s="183" t="s">
        <v>820</v>
      </c>
      <c r="N160" s="183">
        <v>258090</v>
      </c>
      <c r="O160" s="185">
        <f t="shared" si="5"/>
        <v>0</v>
      </c>
    </row>
    <row r="161" spans="1:15" ht="13.5">
      <c r="A161" s="186" t="s">
        <v>243</v>
      </c>
      <c r="B161" s="187">
        <v>4</v>
      </c>
      <c r="C161" s="188" t="s">
        <v>653</v>
      </c>
      <c r="D161" s="189">
        <v>2</v>
      </c>
      <c r="E161" s="189" t="s">
        <v>1314</v>
      </c>
      <c r="F161" s="189">
        <v>17404</v>
      </c>
      <c r="G161" s="191">
        <f t="shared" si="4"/>
        <v>0</v>
      </c>
      <c r="I161" s="174" t="s">
        <v>167</v>
      </c>
      <c r="J161" s="175">
        <v>2</v>
      </c>
      <c r="K161" s="176" t="s">
        <v>560</v>
      </c>
      <c r="L161" s="177">
        <v>0</v>
      </c>
      <c r="M161" s="177"/>
      <c r="N161" s="177">
        <v>5427292</v>
      </c>
      <c r="O161" s="178">
        <f t="shared" si="5"/>
        <v>0.8</v>
      </c>
    </row>
    <row r="162" spans="1:15" ht="13.5">
      <c r="A162" s="186" t="s">
        <v>244</v>
      </c>
      <c r="B162" s="187">
        <v>4</v>
      </c>
      <c r="C162" s="188" t="s">
        <v>654</v>
      </c>
      <c r="D162" s="189">
        <v>1</v>
      </c>
      <c r="E162" s="189" t="s">
        <v>1314</v>
      </c>
      <c r="F162" s="189">
        <v>355</v>
      </c>
      <c r="G162" s="191">
        <f t="shared" si="4"/>
        <v>0</v>
      </c>
      <c r="I162" s="180" t="s">
        <v>168</v>
      </c>
      <c r="J162" s="181">
        <v>3</v>
      </c>
      <c r="K162" s="182" t="s">
        <v>563</v>
      </c>
      <c r="L162" s="183">
        <v>0</v>
      </c>
      <c r="M162" s="183"/>
      <c r="N162" s="183">
        <v>2352270</v>
      </c>
      <c r="O162" s="185">
        <f t="shared" si="5"/>
        <v>0.3</v>
      </c>
    </row>
    <row r="163" spans="1:15" ht="13.5">
      <c r="A163" s="186" t="s">
        <v>245</v>
      </c>
      <c r="B163" s="187">
        <v>4</v>
      </c>
      <c r="C163" s="188" t="s">
        <v>655</v>
      </c>
      <c r="D163" s="189">
        <v>1</v>
      </c>
      <c r="E163" s="189" t="s">
        <v>1310</v>
      </c>
      <c r="F163" s="189">
        <v>5634</v>
      </c>
      <c r="G163" s="191">
        <f t="shared" si="4"/>
        <v>0</v>
      </c>
      <c r="I163" s="180" t="s">
        <v>170</v>
      </c>
      <c r="J163" s="181">
        <v>3</v>
      </c>
      <c r="K163" s="182" t="s">
        <v>1211</v>
      </c>
      <c r="L163" s="183">
        <v>181</v>
      </c>
      <c r="M163" s="183" t="s">
        <v>823</v>
      </c>
      <c r="N163" s="183">
        <v>143019</v>
      </c>
      <c r="O163" s="185">
        <f t="shared" si="5"/>
        <v>0</v>
      </c>
    </row>
    <row r="164" spans="1:15" ht="13.5">
      <c r="A164" s="180" t="s">
        <v>246</v>
      </c>
      <c r="B164" s="181">
        <v>3</v>
      </c>
      <c r="C164" s="182" t="s">
        <v>656</v>
      </c>
      <c r="D164" s="183">
        <v>0</v>
      </c>
      <c r="E164" s="183"/>
      <c r="F164" s="183">
        <v>402776</v>
      </c>
      <c r="G164" s="184">
        <f t="shared" si="4"/>
        <v>0.2</v>
      </c>
      <c r="I164" s="180" t="s">
        <v>172</v>
      </c>
      <c r="J164" s="181">
        <v>3</v>
      </c>
      <c r="K164" s="182" t="s">
        <v>1212</v>
      </c>
      <c r="L164" s="183">
        <v>206</v>
      </c>
      <c r="M164" s="183" t="s">
        <v>820</v>
      </c>
      <c r="N164" s="183">
        <v>64726</v>
      </c>
      <c r="O164" s="185">
        <f t="shared" si="5"/>
        <v>0</v>
      </c>
    </row>
    <row r="165" spans="1:15" ht="13.5">
      <c r="A165" s="186" t="s">
        <v>250</v>
      </c>
      <c r="B165" s="187">
        <v>4</v>
      </c>
      <c r="C165" s="188" t="s">
        <v>660</v>
      </c>
      <c r="D165" s="189">
        <v>1</v>
      </c>
      <c r="E165" s="189" t="s">
        <v>1314</v>
      </c>
      <c r="F165" s="189">
        <v>1694</v>
      </c>
      <c r="G165" s="191">
        <f t="shared" si="4"/>
        <v>0</v>
      </c>
      <c r="I165" s="174" t="s">
        <v>189</v>
      </c>
      <c r="J165" s="175">
        <v>2</v>
      </c>
      <c r="K165" s="176" t="s">
        <v>577</v>
      </c>
      <c r="L165" s="177">
        <v>1046</v>
      </c>
      <c r="M165" s="177" t="s">
        <v>819</v>
      </c>
      <c r="N165" s="177">
        <v>1730099</v>
      </c>
      <c r="O165" s="178">
        <f t="shared" si="5"/>
        <v>0.3</v>
      </c>
    </row>
    <row r="166" spans="1:15" ht="13.5">
      <c r="A166" s="180" t="s">
        <v>254</v>
      </c>
      <c r="B166" s="181">
        <v>3</v>
      </c>
      <c r="C166" s="182" t="s">
        <v>1330</v>
      </c>
      <c r="D166" s="183">
        <v>0</v>
      </c>
      <c r="E166" s="183"/>
      <c r="F166" s="183">
        <v>48970</v>
      </c>
      <c r="G166" s="184">
        <f t="shared" si="4"/>
        <v>0</v>
      </c>
      <c r="I166" s="180" t="s">
        <v>195</v>
      </c>
      <c r="J166" s="181">
        <v>3</v>
      </c>
      <c r="K166" s="182" t="s">
        <v>579</v>
      </c>
      <c r="L166" s="183">
        <v>0</v>
      </c>
      <c r="M166" s="183" t="s">
        <v>819</v>
      </c>
      <c r="N166" s="183">
        <v>844</v>
      </c>
      <c r="O166" s="185">
        <f t="shared" si="5"/>
        <v>0</v>
      </c>
    </row>
    <row r="167" spans="1:15" ht="13.5">
      <c r="A167" s="186" t="s">
        <v>256</v>
      </c>
      <c r="B167" s="187">
        <v>4</v>
      </c>
      <c r="C167" s="188" t="s">
        <v>665</v>
      </c>
      <c r="D167" s="189">
        <v>60</v>
      </c>
      <c r="E167" s="189" t="s">
        <v>1314</v>
      </c>
      <c r="F167" s="189">
        <v>18970</v>
      </c>
      <c r="G167" s="191">
        <f t="shared" si="4"/>
        <v>0</v>
      </c>
      <c r="I167" s="180" t="s">
        <v>198</v>
      </c>
      <c r="J167" s="181">
        <v>3</v>
      </c>
      <c r="K167" s="182" t="s">
        <v>582</v>
      </c>
      <c r="L167" s="183">
        <v>190</v>
      </c>
      <c r="M167" s="183" t="s">
        <v>819</v>
      </c>
      <c r="N167" s="183">
        <v>168593</v>
      </c>
      <c r="O167" s="185">
        <f t="shared" si="5"/>
        <v>0</v>
      </c>
    </row>
    <row r="168" spans="1:15" ht="13.5">
      <c r="A168" s="186" t="s">
        <v>257</v>
      </c>
      <c r="B168" s="187">
        <v>4</v>
      </c>
      <c r="C168" s="188" t="s">
        <v>666</v>
      </c>
      <c r="D168" s="189">
        <v>0</v>
      </c>
      <c r="E168" s="189" t="s">
        <v>1310</v>
      </c>
      <c r="F168" s="189">
        <v>29710</v>
      </c>
      <c r="G168" s="191">
        <f t="shared" si="4"/>
        <v>0</v>
      </c>
      <c r="I168" s="180" t="s">
        <v>200</v>
      </c>
      <c r="J168" s="181">
        <v>3</v>
      </c>
      <c r="K168" s="182" t="s">
        <v>586</v>
      </c>
      <c r="L168" s="183">
        <v>633</v>
      </c>
      <c r="M168" s="183" t="s">
        <v>819</v>
      </c>
      <c r="N168" s="183">
        <v>282741</v>
      </c>
      <c r="O168" s="185">
        <f t="shared" si="5"/>
        <v>0</v>
      </c>
    </row>
    <row r="169" spans="1:15" ht="13.5">
      <c r="A169" s="180" t="s">
        <v>258</v>
      </c>
      <c r="B169" s="181">
        <v>3</v>
      </c>
      <c r="C169" s="182" t="s">
        <v>667</v>
      </c>
      <c r="D169" s="183">
        <v>0</v>
      </c>
      <c r="E169" s="183" t="s">
        <v>1310</v>
      </c>
      <c r="F169" s="183">
        <v>1715</v>
      </c>
      <c r="G169" s="184">
        <f t="shared" si="4"/>
        <v>0</v>
      </c>
      <c r="I169" s="180" t="s">
        <v>201</v>
      </c>
      <c r="J169" s="181">
        <v>3</v>
      </c>
      <c r="K169" s="182" t="s">
        <v>597</v>
      </c>
      <c r="L169" s="183">
        <v>219</v>
      </c>
      <c r="M169" s="183" t="s">
        <v>819</v>
      </c>
      <c r="N169" s="183">
        <v>1276088</v>
      </c>
      <c r="O169" s="185">
        <f t="shared" si="5"/>
        <v>0.2</v>
      </c>
    </row>
    <row r="170" spans="1:15" ht="13.5">
      <c r="A170" s="180" t="s">
        <v>259</v>
      </c>
      <c r="B170" s="181">
        <v>3</v>
      </c>
      <c r="C170" s="182" t="s">
        <v>668</v>
      </c>
      <c r="D170" s="183">
        <v>6</v>
      </c>
      <c r="E170" s="183" t="s">
        <v>1310</v>
      </c>
      <c r="F170" s="183">
        <v>90729</v>
      </c>
      <c r="G170" s="184">
        <f t="shared" si="4"/>
        <v>0.1</v>
      </c>
      <c r="I170" s="174" t="s">
        <v>202</v>
      </c>
      <c r="J170" s="175">
        <v>2</v>
      </c>
      <c r="K170" s="176" t="s">
        <v>599</v>
      </c>
      <c r="L170" s="177">
        <v>731</v>
      </c>
      <c r="M170" s="177" t="s">
        <v>819</v>
      </c>
      <c r="N170" s="177">
        <v>2773292</v>
      </c>
      <c r="O170" s="178">
        <f t="shared" si="5"/>
        <v>0.4</v>
      </c>
    </row>
    <row r="171" spans="1:15" ht="13.5">
      <c r="A171" s="180" t="s">
        <v>260</v>
      </c>
      <c r="B171" s="181">
        <v>3</v>
      </c>
      <c r="C171" s="182" t="s">
        <v>669</v>
      </c>
      <c r="D171" s="183">
        <v>0</v>
      </c>
      <c r="E171" s="183" t="s">
        <v>1310</v>
      </c>
      <c r="F171" s="183">
        <v>1568</v>
      </c>
      <c r="G171" s="184">
        <f t="shared" si="4"/>
        <v>0</v>
      </c>
      <c r="I171" s="180" t="s">
        <v>203</v>
      </c>
      <c r="J171" s="181">
        <v>3</v>
      </c>
      <c r="K171" s="182" t="s">
        <v>1213</v>
      </c>
      <c r="L171" s="183">
        <v>3933</v>
      </c>
      <c r="M171" s="183" t="s">
        <v>820</v>
      </c>
      <c r="N171" s="183">
        <v>357370</v>
      </c>
      <c r="O171" s="185">
        <f t="shared" si="5"/>
        <v>0.1</v>
      </c>
    </row>
    <row r="172" spans="1:15" ht="13.5">
      <c r="A172" s="180" t="s">
        <v>261</v>
      </c>
      <c r="B172" s="181">
        <v>3</v>
      </c>
      <c r="C172" s="182" t="s">
        <v>670</v>
      </c>
      <c r="D172" s="183">
        <v>0</v>
      </c>
      <c r="E172" s="183"/>
      <c r="F172" s="183">
        <v>2824</v>
      </c>
      <c r="G172" s="184">
        <f t="shared" si="4"/>
        <v>0</v>
      </c>
      <c r="I172" s="186" t="s">
        <v>204</v>
      </c>
      <c r="J172" s="187">
        <v>4</v>
      </c>
      <c r="K172" s="188" t="s">
        <v>611</v>
      </c>
      <c r="L172" s="189">
        <v>15</v>
      </c>
      <c r="M172" s="189" t="s">
        <v>820</v>
      </c>
      <c r="N172" s="189">
        <v>35158</v>
      </c>
      <c r="O172" s="190">
        <f t="shared" si="5"/>
        <v>0</v>
      </c>
    </row>
    <row r="173" spans="1:15" ht="13.5">
      <c r="A173" s="180" t="s">
        <v>264</v>
      </c>
      <c r="B173" s="181">
        <v>3</v>
      </c>
      <c r="C173" s="182" t="s">
        <v>673</v>
      </c>
      <c r="D173" s="183">
        <v>0</v>
      </c>
      <c r="E173" s="183"/>
      <c r="F173" s="183">
        <v>264912</v>
      </c>
      <c r="G173" s="184">
        <f t="shared" si="4"/>
        <v>0.2</v>
      </c>
      <c r="I173" s="186" t="s">
        <v>1214</v>
      </c>
      <c r="J173" s="187">
        <v>4</v>
      </c>
      <c r="K173" s="188" t="s">
        <v>1215</v>
      </c>
      <c r="L173" s="189">
        <v>12626</v>
      </c>
      <c r="M173" s="189" t="s">
        <v>823</v>
      </c>
      <c r="N173" s="189">
        <v>33614</v>
      </c>
      <c r="O173" s="190">
        <f t="shared" si="5"/>
        <v>0</v>
      </c>
    </row>
    <row r="174" spans="1:15" ht="13.5">
      <c r="A174" s="186" t="s">
        <v>265</v>
      </c>
      <c r="B174" s="187">
        <v>4</v>
      </c>
      <c r="C174" s="188" t="s">
        <v>674</v>
      </c>
      <c r="D174" s="189">
        <v>1</v>
      </c>
      <c r="E174" s="189" t="s">
        <v>1310</v>
      </c>
      <c r="F174" s="189">
        <v>1283</v>
      </c>
      <c r="G174" s="191">
        <f t="shared" si="4"/>
        <v>0</v>
      </c>
      <c r="I174" s="186" t="s">
        <v>1216</v>
      </c>
      <c r="J174" s="187">
        <v>4</v>
      </c>
      <c r="K174" s="188" t="s">
        <v>1217</v>
      </c>
      <c r="L174" s="189">
        <v>0</v>
      </c>
      <c r="M174" s="189" t="s">
        <v>820</v>
      </c>
      <c r="N174" s="189">
        <v>221</v>
      </c>
      <c r="O174" s="190">
        <f t="shared" si="5"/>
        <v>0</v>
      </c>
    </row>
    <row r="175" spans="1:15" ht="13.5">
      <c r="A175" s="186" t="s">
        <v>267</v>
      </c>
      <c r="B175" s="187">
        <v>4</v>
      </c>
      <c r="C175" s="188" t="s">
        <v>676</v>
      </c>
      <c r="D175" s="189">
        <v>0</v>
      </c>
      <c r="E175" s="189"/>
      <c r="F175" s="189">
        <v>79030</v>
      </c>
      <c r="G175" s="191">
        <f t="shared" si="4"/>
        <v>0</v>
      </c>
      <c r="I175" s="186" t="s">
        <v>1218</v>
      </c>
      <c r="J175" s="187">
        <v>4</v>
      </c>
      <c r="K175" s="188" t="s">
        <v>1219</v>
      </c>
      <c r="L175" s="189">
        <v>3918</v>
      </c>
      <c r="M175" s="189" t="s">
        <v>820</v>
      </c>
      <c r="N175" s="189">
        <v>322212</v>
      </c>
      <c r="O175" s="190">
        <f t="shared" si="5"/>
        <v>0</v>
      </c>
    </row>
    <row r="176" spans="1:15" ht="13.5">
      <c r="A176" s="180" t="s">
        <v>268</v>
      </c>
      <c r="B176" s="181">
        <v>3</v>
      </c>
      <c r="C176" s="182" t="s">
        <v>677</v>
      </c>
      <c r="D176" s="183">
        <v>0</v>
      </c>
      <c r="E176" s="183"/>
      <c r="F176" s="183">
        <v>1807886</v>
      </c>
      <c r="G176" s="184">
        <f t="shared" si="4"/>
        <v>1.1</v>
      </c>
      <c r="I176" s="186" t="s">
        <v>1220</v>
      </c>
      <c r="J176" s="187">
        <v>4</v>
      </c>
      <c r="K176" s="188" t="s">
        <v>1221</v>
      </c>
      <c r="L176" s="189">
        <v>3918</v>
      </c>
      <c r="M176" s="189" t="s">
        <v>820</v>
      </c>
      <c r="N176" s="189">
        <v>322212</v>
      </c>
      <c r="O176" s="190">
        <f t="shared" si="5"/>
        <v>0</v>
      </c>
    </row>
    <row r="177" spans="1:15" ht="13.5">
      <c r="A177" s="186" t="s">
        <v>269</v>
      </c>
      <c r="B177" s="187">
        <v>4</v>
      </c>
      <c r="C177" s="188" t="s">
        <v>678</v>
      </c>
      <c r="D177" s="189">
        <v>46</v>
      </c>
      <c r="E177" s="189" t="s">
        <v>1310</v>
      </c>
      <c r="F177" s="189">
        <v>270125</v>
      </c>
      <c r="G177" s="191">
        <f t="shared" si="4"/>
        <v>0.2</v>
      </c>
      <c r="I177" s="180" t="s">
        <v>205</v>
      </c>
      <c r="J177" s="181">
        <v>3</v>
      </c>
      <c r="K177" s="182" t="s">
        <v>600</v>
      </c>
      <c r="L177" s="183">
        <v>68</v>
      </c>
      <c r="M177" s="183" t="s">
        <v>819</v>
      </c>
      <c r="N177" s="183">
        <v>149922</v>
      </c>
      <c r="O177" s="185">
        <f t="shared" si="5"/>
        <v>0</v>
      </c>
    </row>
    <row r="178" spans="1:15" ht="13.5">
      <c r="A178" s="186" t="s">
        <v>270</v>
      </c>
      <c r="B178" s="187">
        <v>4</v>
      </c>
      <c r="C178" s="188" t="s">
        <v>679</v>
      </c>
      <c r="D178" s="189">
        <v>749</v>
      </c>
      <c r="E178" s="189" t="s">
        <v>1314</v>
      </c>
      <c r="F178" s="189">
        <v>29443</v>
      </c>
      <c r="G178" s="191">
        <f t="shared" si="4"/>
        <v>0</v>
      </c>
      <c r="I178" s="180" t="s">
        <v>1222</v>
      </c>
      <c r="J178" s="181">
        <v>3</v>
      </c>
      <c r="K178" s="182" t="s">
        <v>1223</v>
      </c>
      <c r="L178" s="183">
        <v>15</v>
      </c>
      <c r="M178" s="183" t="s">
        <v>819</v>
      </c>
      <c r="N178" s="183">
        <v>166899</v>
      </c>
      <c r="O178" s="185">
        <f t="shared" si="5"/>
        <v>0</v>
      </c>
    </row>
    <row r="179" spans="1:15" ht="13.5">
      <c r="A179" s="180" t="s">
        <v>271</v>
      </c>
      <c r="B179" s="181">
        <v>3</v>
      </c>
      <c r="C179" s="182" t="s">
        <v>680</v>
      </c>
      <c r="D179" s="183">
        <v>0</v>
      </c>
      <c r="E179" s="183"/>
      <c r="F179" s="183">
        <v>591616</v>
      </c>
      <c r="G179" s="184">
        <f t="shared" si="4"/>
        <v>0.4</v>
      </c>
      <c r="I179" s="180" t="s">
        <v>208</v>
      </c>
      <c r="J179" s="181">
        <v>3</v>
      </c>
      <c r="K179" s="182" t="s">
        <v>605</v>
      </c>
      <c r="L179" s="183">
        <v>515</v>
      </c>
      <c r="M179" s="183" t="s">
        <v>819</v>
      </c>
      <c r="N179" s="183">
        <v>819578</v>
      </c>
      <c r="O179" s="185">
        <f t="shared" si="5"/>
        <v>0.1</v>
      </c>
    </row>
    <row r="180" spans="1:15" ht="13.5">
      <c r="A180" s="186" t="s">
        <v>273</v>
      </c>
      <c r="B180" s="187">
        <v>4</v>
      </c>
      <c r="C180" s="188" t="s">
        <v>682</v>
      </c>
      <c r="D180" s="189">
        <v>187</v>
      </c>
      <c r="E180" s="189" t="s">
        <v>1314</v>
      </c>
      <c r="F180" s="189">
        <v>334911</v>
      </c>
      <c r="G180" s="191">
        <f t="shared" si="4"/>
        <v>0.2</v>
      </c>
      <c r="I180" s="180" t="s">
        <v>220</v>
      </c>
      <c r="J180" s="181">
        <v>3</v>
      </c>
      <c r="K180" s="182" t="s">
        <v>1226</v>
      </c>
      <c r="L180" s="183">
        <v>50</v>
      </c>
      <c r="M180" s="183" t="s">
        <v>819</v>
      </c>
      <c r="N180" s="183">
        <v>187897</v>
      </c>
      <c r="O180" s="185">
        <f t="shared" si="5"/>
        <v>0</v>
      </c>
    </row>
    <row r="181" spans="1:15" ht="13.5">
      <c r="A181" s="180" t="s">
        <v>274</v>
      </c>
      <c r="B181" s="181">
        <v>3</v>
      </c>
      <c r="C181" s="182" t="s">
        <v>683</v>
      </c>
      <c r="D181" s="183">
        <v>14</v>
      </c>
      <c r="E181" s="183" t="s">
        <v>1310</v>
      </c>
      <c r="F181" s="183">
        <v>104415</v>
      </c>
      <c r="G181" s="184">
        <f t="shared" si="4"/>
        <v>0.1</v>
      </c>
      <c r="I181" s="174" t="s">
        <v>1227</v>
      </c>
      <c r="J181" s="175">
        <v>2</v>
      </c>
      <c r="K181" s="176" t="s">
        <v>612</v>
      </c>
      <c r="L181" s="177">
        <v>0</v>
      </c>
      <c r="M181" s="177"/>
      <c r="N181" s="177">
        <v>12626184</v>
      </c>
      <c r="O181" s="178">
        <f t="shared" si="5"/>
        <v>1.8</v>
      </c>
    </row>
    <row r="182" spans="1:15" ht="13.5">
      <c r="A182" s="186" t="s">
        <v>275</v>
      </c>
      <c r="B182" s="187">
        <v>4</v>
      </c>
      <c r="C182" s="188" t="s">
        <v>684</v>
      </c>
      <c r="D182" s="189">
        <v>5</v>
      </c>
      <c r="E182" s="189" t="s">
        <v>1310</v>
      </c>
      <c r="F182" s="189">
        <v>65762</v>
      </c>
      <c r="G182" s="191">
        <f t="shared" si="4"/>
        <v>0</v>
      </c>
      <c r="I182" s="180" t="s">
        <v>1228</v>
      </c>
      <c r="J182" s="181">
        <v>3</v>
      </c>
      <c r="K182" s="182" t="s">
        <v>1229</v>
      </c>
      <c r="L182" s="183">
        <v>19</v>
      </c>
      <c r="M182" s="183" t="s">
        <v>819</v>
      </c>
      <c r="N182" s="183">
        <v>42352</v>
      </c>
      <c r="O182" s="185">
        <f t="shared" si="5"/>
        <v>0</v>
      </c>
    </row>
    <row r="183" spans="1:15" ht="13.5">
      <c r="A183" s="186" t="s">
        <v>276</v>
      </c>
      <c r="B183" s="187">
        <v>4</v>
      </c>
      <c r="C183" s="188" t="s">
        <v>685</v>
      </c>
      <c r="D183" s="189">
        <v>9</v>
      </c>
      <c r="E183" s="189" t="s">
        <v>1310</v>
      </c>
      <c r="F183" s="189">
        <v>37535</v>
      </c>
      <c r="G183" s="191">
        <f t="shared" si="4"/>
        <v>0</v>
      </c>
      <c r="I183" s="180" t="s">
        <v>1230</v>
      </c>
      <c r="J183" s="181">
        <v>3</v>
      </c>
      <c r="K183" s="182" t="s">
        <v>1231</v>
      </c>
      <c r="L183" s="183">
        <v>129</v>
      </c>
      <c r="M183" s="183" t="s">
        <v>819</v>
      </c>
      <c r="N183" s="183">
        <v>2625014</v>
      </c>
      <c r="O183" s="185">
        <f t="shared" si="5"/>
        <v>0.4</v>
      </c>
    </row>
    <row r="184" spans="1:15" ht="13.5">
      <c r="A184" s="174" t="s">
        <v>277</v>
      </c>
      <c r="B184" s="175">
        <v>2</v>
      </c>
      <c r="C184" s="176" t="s">
        <v>686</v>
      </c>
      <c r="D184" s="177">
        <v>0</v>
      </c>
      <c r="E184" s="177"/>
      <c r="F184" s="177">
        <v>115750217</v>
      </c>
      <c r="G184" s="179">
        <f t="shared" si="4"/>
        <v>70</v>
      </c>
      <c r="I184" s="180" t="s">
        <v>1232</v>
      </c>
      <c r="J184" s="181">
        <v>3</v>
      </c>
      <c r="K184" s="182" t="s">
        <v>626</v>
      </c>
      <c r="L184" s="183">
        <v>291018</v>
      </c>
      <c r="M184" s="183" t="s">
        <v>820</v>
      </c>
      <c r="N184" s="183">
        <v>5354085</v>
      </c>
      <c r="O184" s="185">
        <f t="shared" si="5"/>
        <v>0.8</v>
      </c>
    </row>
    <row r="185" spans="1:15" ht="13.5">
      <c r="A185" s="180" t="s">
        <v>278</v>
      </c>
      <c r="B185" s="181">
        <v>3</v>
      </c>
      <c r="C185" s="182" t="s">
        <v>687</v>
      </c>
      <c r="D185" s="183">
        <v>0</v>
      </c>
      <c r="E185" s="183"/>
      <c r="F185" s="183">
        <v>510671</v>
      </c>
      <c r="G185" s="184">
        <f t="shared" si="4"/>
        <v>0.3</v>
      </c>
      <c r="I185" s="180" t="s">
        <v>1233</v>
      </c>
      <c r="J185" s="181">
        <v>3</v>
      </c>
      <c r="K185" s="182" t="s">
        <v>628</v>
      </c>
      <c r="L185" s="183">
        <v>0</v>
      </c>
      <c r="M185" s="183"/>
      <c r="N185" s="183">
        <v>211458</v>
      </c>
      <c r="O185" s="185">
        <f t="shared" si="5"/>
        <v>0</v>
      </c>
    </row>
    <row r="186" spans="1:15" ht="13.5">
      <c r="A186" s="186" t="s">
        <v>279</v>
      </c>
      <c r="B186" s="187">
        <v>4</v>
      </c>
      <c r="C186" s="188" t="s">
        <v>688</v>
      </c>
      <c r="D186" s="189">
        <v>31</v>
      </c>
      <c r="E186" s="189" t="s">
        <v>1314</v>
      </c>
      <c r="F186" s="189">
        <v>3215</v>
      </c>
      <c r="G186" s="191">
        <f t="shared" si="4"/>
        <v>0</v>
      </c>
      <c r="I186" s="180" t="s">
        <v>1234</v>
      </c>
      <c r="J186" s="181">
        <v>3</v>
      </c>
      <c r="K186" s="182" t="s">
        <v>630</v>
      </c>
      <c r="L186" s="183">
        <v>80968</v>
      </c>
      <c r="M186" s="183" t="s">
        <v>820</v>
      </c>
      <c r="N186" s="183">
        <v>176409</v>
      </c>
      <c r="O186" s="185">
        <f t="shared" si="5"/>
        <v>0</v>
      </c>
    </row>
    <row r="187" spans="1:15" ht="13.5">
      <c r="A187" s="186" t="s">
        <v>280</v>
      </c>
      <c r="B187" s="187">
        <v>4</v>
      </c>
      <c r="C187" s="188" t="s">
        <v>689</v>
      </c>
      <c r="D187" s="189">
        <v>131126</v>
      </c>
      <c r="E187" s="189" t="s">
        <v>1314</v>
      </c>
      <c r="F187" s="189">
        <v>189937</v>
      </c>
      <c r="G187" s="191">
        <f t="shared" si="4"/>
        <v>0.1</v>
      </c>
      <c r="I187" s="170" t="s">
        <v>225</v>
      </c>
      <c r="J187" s="171">
        <v>1</v>
      </c>
      <c r="K187" s="171" t="s">
        <v>1235</v>
      </c>
      <c r="L187" s="172">
        <v>0</v>
      </c>
      <c r="M187" s="172"/>
      <c r="N187" s="172">
        <v>376059893</v>
      </c>
      <c r="O187" s="192">
        <f t="shared" si="5"/>
        <v>54.6</v>
      </c>
    </row>
    <row r="188" spans="1:15" ht="13.5">
      <c r="A188" s="186" t="s">
        <v>282</v>
      </c>
      <c r="B188" s="187">
        <v>4</v>
      </c>
      <c r="C188" s="188" t="s">
        <v>691</v>
      </c>
      <c r="D188" s="189">
        <v>349719</v>
      </c>
      <c r="E188" s="189" t="s">
        <v>1314</v>
      </c>
      <c r="F188" s="189">
        <v>23965</v>
      </c>
      <c r="G188" s="191">
        <f t="shared" si="4"/>
        <v>0</v>
      </c>
      <c r="I188" s="174" t="s">
        <v>226</v>
      </c>
      <c r="J188" s="175">
        <v>2</v>
      </c>
      <c r="K188" s="176" t="s">
        <v>636</v>
      </c>
      <c r="L188" s="177">
        <v>0</v>
      </c>
      <c r="M188" s="177"/>
      <c r="N188" s="177">
        <v>120937946</v>
      </c>
      <c r="O188" s="178">
        <f t="shared" si="5"/>
        <v>17.5</v>
      </c>
    </row>
    <row r="189" spans="1:15" ht="13.5">
      <c r="A189" s="180" t="s">
        <v>283</v>
      </c>
      <c r="B189" s="181">
        <v>3</v>
      </c>
      <c r="C189" s="182" t="s">
        <v>692</v>
      </c>
      <c r="D189" s="183">
        <v>0</v>
      </c>
      <c r="E189" s="183"/>
      <c r="F189" s="183">
        <v>26891452</v>
      </c>
      <c r="G189" s="184">
        <f t="shared" si="4"/>
        <v>16.3</v>
      </c>
      <c r="I189" s="180" t="s">
        <v>227</v>
      </c>
      <c r="J189" s="181">
        <v>3</v>
      </c>
      <c r="K189" s="182" t="s">
        <v>637</v>
      </c>
      <c r="L189" s="183">
        <v>952</v>
      </c>
      <c r="M189" s="183" t="s">
        <v>819</v>
      </c>
      <c r="N189" s="183">
        <v>19073930</v>
      </c>
      <c r="O189" s="185">
        <f t="shared" si="5"/>
        <v>2.8</v>
      </c>
    </row>
    <row r="190" spans="1:15" ht="13.5">
      <c r="A190" s="186" t="s">
        <v>284</v>
      </c>
      <c r="B190" s="187">
        <v>4</v>
      </c>
      <c r="C190" s="188" t="s">
        <v>693</v>
      </c>
      <c r="D190" s="189">
        <v>12578</v>
      </c>
      <c r="E190" s="189" t="s">
        <v>1314</v>
      </c>
      <c r="F190" s="189">
        <v>458556</v>
      </c>
      <c r="G190" s="191">
        <f t="shared" si="4"/>
        <v>0.3</v>
      </c>
      <c r="I190" s="186" t="s">
        <v>229</v>
      </c>
      <c r="J190" s="187">
        <v>4</v>
      </c>
      <c r="K190" s="188" t="s">
        <v>1236</v>
      </c>
      <c r="L190" s="189">
        <v>1</v>
      </c>
      <c r="M190" s="189" t="s">
        <v>820</v>
      </c>
      <c r="N190" s="189">
        <v>327</v>
      </c>
      <c r="O190" s="190">
        <f t="shared" si="5"/>
        <v>0</v>
      </c>
    </row>
    <row r="191" spans="1:15" ht="13.5">
      <c r="A191" s="186" t="s">
        <v>285</v>
      </c>
      <c r="B191" s="187">
        <v>4</v>
      </c>
      <c r="C191" s="188" t="s">
        <v>694</v>
      </c>
      <c r="D191" s="189">
        <v>137271</v>
      </c>
      <c r="E191" s="189" t="s">
        <v>1311</v>
      </c>
      <c r="F191" s="189">
        <v>1014538</v>
      </c>
      <c r="G191" s="191">
        <f t="shared" si="4"/>
        <v>0.6</v>
      </c>
      <c r="I191" s="186" t="s">
        <v>232</v>
      </c>
      <c r="J191" s="187">
        <v>4</v>
      </c>
      <c r="K191" s="188" t="s">
        <v>1237</v>
      </c>
      <c r="L191" s="189">
        <v>202637</v>
      </c>
      <c r="M191" s="189" t="s">
        <v>820</v>
      </c>
      <c r="N191" s="189">
        <v>15858907</v>
      </c>
      <c r="O191" s="190">
        <f t="shared" si="5"/>
        <v>2.3</v>
      </c>
    </row>
    <row r="192" spans="1:15" ht="13.5">
      <c r="A192" s="180" t="s">
        <v>286</v>
      </c>
      <c r="B192" s="181">
        <v>3</v>
      </c>
      <c r="C192" s="182" t="s">
        <v>695</v>
      </c>
      <c r="D192" s="183">
        <v>124448</v>
      </c>
      <c r="E192" s="183" t="s">
        <v>1311</v>
      </c>
      <c r="F192" s="183">
        <v>459494</v>
      </c>
      <c r="G192" s="184">
        <f t="shared" si="4"/>
        <v>0.3</v>
      </c>
      <c r="I192" s="186" t="s">
        <v>1238</v>
      </c>
      <c r="J192" s="187">
        <v>4</v>
      </c>
      <c r="K192" s="188" t="s">
        <v>1239</v>
      </c>
      <c r="L192" s="189">
        <v>733734</v>
      </c>
      <c r="M192" s="189" t="s">
        <v>820</v>
      </c>
      <c r="N192" s="189">
        <v>2639942</v>
      </c>
      <c r="O192" s="190">
        <f t="shared" si="5"/>
        <v>0.4</v>
      </c>
    </row>
    <row r="193" spans="1:15" ht="13.5">
      <c r="A193" s="186" t="s">
        <v>287</v>
      </c>
      <c r="B193" s="187">
        <v>4</v>
      </c>
      <c r="C193" s="188" t="s">
        <v>696</v>
      </c>
      <c r="D193" s="189">
        <v>5184</v>
      </c>
      <c r="E193" s="189" t="s">
        <v>1311</v>
      </c>
      <c r="F193" s="189">
        <v>15261</v>
      </c>
      <c r="G193" s="191">
        <f t="shared" si="4"/>
        <v>0</v>
      </c>
      <c r="I193" s="186" t="s">
        <v>1240</v>
      </c>
      <c r="J193" s="187">
        <v>4</v>
      </c>
      <c r="K193" s="188" t="s">
        <v>1241</v>
      </c>
      <c r="L193" s="189">
        <v>13917</v>
      </c>
      <c r="M193" s="189" t="s">
        <v>820</v>
      </c>
      <c r="N193" s="189">
        <v>205338</v>
      </c>
      <c r="O193" s="190">
        <f t="shared" si="5"/>
        <v>0</v>
      </c>
    </row>
    <row r="194" spans="1:15" ht="13.5">
      <c r="A194" s="186" t="s">
        <v>288</v>
      </c>
      <c r="B194" s="187">
        <v>4</v>
      </c>
      <c r="C194" s="188" t="s">
        <v>697</v>
      </c>
      <c r="D194" s="189">
        <v>142</v>
      </c>
      <c r="E194" s="189" t="s">
        <v>1311</v>
      </c>
      <c r="F194" s="189">
        <v>1249</v>
      </c>
      <c r="G194" s="191">
        <f t="shared" si="4"/>
        <v>0</v>
      </c>
      <c r="I194" s="180" t="s">
        <v>233</v>
      </c>
      <c r="J194" s="181">
        <v>3</v>
      </c>
      <c r="K194" s="182" t="s">
        <v>643</v>
      </c>
      <c r="L194" s="183">
        <v>0</v>
      </c>
      <c r="M194" s="183"/>
      <c r="N194" s="183">
        <v>36922</v>
      </c>
      <c r="O194" s="185">
        <f t="shared" si="5"/>
        <v>0</v>
      </c>
    </row>
    <row r="195" spans="1:15" ht="13.5">
      <c r="A195" s="180" t="s">
        <v>290</v>
      </c>
      <c r="B195" s="181">
        <v>3</v>
      </c>
      <c r="C195" s="182" t="s">
        <v>699</v>
      </c>
      <c r="D195" s="183">
        <v>5703</v>
      </c>
      <c r="E195" s="183" t="s">
        <v>1314</v>
      </c>
      <c r="F195" s="183">
        <v>994662</v>
      </c>
      <c r="G195" s="184">
        <f t="shared" si="4"/>
        <v>0.6</v>
      </c>
      <c r="I195" s="180" t="s">
        <v>235</v>
      </c>
      <c r="J195" s="181">
        <v>3</v>
      </c>
      <c r="K195" s="182" t="s">
        <v>645</v>
      </c>
      <c r="L195" s="183">
        <v>0</v>
      </c>
      <c r="M195" s="183"/>
      <c r="N195" s="183">
        <v>68728042</v>
      </c>
      <c r="O195" s="185">
        <f t="shared" si="5"/>
        <v>10</v>
      </c>
    </row>
    <row r="196" spans="1:15" ht="13.5">
      <c r="A196" s="186" t="s">
        <v>291</v>
      </c>
      <c r="B196" s="187">
        <v>4</v>
      </c>
      <c r="C196" s="188" t="s">
        <v>700</v>
      </c>
      <c r="D196" s="189">
        <v>5257</v>
      </c>
      <c r="E196" s="189" t="s">
        <v>1314</v>
      </c>
      <c r="F196" s="189">
        <v>960746</v>
      </c>
      <c r="G196" s="191">
        <f t="shared" si="4"/>
        <v>0.6</v>
      </c>
      <c r="I196" s="186" t="s">
        <v>236</v>
      </c>
      <c r="J196" s="187">
        <v>4</v>
      </c>
      <c r="K196" s="188" t="s">
        <v>646</v>
      </c>
      <c r="L196" s="189">
        <v>0</v>
      </c>
      <c r="M196" s="189"/>
      <c r="N196" s="189">
        <v>16568</v>
      </c>
      <c r="O196" s="190">
        <f t="shared" si="5"/>
        <v>0</v>
      </c>
    </row>
    <row r="197" spans="1:15" ht="13.5">
      <c r="A197" s="186" t="s">
        <v>292</v>
      </c>
      <c r="B197" s="187">
        <v>4</v>
      </c>
      <c r="C197" s="188" t="s">
        <v>701</v>
      </c>
      <c r="D197" s="189">
        <v>3764</v>
      </c>
      <c r="E197" s="189" t="s">
        <v>1314</v>
      </c>
      <c r="F197" s="189">
        <v>727357</v>
      </c>
      <c r="G197" s="191">
        <f aca="true" t="shared" si="6" ref="G197:G260">ROUND((F197/165257146)*100,1)</f>
        <v>0.4</v>
      </c>
      <c r="I197" s="186" t="s">
        <v>237</v>
      </c>
      <c r="J197" s="187">
        <v>4</v>
      </c>
      <c r="K197" s="188" t="s">
        <v>1242</v>
      </c>
      <c r="L197" s="189">
        <v>0</v>
      </c>
      <c r="M197" s="189"/>
      <c r="N197" s="189">
        <v>67955782</v>
      </c>
      <c r="O197" s="190">
        <f aca="true" t="shared" si="7" ref="O197:O260">ROUND((N197/689233915)*100,1)</f>
        <v>9.9</v>
      </c>
    </row>
    <row r="198" spans="1:15" ht="13.5">
      <c r="A198" s="186" t="s">
        <v>293</v>
      </c>
      <c r="B198" s="187">
        <v>4</v>
      </c>
      <c r="C198" s="188" t="s">
        <v>702</v>
      </c>
      <c r="D198" s="189">
        <v>334</v>
      </c>
      <c r="E198" s="189" t="s">
        <v>1314</v>
      </c>
      <c r="F198" s="189">
        <v>31644</v>
      </c>
      <c r="G198" s="191">
        <f t="shared" si="6"/>
        <v>0</v>
      </c>
      <c r="I198" s="186" t="s">
        <v>1243</v>
      </c>
      <c r="J198" s="187">
        <v>4</v>
      </c>
      <c r="K198" s="188" t="s">
        <v>650</v>
      </c>
      <c r="L198" s="189">
        <v>1851384</v>
      </c>
      <c r="M198" s="189" t="s">
        <v>818</v>
      </c>
      <c r="N198" s="189">
        <v>15268871</v>
      </c>
      <c r="O198" s="190">
        <f t="shared" si="7"/>
        <v>2.2</v>
      </c>
    </row>
    <row r="199" spans="1:15" ht="13.5">
      <c r="A199" s="186" t="s">
        <v>294</v>
      </c>
      <c r="B199" s="187">
        <v>4</v>
      </c>
      <c r="C199" s="188" t="s">
        <v>703</v>
      </c>
      <c r="D199" s="189">
        <v>112</v>
      </c>
      <c r="E199" s="189" t="s">
        <v>1314</v>
      </c>
      <c r="F199" s="189">
        <v>2272</v>
      </c>
      <c r="G199" s="191">
        <f t="shared" si="6"/>
        <v>0</v>
      </c>
      <c r="I199" s="180" t="s">
        <v>241</v>
      </c>
      <c r="J199" s="181">
        <v>3</v>
      </c>
      <c r="K199" s="182" t="s">
        <v>651</v>
      </c>
      <c r="L199" s="183">
        <v>0</v>
      </c>
      <c r="M199" s="183"/>
      <c r="N199" s="183">
        <v>2123588</v>
      </c>
      <c r="O199" s="185">
        <f t="shared" si="7"/>
        <v>0.3</v>
      </c>
    </row>
    <row r="200" spans="1:15" ht="13.5">
      <c r="A200" s="180" t="s">
        <v>295</v>
      </c>
      <c r="B200" s="181">
        <v>3</v>
      </c>
      <c r="C200" s="182" t="s">
        <v>704</v>
      </c>
      <c r="D200" s="183">
        <v>14268</v>
      </c>
      <c r="E200" s="183" t="s">
        <v>1314</v>
      </c>
      <c r="F200" s="183">
        <v>23480</v>
      </c>
      <c r="G200" s="184">
        <f t="shared" si="6"/>
        <v>0</v>
      </c>
      <c r="I200" s="186" t="s">
        <v>242</v>
      </c>
      <c r="J200" s="187">
        <v>4</v>
      </c>
      <c r="K200" s="188" t="s">
        <v>652</v>
      </c>
      <c r="L200" s="189">
        <v>269</v>
      </c>
      <c r="M200" s="189" t="s">
        <v>818</v>
      </c>
      <c r="N200" s="189">
        <v>247602</v>
      </c>
      <c r="O200" s="190">
        <f t="shared" si="7"/>
        <v>0</v>
      </c>
    </row>
    <row r="201" spans="1:15" ht="13.5">
      <c r="A201" s="186" t="s">
        <v>298</v>
      </c>
      <c r="B201" s="187">
        <v>4</v>
      </c>
      <c r="C201" s="188" t="s">
        <v>707</v>
      </c>
      <c r="D201" s="189">
        <v>12</v>
      </c>
      <c r="E201" s="189" t="s">
        <v>1314</v>
      </c>
      <c r="F201" s="189">
        <v>412</v>
      </c>
      <c r="G201" s="191">
        <f t="shared" si="6"/>
        <v>0</v>
      </c>
      <c r="I201" s="186" t="s">
        <v>243</v>
      </c>
      <c r="J201" s="187">
        <v>4</v>
      </c>
      <c r="K201" s="188" t="s">
        <v>653</v>
      </c>
      <c r="L201" s="189">
        <v>5</v>
      </c>
      <c r="M201" s="189" t="s">
        <v>818</v>
      </c>
      <c r="N201" s="189">
        <v>3499</v>
      </c>
      <c r="O201" s="190">
        <f t="shared" si="7"/>
        <v>0</v>
      </c>
    </row>
    <row r="202" spans="1:15" ht="13.5">
      <c r="A202" s="186" t="s">
        <v>299</v>
      </c>
      <c r="B202" s="187">
        <v>4</v>
      </c>
      <c r="C202" s="188" t="s">
        <v>708</v>
      </c>
      <c r="D202" s="189">
        <v>1</v>
      </c>
      <c r="E202" s="189" t="s">
        <v>1314</v>
      </c>
      <c r="F202" s="189">
        <v>497</v>
      </c>
      <c r="G202" s="191">
        <f t="shared" si="6"/>
        <v>0</v>
      </c>
      <c r="I202" s="186" t="s">
        <v>244</v>
      </c>
      <c r="J202" s="187">
        <v>4</v>
      </c>
      <c r="K202" s="188" t="s">
        <v>1244</v>
      </c>
      <c r="L202" s="189">
        <v>1</v>
      </c>
      <c r="M202" s="189" t="s">
        <v>818</v>
      </c>
      <c r="N202" s="189">
        <v>23223</v>
      </c>
      <c r="O202" s="190">
        <f t="shared" si="7"/>
        <v>0</v>
      </c>
    </row>
    <row r="203" spans="1:15" ht="13.5">
      <c r="A203" s="186" t="s">
        <v>300</v>
      </c>
      <c r="B203" s="187">
        <v>4</v>
      </c>
      <c r="C203" s="188" t="s">
        <v>709</v>
      </c>
      <c r="D203" s="189">
        <v>14255</v>
      </c>
      <c r="E203" s="189" t="s">
        <v>1314</v>
      </c>
      <c r="F203" s="189">
        <v>22571</v>
      </c>
      <c r="G203" s="191">
        <f t="shared" si="6"/>
        <v>0</v>
      </c>
      <c r="I203" s="186" t="s">
        <v>1247</v>
      </c>
      <c r="J203" s="187">
        <v>4</v>
      </c>
      <c r="K203" s="188" t="s">
        <v>654</v>
      </c>
      <c r="L203" s="189">
        <v>150</v>
      </c>
      <c r="M203" s="189" t="s">
        <v>818</v>
      </c>
      <c r="N203" s="189">
        <v>64373</v>
      </c>
      <c r="O203" s="190">
        <f t="shared" si="7"/>
        <v>0</v>
      </c>
    </row>
    <row r="204" spans="1:15" ht="13.5">
      <c r="A204" s="180" t="s">
        <v>301</v>
      </c>
      <c r="B204" s="181">
        <v>3</v>
      </c>
      <c r="C204" s="182" t="s">
        <v>710</v>
      </c>
      <c r="D204" s="183">
        <v>251104</v>
      </c>
      <c r="E204" s="183" t="s">
        <v>1311</v>
      </c>
      <c r="F204" s="183">
        <v>1862086</v>
      </c>
      <c r="G204" s="184">
        <f t="shared" si="6"/>
        <v>1.1</v>
      </c>
      <c r="I204" s="186" t="s">
        <v>245</v>
      </c>
      <c r="J204" s="187">
        <v>4</v>
      </c>
      <c r="K204" s="188" t="s">
        <v>1248</v>
      </c>
      <c r="L204" s="189">
        <v>3</v>
      </c>
      <c r="M204" s="189" t="s">
        <v>818</v>
      </c>
      <c r="N204" s="189">
        <v>3034</v>
      </c>
      <c r="O204" s="190">
        <f t="shared" si="7"/>
        <v>0</v>
      </c>
    </row>
    <row r="205" spans="1:15" ht="13.5">
      <c r="A205" s="180" t="s">
        <v>302</v>
      </c>
      <c r="B205" s="181">
        <v>3</v>
      </c>
      <c r="C205" s="182" t="s">
        <v>711</v>
      </c>
      <c r="D205" s="183">
        <v>0</v>
      </c>
      <c r="E205" s="183"/>
      <c r="F205" s="183">
        <v>296764</v>
      </c>
      <c r="G205" s="184">
        <f t="shared" si="6"/>
        <v>0.2</v>
      </c>
      <c r="I205" s="186" t="s">
        <v>1249</v>
      </c>
      <c r="J205" s="187">
        <v>4</v>
      </c>
      <c r="K205" s="188" t="s">
        <v>655</v>
      </c>
      <c r="L205" s="189">
        <v>5062</v>
      </c>
      <c r="M205" s="189" t="s">
        <v>820</v>
      </c>
      <c r="N205" s="189">
        <v>21249</v>
      </c>
      <c r="O205" s="190">
        <f t="shared" si="7"/>
        <v>0</v>
      </c>
    </row>
    <row r="206" spans="1:15" ht="13.5">
      <c r="A206" s="180" t="s">
        <v>304</v>
      </c>
      <c r="B206" s="181">
        <v>3</v>
      </c>
      <c r="C206" s="182" t="s">
        <v>713</v>
      </c>
      <c r="D206" s="183">
        <v>0</v>
      </c>
      <c r="E206" s="183"/>
      <c r="F206" s="183">
        <v>82282</v>
      </c>
      <c r="G206" s="184">
        <f t="shared" si="6"/>
        <v>0</v>
      </c>
      <c r="I206" s="180" t="s">
        <v>246</v>
      </c>
      <c r="J206" s="181">
        <v>3</v>
      </c>
      <c r="K206" s="182" t="s">
        <v>656</v>
      </c>
      <c r="L206" s="183">
        <v>0</v>
      </c>
      <c r="M206" s="183"/>
      <c r="N206" s="183">
        <v>936274</v>
      </c>
      <c r="O206" s="185">
        <f t="shared" si="7"/>
        <v>0.1</v>
      </c>
    </row>
    <row r="207" spans="1:15" ht="13.5">
      <c r="A207" s="186" t="s">
        <v>305</v>
      </c>
      <c r="B207" s="187">
        <v>4</v>
      </c>
      <c r="C207" s="188" t="s">
        <v>714</v>
      </c>
      <c r="D207" s="189">
        <v>12</v>
      </c>
      <c r="E207" s="189" t="s">
        <v>1310</v>
      </c>
      <c r="F207" s="189">
        <v>49401</v>
      </c>
      <c r="G207" s="191">
        <f t="shared" si="6"/>
        <v>0</v>
      </c>
      <c r="I207" s="180" t="s">
        <v>1251</v>
      </c>
      <c r="J207" s="181">
        <v>3</v>
      </c>
      <c r="K207" s="182" t="s">
        <v>667</v>
      </c>
      <c r="L207" s="183">
        <v>32</v>
      </c>
      <c r="M207" s="183" t="s">
        <v>819</v>
      </c>
      <c r="N207" s="183">
        <v>98061</v>
      </c>
      <c r="O207" s="185">
        <f t="shared" si="7"/>
        <v>0</v>
      </c>
    </row>
    <row r="208" spans="1:15" ht="13.5">
      <c r="A208" s="186" t="s">
        <v>306</v>
      </c>
      <c r="B208" s="187">
        <v>4</v>
      </c>
      <c r="C208" s="188" t="s">
        <v>715</v>
      </c>
      <c r="D208" s="189">
        <v>63</v>
      </c>
      <c r="E208" s="189" t="s">
        <v>1314</v>
      </c>
      <c r="F208" s="189">
        <v>205</v>
      </c>
      <c r="G208" s="191">
        <f t="shared" si="6"/>
        <v>0</v>
      </c>
      <c r="I208" s="180" t="s">
        <v>254</v>
      </c>
      <c r="J208" s="181">
        <v>3</v>
      </c>
      <c r="K208" s="182" t="s">
        <v>668</v>
      </c>
      <c r="L208" s="183">
        <v>0</v>
      </c>
      <c r="M208" s="183"/>
      <c r="N208" s="183">
        <v>360682</v>
      </c>
      <c r="O208" s="185">
        <f t="shared" si="7"/>
        <v>0.1</v>
      </c>
    </row>
    <row r="209" spans="1:15" ht="13.5">
      <c r="A209" s="180" t="s">
        <v>309</v>
      </c>
      <c r="B209" s="181">
        <v>3</v>
      </c>
      <c r="C209" s="182" t="s">
        <v>718</v>
      </c>
      <c r="D209" s="183">
        <v>0</v>
      </c>
      <c r="E209" s="183"/>
      <c r="F209" s="183">
        <v>178753</v>
      </c>
      <c r="G209" s="184">
        <f t="shared" si="6"/>
        <v>0.1</v>
      </c>
      <c r="I209" s="186" t="s">
        <v>255</v>
      </c>
      <c r="J209" s="187">
        <v>4</v>
      </c>
      <c r="K209" s="188" t="s">
        <v>1252</v>
      </c>
      <c r="L209" s="189">
        <v>0</v>
      </c>
      <c r="M209" s="189"/>
      <c r="N209" s="189">
        <v>189284</v>
      </c>
      <c r="O209" s="190">
        <f t="shared" si="7"/>
        <v>0</v>
      </c>
    </row>
    <row r="210" spans="1:15" ht="13.5">
      <c r="A210" s="180" t="s">
        <v>310</v>
      </c>
      <c r="B210" s="181">
        <v>3</v>
      </c>
      <c r="C210" s="182" t="s">
        <v>719</v>
      </c>
      <c r="D210" s="183">
        <v>0</v>
      </c>
      <c r="E210" s="183"/>
      <c r="F210" s="183">
        <v>71966</v>
      </c>
      <c r="G210" s="184">
        <f t="shared" si="6"/>
        <v>0</v>
      </c>
      <c r="I210" s="180" t="s">
        <v>259</v>
      </c>
      <c r="J210" s="181">
        <v>3</v>
      </c>
      <c r="K210" s="182" t="s">
        <v>1253</v>
      </c>
      <c r="L210" s="183">
        <v>13</v>
      </c>
      <c r="M210" s="183" t="s">
        <v>819</v>
      </c>
      <c r="N210" s="183">
        <v>97734</v>
      </c>
      <c r="O210" s="185">
        <f t="shared" si="7"/>
        <v>0</v>
      </c>
    </row>
    <row r="211" spans="1:15" ht="13.5">
      <c r="A211" s="180" t="s">
        <v>311</v>
      </c>
      <c r="B211" s="181">
        <v>3</v>
      </c>
      <c r="C211" s="182" t="s">
        <v>720</v>
      </c>
      <c r="D211" s="183">
        <v>0</v>
      </c>
      <c r="E211" s="183"/>
      <c r="F211" s="183">
        <v>78257009</v>
      </c>
      <c r="G211" s="184">
        <f t="shared" si="6"/>
        <v>47.4</v>
      </c>
      <c r="I211" s="180" t="s">
        <v>260</v>
      </c>
      <c r="J211" s="181">
        <v>3</v>
      </c>
      <c r="K211" s="182" t="s">
        <v>670</v>
      </c>
      <c r="L211" s="183">
        <v>34</v>
      </c>
      <c r="M211" s="183" t="s">
        <v>819</v>
      </c>
      <c r="N211" s="183">
        <v>163657</v>
      </c>
      <c r="O211" s="185">
        <f t="shared" si="7"/>
        <v>0</v>
      </c>
    </row>
    <row r="212" spans="1:15" ht="13.5">
      <c r="A212" s="186" t="s">
        <v>312</v>
      </c>
      <c r="B212" s="187">
        <v>4</v>
      </c>
      <c r="C212" s="188" t="s">
        <v>721</v>
      </c>
      <c r="D212" s="189">
        <v>455868</v>
      </c>
      <c r="E212" s="189" t="s">
        <v>1314</v>
      </c>
      <c r="F212" s="189">
        <v>153490</v>
      </c>
      <c r="G212" s="191">
        <f t="shared" si="6"/>
        <v>0.1</v>
      </c>
      <c r="I212" s="180" t="s">
        <v>261</v>
      </c>
      <c r="J212" s="181">
        <v>3</v>
      </c>
      <c r="K212" s="182" t="s">
        <v>673</v>
      </c>
      <c r="L212" s="183">
        <v>0</v>
      </c>
      <c r="M212" s="183"/>
      <c r="N212" s="183">
        <v>1792532</v>
      </c>
      <c r="O212" s="185">
        <f t="shared" si="7"/>
        <v>0.3</v>
      </c>
    </row>
    <row r="213" spans="1:15" ht="13.5">
      <c r="A213" s="186" t="s">
        <v>313</v>
      </c>
      <c r="B213" s="187">
        <v>4</v>
      </c>
      <c r="C213" s="188" t="s">
        <v>722</v>
      </c>
      <c r="D213" s="189">
        <v>157543547</v>
      </c>
      <c r="E213" s="189" t="s">
        <v>1314</v>
      </c>
      <c r="F213" s="189">
        <v>4402235</v>
      </c>
      <c r="G213" s="191">
        <f t="shared" si="6"/>
        <v>2.7</v>
      </c>
      <c r="I213" s="186" t="s">
        <v>262</v>
      </c>
      <c r="J213" s="187">
        <v>4</v>
      </c>
      <c r="K213" s="188" t="s">
        <v>676</v>
      </c>
      <c r="L213" s="189">
        <v>0</v>
      </c>
      <c r="M213" s="189"/>
      <c r="N213" s="189">
        <v>1291897</v>
      </c>
      <c r="O213" s="190">
        <f t="shared" si="7"/>
        <v>0.2</v>
      </c>
    </row>
    <row r="214" spans="1:15" ht="13.5">
      <c r="A214" s="186" t="s">
        <v>314</v>
      </c>
      <c r="B214" s="187">
        <v>4</v>
      </c>
      <c r="C214" s="188" t="s">
        <v>723</v>
      </c>
      <c r="D214" s="189">
        <v>30185385</v>
      </c>
      <c r="E214" s="189" t="s">
        <v>1314</v>
      </c>
      <c r="F214" s="189">
        <v>3872387</v>
      </c>
      <c r="G214" s="191">
        <f t="shared" si="6"/>
        <v>2.3</v>
      </c>
      <c r="I214" s="180" t="s">
        <v>1254</v>
      </c>
      <c r="J214" s="181">
        <v>3</v>
      </c>
      <c r="K214" s="182" t="s">
        <v>677</v>
      </c>
      <c r="L214" s="183">
        <v>0</v>
      </c>
      <c r="M214" s="183"/>
      <c r="N214" s="183">
        <v>4768956</v>
      </c>
      <c r="O214" s="185">
        <f t="shared" si="7"/>
        <v>0.7</v>
      </c>
    </row>
    <row r="215" spans="1:15" ht="13.5">
      <c r="A215" s="186" t="s">
        <v>315</v>
      </c>
      <c r="B215" s="187">
        <v>4</v>
      </c>
      <c r="C215" s="188" t="s">
        <v>724</v>
      </c>
      <c r="D215" s="189">
        <v>11003136</v>
      </c>
      <c r="E215" s="189" t="s">
        <v>1314</v>
      </c>
      <c r="F215" s="189">
        <v>605928</v>
      </c>
      <c r="G215" s="191">
        <f t="shared" si="6"/>
        <v>0.4</v>
      </c>
      <c r="I215" s="186" t="s">
        <v>1255</v>
      </c>
      <c r="J215" s="187">
        <v>4</v>
      </c>
      <c r="K215" s="188" t="s">
        <v>678</v>
      </c>
      <c r="L215" s="189">
        <v>336328</v>
      </c>
      <c r="M215" s="189" t="s">
        <v>820</v>
      </c>
      <c r="N215" s="189">
        <v>2220431</v>
      </c>
      <c r="O215" s="190">
        <f t="shared" si="7"/>
        <v>0.3</v>
      </c>
    </row>
    <row r="216" spans="1:15" ht="13.5">
      <c r="A216" s="186" t="s">
        <v>316</v>
      </c>
      <c r="B216" s="187">
        <v>4</v>
      </c>
      <c r="C216" s="188" t="s">
        <v>725</v>
      </c>
      <c r="D216" s="189">
        <v>4951564</v>
      </c>
      <c r="E216" s="189" t="s">
        <v>1314</v>
      </c>
      <c r="F216" s="189">
        <v>1489608</v>
      </c>
      <c r="G216" s="191">
        <f t="shared" si="6"/>
        <v>0.9</v>
      </c>
      <c r="I216" s="186" t="s">
        <v>1256</v>
      </c>
      <c r="J216" s="187">
        <v>4</v>
      </c>
      <c r="K216" s="188" t="s">
        <v>679</v>
      </c>
      <c r="L216" s="189">
        <v>2509</v>
      </c>
      <c r="M216" s="189" t="s">
        <v>818</v>
      </c>
      <c r="N216" s="189">
        <v>132517</v>
      </c>
      <c r="O216" s="190">
        <f t="shared" si="7"/>
        <v>0</v>
      </c>
    </row>
    <row r="217" spans="1:15" ht="13.5">
      <c r="A217" s="180" t="s">
        <v>317</v>
      </c>
      <c r="B217" s="181">
        <v>3</v>
      </c>
      <c r="C217" s="182" t="s">
        <v>726</v>
      </c>
      <c r="D217" s="183">
        <v>0</v>
      </c>
      <c r="E217" s="183"/>
      <c r="F217" s="183">
        <v>52516</v>
      </c>
      <c r="G217" s="184">
        <f t="shared" si="6"/>
        <v>0</v>
      </c>
      <c r="I217" s="186" t="s">
        <v>1257</v>
      </c>
      <c r="J217" s="187">
        <v>4</v>
      </c>
      <c r="K217" s="188" t="s">
        <v>1258</v>
      </c>
      <c r="L217" s="189">
        <v>1465</v>
      </c>
      <c r="M217" s="189" t="s">
        <v>820</v>
      </c>
      <c r="N217" s="189">
        <v>17864</v>
      </c>
      <c r="O217" s="190">
        <f t="shared" si="7"/>
        <v>0</v>
      </c>
    </row>
    <row r="218" spans="1:15" ht="13.5">
      <c r="A218" s="180" t="s">
        <v>318</v>
      </c>
      <c r="B218" s="181">
        <v>3</v>
      </c>
      <c r="C218" s="182" t="s">
        <v>727</v>
      </c>
      <c r="D218" s="183">
        <v>0</v>
      </c>
      <c r="E218" s="183"/>
      <c r="F218" s="183">
        <v>2987103</v>
      </c>
      <c r="G218" s="184">
        <f t="shared" si="6"/>
        <v>1.8</v>
      </c>
      <c r="I218" s="180" t="s">
        <v>264</v>
      </c>
      <c r="J218" s="181">
        <v>3</v>
      </c>
      <c r="K218" s="182" t="s">
        <v>680</v>
      </c>
      <c r="L218" s="183">
        <v>209677</v>
      </c>
      <c r="M218" s="183" t="s">
        <v>820</v>
      </c>
      <c r="N218" s="183">
        <v>666048</v>
      </c>
      <c r="O218" s="185">
        <f t="shared" si="7"/>
        <v>0.1</v>
      </c>
    </row>
    <row r="219" spans="1:15" ht="13.5">
      <c r="A219" s="186" t="s">
        <v>319</v>
      </c>
      <c r="B219" s="187">
        <v>4</v>
      </c>
      <c r="C219" s="188" t="s">
        <v>728</v>
      </c>
      <c r="D219" s="189">
        <v>369470</v>
      </c>
      <c r="E219" s="189" t="s">
        <v>1314</v>
      </c>
      <c r="F219" s="189">
        <v>297875</v>
      </c>
      <c r="G219" s="191">
        <f t="shared" si="6"/>
        <v>0.2</v>
      </c>
      <c r="I219" s="186" t="s">
        <v>265</v>
      </c>
      <c r="J219" s="187">
        <v>4</v>
      </c>
      <c r="K219" s="188" t="s">
        <v>682</v>
      </c>
      <c r="L219" s="189">
        <v>31207</v>
      </c>
      <c r="M219" s="189" t="s">
        <v>820</v>
      </c>
      <c r="N219" s="189">
        <v>198228</v>
      </c>
      <c r="O219" s="190">
        <f t="shared" si="7"/>
        <v>0</v>
      </c>
    </row>
    <row r="220" spans="1:15" ht="13.5">
      <c r="A220" s="180" t="s">
        <v>320</v>
      </c>
      <c r="B220" s="181">
        <v>3</v>
      </c>
      <c r="C220" s="182" t="s">
        <v>729</v>
      </c>
      <c r="D220" s="183">
        <v>86127</v>
      </c>
      <c r="E220" s="183" t="s">
        <v>1316</v>
      </c>
      <c r="F220" s="183">
        <v>180490</v>
      </c>
      <c r="G220" s="184">
        <f t="shared" si="6"/>
        <v>0.1</v>
      </c>
      <c r="I220" s="180" t="s">
        <v>268</v>
      </c>
      <c r="J220" s="181">
        <v>3</v>
      </c>
      <c r="K220" s="182" t="s">
        <v>1259</v>
      </c>
      <c r="L220" s="183">
        <v>263960</v>
      </c>
      <c r="M220" s="183" t="s">
        <v>820</v>
      </c>
      <c r="N220" s="183">
        <v>1993253</v>
      </c>
      <c r="O220" s="185">
        <f t="shared" si="7"/>
        <v>0.3</v>
      </c>
    </row>
    <row r="221" spans="1:15" ht="13.5">
      <c r="A221" s="180" t="s">
        <v>321</v>
      </c>
      <c r="B221" s="181">
        <v>3</v>
      </c>
      <c r="C221" s="182" t="s">
        <v>730</v>
      </c>
      <c r="D221" s="183">
        <v>2</v>
      </c>
      <c r="E221" s="183" t="s">
        <v>1310</v>
      </c>
      <c r="F221" s="183">
        <v>46421</v>
      </c>
      <c r="G221" s="184">
        <f t="shared" si="6"/>
        <v>0</v>
      </c>
      <c r="I221" s="180" t="s">
        <v>271</v>
      </c>
      <c r="J221" s="181">
        <v>3</v>
      </c>
      <c r="K221" s="182" t="s">
        <v>1260</v>
      </c>
      <c r="L221" s="183">
        <v>327949</v>
      </c>
      <c r="M221" s="183" t="s">
        <v>820</v>
      </c>
      <c r="N221" s="183">
        <v>5401916</v>
      </c>
      <c r="O221" s="185">
        <f t="shared" si="7"/>
        <v>0.8</v>
      </c>
    </row>
    <row r="222" spans="1:15" ht="13.5">
      <c r="A222" s="174" t="s">
        <v>323</v>
      </c>
      <c r="B222" s="175">
        <v>2</v>
      </c>
      <c r="C222" s="176" t="s">
        <v>732</v>
      </c>
      <c r="D222" s="177">
        <v>0</v>
      </c>
      <c r="E222" s="177"/>
      <c r="F222" s="177">
        <v>2561192</v>
      </c>
      <c r="G222" s="179">
        <f t="shared" si="6"/>
        <v>1.5</v>
      </c>
      <c r="I222" s="174" t="s">
        <v>277</v>
      </c>
      <c r="J222" s="175">
        <v>2</v>
      </c>
      <c r="K222" s="176" t="s">
        <v>686</v>
      </c>
      <c r="L222" s="177">
        <v>0</v>
      </c>
      <c r="M222" s="177"/>
      <c r="N222" s="177">
        <v>203833528</v>
      </c>
      <c r="O222" s="178">
        <f t="shared" si="7"/>
        <v>29.6</v>
      </c>
    </row>
    <row r="223" spans="1:15" ht="13.5">
      <c r="A223" s="180" t="s">
        <v>324</v>
      </c>
      <c r="B223" s="181">
        <v>3</v>
      </c>
      <c r="C223" s="182" t="s">
        <v>733</v>
      </c>
      <c r="D223" s="183">
        <v>0</v>
      </c>
      <c r="E223" s="183"/>
      <c r="F223" s="183">
        <v>578</v>
      </c>
      <c r="G223" s="184">
        <f t="shared" si="6"/>
        <v>0</v>
      </c>
      <c r="I223" s="180" t="s">
        <v>278</v>
      </c>
      <c r="J223" s="181">
        <v>3</v>
      </c>
      <c r="K223" s="182" t="s">
        <v>687</v>
      </c>
      <c r="L223" s="183">
        <v>0</v>
      </c>
      <c r="M223" s="183"/>
      <c r="N223" s="183">
        <v>5362107</v>
      </c>
      <c r="O223" s="185">
        <f t="shared" si="7"/>
        <v>0.8</v>
      </c>
    </row>
    <row r="224" spans="1:15" ht="13.5">
      <c r="A224" s="186" t="s">
        <v>325</v>
      </c>
      <c r="B224" s="187">
        <v>4</v>
      </c>
      <c r="C224" s="188" t="s">
        <v>734</v>
      </c>
      <c r="D224" s="189">
        <v>0</v>
      </c>
      <c r="E224" s="189" t="s">
        <v>1310</v>
      </c>
      <c r="F224" s="189">
        <v>578</v>
      </c>
      <c r="G224" s="191">
        <f t="shared" si="6"/>
        <v>0</v>
      </c>
      <c r="I224" s="186" t="s">
        <v>279</v>
      </c>
      <c r="J224" s="187">
        <v>4</v>
      </c>
      <c r="K224" s="188" t="s">
        <v>1261</v>
      </c>
      <c r="L224" s="189">
        <v>5185176</v>
      </c>
      <c r="M224" s="189" t="s">
        <v>818</v>
      </c>
      <c r="N224" s="189">
        <v>1341702</v>
      </c>
      <c r="O224" s="190">
        <f t="shared" si="7"/>
        <v>0.2</v>
      </c>
    </row>
    <row r="225" spans="1:15" ht="13.5">
      <c r="A225" s="180" t="s">
        <v>327</v>
      </c>
      <c r="B225" s="181">
        <v>3</v>
      </c>
      <c r="C225" s="182" t="s">
        <v>736</v>
      </c>
      <c r="D225" s="183">
        <v>11</v>
      </c>
      <c r="E225" s="183" t="s">
        <v>1314</v>
      </c>
      <c r="F225" s="183">
        <v>109069</v>
      </c>
      <c r="G225" s="184">
        <f t="shared" si="6"/>
        <v>0.1</v>
      </c>
      <c r="I225" s="180" t="s">
        <v>283</v>
      </c>
      <c r="J225" s="181">
        <v>3</v>
      </c>
      <c r="K225" s="182" t="s">
        <v>692</v>
      </c>
      <c r="L225" s="183">
        <v>955135</v>
      </c>
      <c r="M225" s="183" t="s">
        <v>820</v>
      </c>
      <c r="N225" s="183">
        <v>8040182</v>
      </c>
      <c r="O225" s="185">
        <f t="shared" si="7"/>
        <v>1.2</v>
      </c>
    </row>
    <row r="226" spans="1:15" ht="13.5">
      <c r="A226" s="186" t="s">
        <v>328</v>
      </c>
      <c r="B226" s="187">
        <v>4</v>
      </c>
      <c r="C226" s="188" t="s">
        <v>737</v>
      </c>
      <c r="D226" s="189">
        <v>11</v>
      </c>
      <c r="E226" s="189" t="s">
        <v>1314</v>
      </c>
      <c r="F226" s="189">
        <v>109069</v>
      </c>
      <c r="G226" s="191">
        <f t="shared" si="6"/>
        <v>0.1</v>
      </c>
      <c r="I226" s="186" t="s">
        <v>285</v>
      </c>
      <c r="J226" s="187">
        <v>4</v>
      </c>
      <c r="K226" s="188" t="s">
        <v>694</v>
      </c>
      <c r="L226" s="189">
        <v>573009</v>
      </c>
      <c r="M226" s="189" t="s">
        <v>820</v>
      </c>
      <c r="N226" s="189">
        <v>4978819</v>
      </c>
      <c r="O226" s="190">
        <f t="shared" si="7"/>
        <v>0.7</v>
      </c>
    </row>
    <row r="227" spans="1:15" ht="13.5">
      <c r="A227" s="180" t="s">
        <v>333</v>
      </c>
      <c r="B227" s="181">
        <v>3</v>
      </c>
      <c r="C227" s="182" t="s">
        <v>742</v>
      </c>
      <c r="D227" s="183">
        <v>716193</v>
      </c>
      <c r="E227" s="183" t="s">
        <v>1311</v>
      </c>
      <c r="F227" s="183">
        <v>2149969</v>
      </c>
      <c r="G227" s="184">
        <f t="shared" si="6"/>
        <v>1.3</v>
      </c>
      <c r="I227" s="180" t="s">
        <v>286</v>
      </c>
      <c r="J227" s="181">
        <v>3</v>
      </c>
      <c r="K227" s="182" t="s">
        <v>1262</v>
      </c>
      <c r="L227" s="183">
        <v>0</v>
      </c>
      <c r="M227" s="183"/>
      <c r="N227" s="183">
        <v>52004047</v>
      </c>
      <c r="O227" s="185">
        <f t="shared" si="7"/>
        <v>7.5</v>
      </c>
    </row>
    <row r="228" spans="1:15" ht="13.5">
      <c r="A228" s="180" t="s">
        <v>334</v>
      </c>
      <c r="B228" s="181">
        <v>3</v>
      </c>
      <c r="C228" s="182" t="s">
        <v>743</v>
      </c>
      <c r="D228" s="183">
        <v>0</v>
      </c>
      <c r="E228" s="183"/>
      <c r="F228" s="183">
        <v>57121</v>
      </c>
      <c r="G228" s="184">
        <f t="shared" si="6"/>
        <v>0</v>
      </c>
      <c r="I228" s="186" t="s">
        <v>287</v>
      </c>
      <c r="J228" s="187">
        <v>4</v>
      </c>
      <c r="K228" s="188" t="s">
        <v>705</v>
      </c>
      <c r="L228" s="189">
        <v>214902</v>
      </c>
      <c r="M228" s="189" t="s">
        <v>818</v>
      </c>
      <c r="N228" s="189">
        <v>2982135</v>
      </c>
      <c r="O228" s="190">
        <f t="shared" si="7"/>
        <v>0.4</v>
      </c>
    </row>
    <row r="229" spans="1:15" ht="13.5">
      <c r="A229" s="186" t="s">
        <v>335</v>
      </c>
      <c r="B229" s="187">
        <v>4</v>
      </c>
      <c r="C229" s="188" t="s">
        <v>744</v>
      </c>
      <c r="D229" s="189">
        <v>3</v>
      </c>
      <c r="E229" s="189" t="s">
        <v>1314</v>
      </c>
      <c r="F229" s="189">
        <v>3215</v>
      </c>
      <c r="G229" s="191">
        <f t="shared" si="6"/>
        <v>0</v>
      </c>
      <c r="I229" s="186" t="s">
        <v>288</v>
      </c>
      <c r="J229" s="187">
        <v>4</v>
      </c>
      <c r="K229" s="188" t="s">
        <v>1263</v>
      </c>
      <c r="L229" s="189">
        <v>152010</v>
      </c>
      <c r="M229" s="189" t="s">
        <v>818</v>
      </c>
      <c r="N229" s="189">
        <v>755097</v>
      </c>
      <c r="O229" s="190">
        <f t="shared" si="7"/>
        <v>0.1</v>
      </c>
    </row>
    <row r="230" spans="1:15" ht="13.5">
      <c r="A230" s="180" t="s">
        <v>336</v>
      </c>
      <c r="B230" s="181">
        <v>3</v>
      </c>
      <c r="C230" s="182" t="s">
        <v>745</v>
      </c>
      <c r="D230" s="183">
        <v>0</v>
      </c>
      <c r="E230" s="183"/>
      <c r="F230" s="183">
        <v>24522</v>
      </c>
      <c r="G230" s="184">
        <f t="shared" si="6"/>
        <v>0</v>
      </c>
      <c r="I230" s="186" t="s">
        <v>1264</v>
      </c>
      <c r="J230" s="187">
        <v>4</v>
      </c>
      <c r="K230" s="188" t="s">
        <v>702</v>
      </c>
      <c r="L230" s="189">
        <v>151629</v>
      </c>
      <c r="M230" s="189" t="s">
        <v>818</v>
      </c>
      <c r="N230" s="189">
        <v>2676459</v>
      </c>
      <c r="O230" s="190">
        <f t="shared" si="7"/>
        <v>0.4</v>
      </c>
    </row>
    <row r="231" spans="1:15" ht="13.5">
      <c r="A231" s="180" t="s">
        <v>338</v>
      </c>
      <c r="B231" s="181">
        <v>3</v>
      </c>
      <c r="C231" s="182" t="s">
        <v>747</v>
      </c>
      <c r="D231" s="183">
        <v>0</v>
      </c>
      <c r="E231" s="183"/>
      <c r="F231" s="183">
        <v>211311</v>
      </c>
      <c r="G231" s="184">
        <f t="shared" si="6"/>
        <v>0.1</v>
      </c>
      <c r="I231" s="186" t="s">
        <v>1265</v>
      </c>
      <c r="J231" s="187">
        <v>4</v>
      </c>
      <c r="K231" s="188" t="s">
        <v>703</v>
      </c>
      <c r="L231" s="189">
        <v>10008</v>
      </c>
      <c r="M231" s="189" t="s">
        <v>818</v>
      </c>
      <c r="N231" s="189">
        <v>118062</v>
      </c>
      <c r="O231" s="190">
        <f t="shared" si="7"/>
        <v>0</v>
      </c>
    </row>
    <row r="232" spans="1:15" ht="13.5">
      <c r="A232" s="186" t="s">
        <v>339</v>
      </c>
      <c r="B232" s="187">
        <v>4</v>
      </c>
      <c r="C232" s="188" t="s">
        <v>748</v>
      </c>
      <c r="D232" s="189">
        <v>1</v>
      </c>
      <c r="E232" s="189" t="s">
        <v>1314</v>
      </c>
      <c r="F232" s="189">
        <v>14800</v>
      </c>
      <c r="G232" s="191">
        <f t="shared" si="6"/>
        <v>0</v>
      </c>
      <c r="I232" s="186" t="s">
        <v>1266</v>
      </c>
      <c r="J232" s="187">
        <v>4</v>
      </c>
      <c r="K232" s="188" t="s">
        <v>707</v>
      </c>
      <c r="L232" s="189">
        <v>56955</v>
      </c>
      <c r="M232" s="189" t="s">
        <v>818</v>
      </c>
      <c r="N232" s="189">
        <v>686718</v>
      </c>
      <c r="O232" s="190">
        <f t="shared" si="7"/>
        <v>0.1</v>
      </c>
    </row>
    <row r="233" spans="1:15" ht="13.5">
      <c r="A233" s="180" t="s">
        <v>340</v>
      </c>
      <c r="B233" s="181">
        <v>3</v>
      </c>
      <c r="C233" s="182" t="s">
        <v>749</v>
      </c>
      <c r="D233" s="183">
        <v>2</v>
      </c>
      <c r="E233" s="183" t="s">
        <v>1314</v>
      </c>
      <c r="F233" s="183">
        <v>300</v>
      </c>
      <c r="G233" s="184">
        <f t="shared" si="6"/>
        <v>0</v>
      </c>
      <c r="I233" s="186" t="s">
        <v>1267</v>
      </c>
      <c r="J233" s="187">
        <v>4</v>
      </c>
      <c r="K233" s="188" t="s">
        <v>709</v>
      </c>
      <c r="L233" s="189">
        <v>9351921</v>
      </c>
      <c r="M233" s="189" t="s">
        <v>818</v>
      </c>
      <c r="N233" s="189">
        <v>3557108</v>
      </c>
      <c r="O233" s="190">
        <f t="shared" si="7"/>
        <v>0.5</v>
      </c>
    </row>
    <row r="234" spans="1:15" ht="13.5">
      <c r="A234" s="170" t="s">
        <v>343</v>
      </c>
      <c r="B234" s="171">
        <v>1</v>
      </c>
      <c r="C234" s="171" t="s">
        <v>751</v>
      </c>
      <c r="D234" s="172">
        <v>0</v>
      </c>
      <c r="E234" s="172"/>
      <c r="F234" s="172">
        <v>5996599</v>
      </c>
      <c r="G234" s="193">
        <f t="shared" si="6"/>
        <v>3.6</v>
      </c>
      <c r="I234" s="186" t="s">
        <v>1268</v>
      </c>
      <c r="J234" s="187">
        <v>4</v>
      </c>
      <c r="K234" s="188" t="s">
        <v>1269</v>
      </c>
      <c r="L234" s="189">
        <v>99050</v>
      </c>
      <c r="M234" s="189" t="s">
        <v>818</v>
      </c>
      <c r="N234" s="189">
        <v>955724</v>
      </c>
      <c r="O234" s="190">
        <f t="shared" si="7"/>
        <v>0.1</v>
      </c>
    </row>
    <row r="235" spans="1:15" ht="13.5">
      <c r="A235" s="174" t="s">
        <v>344</v>
      </c>
      <c r="B235" s="175">
        <v>2</v>
      </c>
      <c r="C235" s="176" t="s">
        <v>752</v>
      </c>
      <c r="D235" s="177">
        <v>0</v>
      </c>
      <c r="E235" s="177" t="s">
        <v>1310</v>
      </c>
      <c r="F235" s="177">
        <v>15553</v>
      </c>
      <c r="G235" s="179">
        <f t="shared" si="6"/>
        <v>0</v>
      </c>
      <c r="I235" s="186" t="s">
        <v>1270</v>
      </c>
      <c r="J235" s="187">
        <v>4</v>
      </c>
      <c r="K235" s="188" t="s">
        <v>710</v>
      </c>
      <c r="L235" s="189">
        <v>237414</v>
      </c>
      <c r="M235" s="189" t="s">
        <v>820</v>
      </c>
      <c r="N235" s="189">
        <v>8701652</v>
      </c>
      <c r="O235" s="190">
        <f t="shared" si="7"/>
        <v>1.3</v>
      </c>
    </row>
    <row r="236" spans="1:15" ht="13.5">
      <c r="A236" s="174" t="s">
        <v>345</v>
      </c>
      <c r="B236" s="175">
        <v>2</v>
      </c>
      <c r="C236" s="176" t="s">
        <v>753</v>
      </c>
      <c r="D236" s="177">
        <v>44</v>
      </c>
      <c r="E236" s="177" t="s">
        <v>1310</v>
      </c>
      <c r="F236" s="177">
        <v>157575</v>
      </c>
      <c r="G236" s="179">
        <f t="shared" si="6"/>
        <v>0.1</v>
      </c>
      <c r="I236" s="180" t="s">
        <v>289</v>
      </c>
      <c r="J236" s="181">
        <v>3</v>
      </c>
      <c r="K236" s="182" t="s">
        <v>711</v>
      </c>
      <c r="L236" s="183">
        <v>0</v>
      </c>
      <c r="M236" s="183"/>
      <c r="N236" s="183">
        <v>3807631</v>
      </c>
      <c r="O236" s="185">
        <f t="shared" si="7"/>
        <v>0.6</v>
      </c>
    </row>
    <row r="237" spans="1:15" ht="13.5">
      <c r="A237" s="180" t="s">
        <v>346</v>
      </c>
      <c r="B237" s="181">
        <v>3</v>
      </c>
      <c r="C237" s="182" t="s">
        <v>754</v>
      </c>
      <c r="D237" s="183">
        <v>44</v>
      </c>
      <c r="E237" s="183" t="s">
        <v>1310</v>
      </c>
      <c r="F237" s="183">
        <v>157345</v>
      </c>
      <c r="G237" s="184">
        <f t="shared" si="6"/>
        <v>0.1</v>
      </c>
      <c r="I237" s="186" t="s">
        <v>1271</v>
      </c>
      <c r="J237" s="187">
        <v>4</v>
      </c>
      <c r="K237" s="188" t="s">
        <v>712</v>
      </c>
      <c r="L237" s="189">
        <v>3761</v>
      </c>
      <c r="M237" s="189" t="s">
        <v>818</v>
      </c>
      <c r="N237" s="189">
        <v>83936</v>
      </c>
      <c r="O237" s="190">
        <f t="shared" si="7"/>
        <v>0</v>
      </c>
    </row>
    <row r="238" spans="1:15" ht="13.5">
      <c r="A238" s="174" t="s">
        <v>348</v>
      </c>
      <c r="B238" s="175">
        <v>2</v>
      </c>
      <c r="C238" s="176" t="s">
        <v>756</v>
      </c>
      <c r="D238" s="177">
        <v>0</v>
      </c>
      <c r="E238" s="177"/>
      <c r="F238" s="177">
        <v>14083</v>
      </c>
      <c r="G238" s="179">
        <f t="shared" si="6"/>
        <v>0</v>
      </c>
      <c r="I238" s="180" t="s">
        <v>290</v>
      </c>
      <c r="J238" s="181">
        <v>3</v>
      </c>
      <c r="K238" s="182" t="s">
        <v>713</v>
      </c>
      <c r="L238" s="183">
        <v>0</v>
      </c>
      <c r="M238" s="183"/>
      <c r="N238" s="183">
        <v>2086410</v>
      </c>
      <c r="O238" s="185">
        <f t="shared" si="7"/>
        <v>0.3</v>
      </c>
    </row>
    <row r="239" spans="1:15" ht="13.5">
      <c r="A239" s="180" t="s">
        <v>349</v>
      </c>
      <c r="B239" s="181">
        <v>3</v>
      </c>
      <c r="C239" s="182" t="s">
        <v>757</v>
      </c>
      <c r="D239" s="183">
        <v>115</v>
      </c>
      <c r="E239" s="183" t="s">
        <v>1317</v>
      </c>
      <c r="F239" s="183">
        <v>1278</v>
      </c>
      <c r="G239" s="184">
        <f t="shared" si="6"/>
        <v>0</v>
      </c>
      <c r="I239" s="186" t="s">
        <v>293</v>
      </c>
      <c r="J239" s="187">
        <v>4</v>
      </c>
      <c r="K239" s="188" t="s">
        <v>715</v>
      </c>
      <c r="L239" s="189">
        <v>9171</v>
      </c>
      <c r="M239" s="189" t="s">
        <v>820</v>
      </c>
      <c r="N239" s="189">
        <v>9566</v>
      </c>
      <c r="O239" s="190">
        <f t="shared" si="7"/>
        <v>0</v>
      </c>
    </row>
    <row r="240" spans="1:15" ht="13.5">
      <c r="A240" s="186" t="s">
        <v>352</v>
      </c>
      <c r="B240" s="187">
        <v>4</v>
      </c>
      <c r="C240" s="188" t="s">
        <v>760</v>
      </c>
      <c r="D240" s="189">
        <v>101</v>
      </c>
      <c r="E240" s="189" t="s">
        <v>1317</v>
      </c>
      <c r="F240" s="189">
        <v>561</v>
      </c>
      <c r="G240" s="191">
        <f t="shared" si="6"/>
        <v>0</v>
      </c>
      <c r="I240" s="186" t="s">
        <v>294</v>
      </c>
      <c r="J240" s="187">
        <v>4</v>
      </c>
      <c r="K240" s="188" t="s">
        <v>716</v>
      </c>
      <c r="L240" s="189">
        <v>42936</v>
      </c>
      <c r="M240" s="189" t="s">
        <v>820</v>
      </c>
      <c r="N240" s="189">
        <v>144319</v>
      </c>
      <c r="O240" s="190">
        <f t="shared" si="7"/>
        <v>0</v>
      </c>
    </row>
    <row r="241" spans="1:15" ht="13.5">
      <c r="A241" s="180" t="s">
        <v>356</v>
      </c>
      <c r="B241" s="181">
        <v>3</v>
      </c>
      <c r="C241" s="182" t="s">
        <v>764</v>
      </c>
      <c r="D241" s="183">
        <v>0</v>
      </c>
      <c r="E241" s="183"/>
      <c r="F241" s="183">
        <v>4267</v>
      </c>
      <c r="G241" s="184">
        <f t="shared" si="6"/>
        <v>0</v>
      </c>
      <c r="I241" s="186" t="s">
        <v>1272</v>
      </c>
      <c r="J241" s="187">
        <v>4</v>
      </c>
      <c r="K241" s="188" t="s">
        <v>717</v>
      </c>
      <c r="L241" s="189">
        <v>1454</v>
      </c>
      <c r="M241" s="189" t="s">
        <v>820</v>
      </c>
      <c r="N241" s="189">
        <v>1591</v>
      </c>
      <c r="O241" s="190">
        <f t="shared" si="7"/>
        <v>0</v>
      </c>
    </row>
    <row r="242" spans="1:15" ht="13.5">
      <c r="A242" s="186" t="s">
        <v>359</v>
      </c>
      <c r="B242" s="187">
        <v>4</v>
      </c>
      <c r="C242" s="188" t="s">
        <v>767</v>
      </c>
      <c r="D242" s="189">
        <v>191</v>
      </c>
      <c r="E242" s="189" t="s">
        <v>1317</v>
      </c>
      <c r="F242" s="189">
        <v>521</v>
      </c>
      <c r="G242" s="191">
        <f t="shared" si="6"/>
        <v>0</v>
      </c>
      <c r="I242" s="180" t="s">
        <v>295</v>
      </c>
      <c r="J242" s="181">
        <v>3</v>
      </c>
      <c r="K242" s="182" t="s">
        <v>720</v>
      </c>
      <c r="L242" s="183">
        <v>0</v>
      </c>
      <c r="M242" s="183"/>
      <c r="N242" s="183">
        <v>77543511</v>
      </c>
      <c r="O242" s="185">
        <f t="shared" si="7"/>
        <v>11.3</v>
      </c>
    </row>
    <row r="243" spans="1:15" ht="13.5">
      <c r="A243" s="186" t="s">
        <v>360</v>
      </c>
      <c r="B243" s="187">
        <v>4</v>
      </c>
      <c r="C243" s="188" t="s">
        <v>768</v>
      </c>
      <c r="D243" s="189">
        <v>1</v>
      </c>
      <c r="E243" s="189" t="s">
        <v>1317</v>
      </c>
      <c r="F243" s="189">
        <v>201</v>
      </c>
      <c r="G243" s="191">
        <f t="shared" si="6"/>
        <v>0</v>
      </c>
      <c r="I243" s="186" t="s">
        <v>296</v>
      </c>
      <c r="J243" s="187">
        <v>4</v>
      </c>
      <c r="K243" s="188" t="s">
        <v>1273</v>
      </c>
      <c r="L243" s="189">
        <v>5585052</v>
      </c>
      <c r="M243" s="189" t="s">
        <v>818</v>
      </c>
      <c r="N243" s="189">
        <v>63829</v>
      </c>
      <c r="O243" s="190">
        <f t="shared" si="7"/>
        <v>0</v>
      </c>
    </row>
    <row r="244" spans="1:15" ht="13.5">
      <c r="A244" s="174" t="s">
        <v>362</v>
      </c>
      <c r="B244" s="175">
        <v>2</v>
      </c>
      <c r="C244" s="176" t="s">
        <v>770</v>
      </c>
      <c r="D244" s="177">
        <v>0</v>
      </c>
      <c r="E244" s="177"/>
      <c r="F244" s="177">
        <v>1269</v>
      </c>
      <c r="G244" s="179">
        <f t="shared" si="6"/>
        <v>0</v>
      </c>
      <c r="I244" s="186" t="s">
        <v>298</v>
      </c>
      <c r="J244" s="187">
        <v>4</v>
      </c>
      <c r="K244" s="188" t="s">
        <v>723</v>
      </c>
      <c r="L244" s="189">
        <v>199914213</v>
      </c>
      <c r="M244" s="189" t="s">
        <v>818</v>
      </c>
      <c r="N244" s="189">
        <v>75165635</v>
      </c>
      <c r="O244" s="190">
        <f t="shared" si="7"/>
        <v>10.9</v>
      </c>
    </row>
    <row r="245" spans="1:15" ht="13.5">
      <c r="A245" s="174" t="s">
        <v>363</v>
      </c>
      <c r="B245" s="175">
        <v>2</v>
      </c>
      <c r="C245" s="176" t="s">
        <v>771</v>
      </c>
      <c r="D245" s="177">
        <v>0</v>
      </c>
      <c r="E245" s="177"/>
      <c r="F245" s="177">
        <v>4119438</v>
      </c>
      <c r="G245" s="179">
        <f t="shared" si="6"/>
        <v>2.5</v>
      </c>
      <c r="I245" s="186" t="s">
        <v>1274</v>
      </c>
      <c r="J245" s="187">
        <v>4</v>
      </c>
      <c r="K245" s="188" t="s">
        <v>724</v>
      </c>
      <c r="L245" s="189">
        <v>79799628</v>
      </c>
      <c r="M245" s="189" t="s">
        <v>818</v>
      </c>
      <c r="N245" s="189">
        <v>19642622</v>
      </c>
      <c r="O245" s="190">
        <f t="shared" si="7"/>
        <v>2.8</v>
      </c>
    </row>
    <row r="246" spans="1:15" ht="13.5">
      <c r="A246" s="180" t="s">
        <v>364</v>
      </c>
      <c r="B246" s="181">
        <v>3</v>
      </c>
      <c r="C246" s="182" t="s">
        <v>772</v>
      </c>
      <c r="D246" s="183">
        <v>0</v>
      </c>
      <c r="E246" s="183"/>
      <c r="F246" s="183">
        <v>2974199</v>
      </c>
      <c r="G246" s="184">
        <f t="shared" si="6"/>
        <v>1.8</v>
      </c>
      <c r="I246" s="186" t="s">
        <v>1275</v>
      </c>
      <c r="J246" s="187">
        <v>4</v>
      </c>
      <c r="K246" s="188" t="s">
        <v>725</v>
      </c>
      <c r="L246" s="189">
        <v>7776996</v>
      </c>
      <c r="M246" s="189" t="s">
        <v>818</v>
      </c>
      <c r="N246" s="189">
        <v>3972014</v>
      </c>
      <c r="O246" s="190">
        <f t="shared" si="7"/>
        <v>0.6</v>
      </c>
    </row>
    <row r="247" spans="1:15" ht="13.5">
      <c r="A247" s="186" t="s">
        <v>367</v>
      </c>
      <c r="B247" s="187">
        <v>4</v>
      </c>
      <c r="C247" s="188" t="s">
        <v>775</v>
      </c>
      <c r="D247" s="189">
        <v>93</v>
      </c>
      <c r="E247" s="189" t="s">
        <v>1311</v>
      </c>
      <c r="F247" s="189">
        <v>3091</v>
      </c>
      <c r="G247" s="191">
        <f t="shared" si="6"/>
        <v>0</v>
      </c>
      <c r="I247" s="180" t="s">
        <v>301</v>
      </c>
      <c r="J247" s="181">
        <v>3</v>
      </c>
      <c r="K247" s="182" t="s">
        <v>727</v>
      </c>
      <c r="L247" s="183">
        <v>0</v>
      </c>
      <c r="M247" s="183"/>
      <c r="N247" s="183">
        <v>15165574</v>
      </c>
      <c r="O247" s="185">
        <f t="shared" si="7"/>
        <v>2.2</v>
      </c>
    </row>
    <row r="248" spans="1:15" ht="13.5">
      <c r="A248" s="186" t="s">
        <v>368</v>
      </c>
      <c r="B248" s="187">
        <v>4</v>
      </c>
      <c r="C248" s="188" t="s">
        <v>776</v>
      </c>
      <c r="D248" s="189">
        <v>0</v>
      </c>
      <c r="E248" s="189"/>
      <c r="F248" s="189">
        <v>17337</v>
      </c>
      <c r="G248" s="191">
        <f t="shared" si="6"/>
        <v>0</v>
      </c>
      <c r="I248" s="180" t="s">
        <v>302</v>
      </c>
      <c r="J248" s="181">
        <v>3</v>
      </c>
      <c r="K248" s="182" t="s">
        <v>1276</v>
      </c>
      <c r="L248" s="183">
        <v>89812</v>
      </c>
      <c r="M248" s="183" t="s">
        <v>820</v>
      </c>
      <c r="N248" s="183">
        <v>832986</v>
      </c>
      <c r="O248" s="185">
        <f t="shared" si="7"/>
        <v>0.1</v>
      </c>
    </row>
    <row r="249" spans="1:15" ht="13.5">
      <c r="A249" s="186" t="s">
        <v>371</v>
      </c>
      <c r="B249" s="187">
        <v>4</v>
      </c>
      <c r="C249" s="188" t="s">
        <v>779</v>
      </c>
      <c r="D249" s="189">
        <v>15</v>
      </c>
      <c r="E249" s="189" t="s">
        <v>1311</v>
      </c>
      <c r="F249" s="189">
        <v>1342</v>
      </c>
      <c r="G249" s="191">
        <f t="shared" si="6"/>
        <v>0</v>
      </c>
      <c r="I249" s="174" t="s">
        <v>323</v>
      </c>
      <c r="J249" s="175">
        <v>2</v>
      </c>
      <c r="K249" s="176" t="s">
        <v>732</v>
      </c>
      <c r="L249" s="177">
        <v>0</v>
      </c>
      <c r="M249" s="177"/>
      <c r="N249" s="177">
        <v>51288419</v>
      </c>
      <c r="O249" s="178">
        <f t="shared" si="7"/>
        <v>7.4</v>
      </c>
    </row>
    <row r="250" spans="1:15" ht="13.5">
      <c r="A250" s="186" t="s">
        <v>372</v>
      </c>
      <c r="B250" s="187">
        <v>4</v>
      </c>
      <c r="C250" s="188" t="s">
        <v>780</v>
      </c>
      <c r="D250" s="189">
        <v>15</v>
      </c>
      <c r="E250" s="189" t="s">
        <v>1311</v>
      </c>
      <c r="F250" s="189">
        <v>1342</v>
      </c>
      <c r="G250" s="191">
        <f t="shared" si="6"/>
        <v>0</v>
      </c>
      <c r="I250" s="180" t="s">
        <v>324</v>
      </c>
      <c r="J250" s="181">
        <v>3</v>
      </c>
      <c r="K250" s="182" t="s">
        <v>736</v>
      </c>
      <c r="L250" s="183">
        <v>309</v>
      </c>
      <c r="M250" s="183" t="s">
        <v>818</v>
      </c>
      <c r="N250" s="183">
        <v>2189241</v>
      </c>
      <c r="O250" s="185">
        <f t="shared" si="7"/>
        <v>0.3</v>
      </c>
    </row>
    <row r="251" spans="1:15" ht="13.5">
      <c r="A251" s="186" t="s">
        <v>373</v>
      </c>
      <c r="B251" s="187">
        <v>4</v>
      </c>
      <c r="C251" s="188" t="s">
        <v>781</v>
      </c>
      <c r="D251" s="189">
        <v>0</v>
      </c>
      <c r="E251" s="189"/>
      <c r="F251" s="189">
        <v>51720</v>
      </c>
      <c r="G251" s="191">
        <f t="shared" si="6"/>
        <v>0</v>
      </c>
      <c r="I251" s="186" t="s">
        <v>325</v>
      </c>
      <c r="J251" s="187">
        <v>4</v>
      </c>
      <c r="K251" s="188" t="s">
        <v>737</v>
      </c>
      <c r="L251" s="189">
        <v>299</v>
      </c>
      <c r="M251" s="189" t="s">
        <v>818</v>
      </c>
      <c r="N251" s="189">
        <v>2137577</v>
      </c>
      <c r="O251" s="190">
        <f t="shared" si="7"/>
        <v>0.3</v>
      </c>
    </row>
    <row r="252" spans="1:15" ht="13.5">
      <c r="A252" s="186" t="s">
        <v>375</v>
      </c>
      <c r="B252" s="187">
        <v>4</v>
      </c>
      <c r="C252" s="188" t="s">
        <v>783</v>
      </c>
      <c r="D252" s="189">
        <v>0</v>
      </c>
      <c r="E252" s="189"/>
      <c r="F252" s="189">
        <v>329753</v>
      </c>
      <c r="G252" s="191">
        <f t="shared" si="6"/>
        <v>0.2</v>
      </c>
      <c r="I252" s="180" t="s">
        <v>327</v>
      </c>
      <c r="J252" s="181">
        <v>3</v>
      </c>
      <c r="K252" s="182" t="s">
        <v>742</v>
      </c>
      <c r="L252" s="183">
        <v>2914848</v>
      </c>
      <c r="M252" s="183" t="s">
        <v>820</v>
      </c>
      <c r="N252" s="183">
        <v>11153067</v>
      </c>
      <c r="O252" s="185">
        <f t="shared" si="7"/>
        <v>1.6</v>
      </c>
    </row>
    <row r="253" spans="1:15" ht="13.5">
      <c r="A253" s="180" t="s">
        <v>377</v>
      </c>
      <c r="B253" s="181">
        <v>3</v>
      </c>
      <c r="C253" s="182" t="s">
        <v>785</v>
      </c>
      <c r="D253" s="183">
        <v>0</v>
      </c>
      <c r="E253" s="183"/>
      <c r="F253" s="183">
        <v>1145239</v>
      </c>
      <c r="G253" s="184">
        <f t="shared" si="6"/>
        <v>0.7</v>
      </c>
      <c r="I253" s="180" t="s">
        <v>333</v>
      </c>
      <c r="J253" s="181">
        <v>3</v>
      </c>
      <c r="K253" s="182" t="s">
        <v>747</v>
      </c>
      <c r="L253" s="183">
        <v>176</v>
      </c>
      <c r="M253" s="183" t="s">
        <v>819</v>
      </c>
      <c r="N253" s="183">
        <v>36644442</v>
      </c>
      <c r="O253" s="185">
        <f t="shared" si="7"/>
        <v>5.3</v>
      </c>
    </row>
    <row r="254" spans="1:15" ht="13.5">
      <c r="A254" s="186" t="s">
        <v>378</v>
      </c>
      <c r="B254" s="187">
        <v>4</v>
      </c>
      <c r="C254" s="188" t="s">
        <v>786</v>
      </c>
      <c r="D254" s="189">
        <v>9992</v>
      </c>
      <c r="E254" s="189" t="s">
        <v>1314</v>
      </c>
      <c r="F254" s="189">
        <v>43980</v>
      </c>
      <c r="G254" s="191">
        <f t="shared" si="6"/>
        <v>0</v>
      </c>
      <c r="I254" s="180" t="s">
        <v>334</v>
      </c>
      <c r="J254" s="181">
        <v>3</v>
      </c>
      <c r="K254" s="182" t="s">
        <v>749</v>
      </c>
      <c r="L254" s="183">
        <v>58</v>
      </c>
      <c r="M254" s="183" t="s">
        <v>818</v>
      </c>
      <c r="N254" s="183">
        <v>2755</v>
      </c>
      <c r="O254" s="185">
        <f t="shared" si="7"/>
        <v>0</v>
      </c>
    </row>
    <row r="255" spans="1:15" ht="13.5">
      <c r="A255" s="186" t="s">
        <v>379</v>
      </c>
      <c r="B255" s="187">
        <v>4</v>
      </c>
      <c r="C255" s="188" t="s">
        <v>787</v>
      </c>
      <c r="D255" s="189">
        <v>0</v>
      </c>
      <c r="E255" s="189"/>
      <c r="F255" s="189">
        <v>1096286</v>
      </c>
      <c r="G255" s="191">
        <f t="shared" si="6"/>
        <v>0.7</v>
      </c>
      <c r="I255" s="180" t="s">
        <v>336</v>
      </c>
      <c r="J255" s="181">
        <v>3</v>
      </c>
      <c r="K255" s="182" t="s">
        <v>746</v>
      </c>
      <c r="L255" s="183">
        <v>149</v>
      </c>
      <c r="M255" s="183" t="s">
        <v>818</v>
      </c>
      <c r="N255" s="183">
        <v>6918</v>
      </c>
      <c r="O255" s="185">
        <f t="shared" si="7"/>
        <v>0</v>
      </c>
    </row>
    <row r="256" spans="1:15" ht="13.5">
      <c r="A256" s="174" t="s">
        <v>380</v>
      </c>
      <c r="B256" s="175">
        <v>2</v>
      </c>
      <c r="C256" s="176" t="s">
        <v>788</v>
      </c>
      <c r="D256" s="177">
        <v>0</v>
      </c>
      <c r="E256" s="177"/>
      <c r="F256" s="177">
        <v>1688681</v>
      </c>
      <c r="G256" s="179">
        <f t="shared" si="6"/>
        <v>1</v>
      </c>
      <c r="I256" s="170" t="s">
        <v>343</v>
      </c>
      <c r="J256" s="171">
        <v>1</v>
      </c>
      <c r="K256" s="171" t="s">
        <v>751</v>
      </c>
      <c r="L256" s="172">
        <v>0</v>
      </c>
      <c r="M256" s="172"/>
      <c r="N256" s="172">
        <v>97604788</v>
      </c>
      <c r="O256" s="192">
        <f t="shared" si="7"/>
        <v>14.2</v>
      </c>
    </row>
    <row r="257" spans="1:15" ht="13.5">
      <c r="A257" s="180" t="s">
        <v>381</v>
      </c>
      <c r="B257" s="181">
        <v>3</v>
      </c>
      <c r="C257" s="182" t="s">
        <v>789</v>
      </c>
      <c r="D257" s="183">
        <v>0</v>
      </c>
      <c r="E257" s="183"/>
      <c r="F257" s="183">
        <v>364179</v>
      </c>
      <c r="G257" s="184">
        <f t="shared" si="6"/>
        <v>0.2</v>
      </c>
      <c r="I257" s="174" t="s">
        <v>344</v>
      </c>
      <c r="J257" s="175">
        <v>2</v>
      </c>
      <c r="K257" s="176" t="s">
        <v>752</v>
      </c>
      <c r="L257" s="177">
        <v>71420</v>
      </c>
      <c r="M257" s="177" t="s">
        <v>820</v>
      </c>
      <c r="N257" s="177">
        <v>421724</v>
      </c>
      <c r="O257" s="178">
        <f t="shared" si="7"/>
        <v>0.1</v>
      </c>
    </row>
    <row r="258" spans="1:15" ht="13.5">
      <c r="A258" s="186" t="s">
        <v>382</v>
      </c>
      <c r="B258" s="187">
        <v>4</v>
      </c>
      <c r="C258" s="188" t="s">
        <v>790</v>
      </c>
      <c r="D258" s="189">
        <v>335895</v>
      </c>
      <c r="E258" s="189" t="s">
        <v>1313</v>
      </c>
      <c r="F258" s="189">
        <v>62347</v>
      </c>
      <c r="G258" s="191">
        <f t="shared" si="6"/>
        <v>0</v>
      </c>
      <c r="I258" s="174" t="s">
        <v>345</v>
      </c>
      <c r="J258" s="175">
        <v>2</v>
      </c>
      <c r="K258" s="176" t="s">
        <v>753</v>
      </c>
      <c r="L258" s="177">
        <v>942566</v>
      </c>
      <c r="M258" s="177" t="s">
        <v>820</v>
      </c>
      <c r="N258" s="177">
        <v>5597348</v>
      </c>
      <c r="O258" s="178">
        <f t="shared" si="7"/>
        <v>0.8</v>
      </c>
    </row>
    <row r="259" spans="1:15" ht="13.5">
      <c r="A259" s="180" t="s">
        <v>383</v>
      </c>
      <c r="B259" s="181">
        <v>3</v>
      </c>
      <c r="C259" s="182" t="s">
        <v>791</v>
      </c>
      <c r="D259" s="183">
        <v>180191</v>
      </c>
      <c r="E259" s="183" t="s">
        <v>1314</v>
      </c>
      <c r="F259" s="183">
        <v>458644</v>
      </c>
      <c r="G259" s="184">
        <f t="shared" si="6"/>
        <v>0.3</v>
      </c>
      <c r="I259" s="174" t="s">
        <v>347</v>
      </c>
      <c r="J259" s="175">
        <v>2</v>
      </c>
      <c r="K259" s="176" t="s">
        <v>755</v>
      </c>
      <c r="L259" s="177">
        <v>288391</v>
      </c>
      <c r="M259" s="177" t="s">
        <v>820</v>
      </c>
      <c r="N259" s="177">
        <v>5255410</v>
      </c>
      <c r="O259" s="178">
        <f t="shared" si="7"/>
        <v>0.8</v>
      </c>
    </row>
    <row r="260" spans="1:15" ht="13.5">
      <c r="A260" s="180" t="s">
        <v>384</v>
      </c>
      <c r="B260" s="181">
        <v>3</v>
      </c>
      <c r="C260" s="182" t="s">
        <v>792</v>
      </c>
      <c r="D260" s="183">
        <v>0</v>
      </c>
      <c r="E260" s="183"/>
      <c r="F260" s="183">
        <v>97881</v>
      </c>
      <c r="G260" s="184">
        <f t="shared" si="6"/>
        <v>0.1</v>
      </c>
      <c r="I260" s="174" t="s">
        <v>348</v>
      </c>
      <c r="J260" s="175">
        <v>2</v>
      </c>
      <c r="K260" s="176" t="s">
        <v>756</v>
      </c>
      <c r="L260" s="177">
        <v>0</v>
      </c>
      <c r="M260" s="177"/>
      <c r="N260" s="177">
        <v>32492202</v>
      </c>
      <c r="O260" s="178">
        <f t="shared" si="7"/>
        <v>4.7</v>
      </c>
    </row>
    <row r="261" spans="1:15" ht="13.5">
      <c r="A261" s="180" t="s">
        <v>385</v>
      </c>
      <c r="B261" s="181">
        <v>3</v>
      </c>
      <c r="C261" s="182" t="s">
        <v>793</v>
      </c>
      <c r="D261" s="183">
        <v>772</v>
      </c>
      <c r="E261" s="183" t="s">
        <v>1311</v>
      </c>
      <c r="F261" s="183">
        <v>2100</v>
      </c>
      <c r="G261" s="184">
        <f>ROUND((F261/165257146)*100,1)</f>
        <v>0</v>
      </c>
      <c r="I261" s="180" t="s">
        <v>349</v>
      </c>
      <c r="J261" s="181">
        <v>3</v>
      </c>
      <c r="K261" s="182" t="s">
        <v>1277</v>
      </c>
      <c r="L261" s="183">
        <v>1010406</v>
      </c>
      <c r="M261" s="183" t="s">
        <v>825</v>
      </c>
      <c r="N261" s="183">
        <v>18323805</v>
      </c>
      <c r="O261" s="185">
        <f aca="true" t="shared" si="8" ref="O261:O324">ROUND((N261/689233915)*100,1)</f>
        <v>2.7</v>
      </c>
    </row>
    <row r="262" spans="1:15" ht="13.5">
      <c r="A262" s="180" t="s">
        <v>386</v>
      </c>
      <c r="B262" s="181">
        <v>3</v>
      </c>
      <c r="C262" s="182" t="s">
        <v>794</v>
      </c>
      <c r="D262" s="183">
        <v>290</v>
      </c>
      <c r="E262" s="183" t="s">
        <v>1311</v>
      </c>
      <c r="F262" s="183">
        <v>921</v>
      </c>
      <c r="G262" s="184">
        <f>ROUND((F262/165257146)*100,1)</f>
        <v>0</v>
      </c>
      <c r="I262" s="186" t="s">
        <v>350</v>
      </c>
      <c r="J262" s="187">
        <v>4</v>
      </c>
      <c r="K262" s="188" t="s">
        <v>1278</v>
      </c>
      <c r="L262" s="189">
        <v>144592</v>
      </c>
      <c r="M262" s="189" t="s">
        <v>825</v>
      </c>
      <c r="N262" s="189">
        <v>3654682</v>
      </c>
      <c r="O262" s="190">
        <f t="shared" si="8"/>
        <v>0.5</v>
      </c>
    </row>
    <row r="263" spans="1:15" ht="13.5">
      <c r="A263" s="180" t="s">
        <v>387</v>
      </c>
      <c r="B263" s="181">
        <v>3</v>
      </c>
      <c r="C263" s="182" t="s">
        <v>795</v>
      </c>
      <c r="D263" s="183">
        <v>81770</v>
      </c>
      <c r="E263" s="183" t="s">
        <v>1311</v>
      </c>
      <c r="F263" s="183">
        <v>254091</v>
      </c>
      <c r="G263" s="184">
        <f>ROUND((F263/165257146)*100,1)</f>
        <v>0.2</v>
      </c>
      <c r="I263" s="186" t="s">
        <v>351</v>
      </c>
      <c r="J263" s="187">
        <v>4</v>
      </c>
      <c r="K263" s="188" t="s">
        <v>1279</v>
      </c>
      <c r="L263" s="189">
        <v>852886</v>
      </c>
      <c r="M263" s="189" t="s">
        <v>825</v>
      </c>
      <c r="N263" s="189">
        <v>14569089</v>
      </c>
      <c r="O263" s="190">
        <f t="shared" si="8"/>
        <v>2.1</v>
      </c>
    </row>
    <row r="264" spans="1:15" ht="13.5">
      <c r="A264" s="186" t="s">
        <v>388</v>
      </c>
      <c r="B264" s="187">
        <v>4</v>
      </c>
      <c r="C264" s="188" t="s">
        <v>796</v>
      </c>
      <c r="D264" s="189">
        <v>400</v>
      </c>
      <c r="E264" s="189" t="s">
        <v>1311</v>
      </c>
      <c r="F264" s="189">
        <v>2850</v>
      </c>
      <c r="G264" s="191">
        <f>ROUND((F264/165257146)*100,1)</f>
        <v>0</v>
      </c>
      <c r="I264" s="186" t="s">
        <v>352</v>
      </c>
      <c r="J264" s="187">
        <v>4</v>
      </c>
      <c r="K264" s="188" t="s">
        <v>761</v>
      </c>
      <c r="L264" s="189">
        <v>11003</v>
      </c>
      <c r="M264" s="189" t="s">
        <v>825</v>
      </c>
      <c r="N264" s="189">
        <v>98584</v>
      </c>
      <c r="O264" s="190">
        <f t="shared" si="8"/>
        <v>0</v>
      </c>
    </row>
    <row r="265" spans="1:15" ht="13.5">
      <c r="A265" s="186" t="s">
        <v>389</v>
      </c>
      <c r="B265" s="187">
        <v>4</v>
      </c>
      <c r="C265" s="188" t="s">
        <v>797</v>
      </c>
      <c r="D265" s="189">
        <v>60124</v>
      </c>
      <c r="E265" s="189" t="s">
        <v>1311</v>
      </c>
      <c r="F265" s="189">
        <v>98222</v>
      </c>
      <c r="G265" s="191">
        <f>ROUND((F265/165257146)*100,1)</f>
        <v>0.1</v>
      </c>
      <c r="I265" s="180" t="s">
        <v>353</v>
      </c>
      <c r="J265" s="181">
        <v>3</v>
      </c>
      <c r="K265" s="182" t="s">
        <v>1280</v>
      </c>
      <c r="L265" s="183">
        <v>90198</v>
      </c>
      <c r="M265" s="183" t="s">
        <v>820</v>
      </c>
      <c r="N265" s="183">
        <v>818375</v>
      </c>
      <c r="O265" s="185">
        <f t="shared" si="8"/>
        <v>0.1</v>
      </c>
    </row>
    <row r="266" spans="1:15" ht="13.5">
      <c r="A266" s="180" t="s">
        <v>390</v>
      </c>
      <c r="B266" s="181">
        <v>3</v>
      </c>
      <c r="C266" s="182" t="s">
        <v>798</v>
      </c>
      <c r="D266" s="183">
        <v>217</v>
      </c>
      <c r="E266" s="183" t="s">
        <v>1311</v>
      </c>
      <c r="F266" s="183">
        <v>1157</v>
      </c>
      <c r="G266" s="184">
        <f>ROUND((F266/165257146)*100,1)</f>
        <v>0</v>
      </c>
      <c r="I266" s="180" t="s">
        <v>354</v>
      </c>
      <c r="J266" s="181">
        <v>3</v>
      </c>
      <c r="K266" s="182" t="s">
        <v>764</v>
      </c>
      <c r="L266" s="183">
        <v>0</v>
      </c>
      <c r="M266" s="183"/>
      <c r="N266" s="183">
        <v>11192805</v>
      </c>
      <c r="O266" s="185">
        <f t="shared" si="8"/>
        <v>1.6</v>
      </c>
    </row>
    <row r="267" spans="1:15" ht="13.5">
      <c r="A267" s="180" t="s">
        <v>391</v>
      </c>
      <c r="B267" s="181">
        <v>3</v>
      </c>
      <c r="C267" s="182" t="s">
        <v>799</v>
      </c>
      <c r="D267" s="183">
        <v>4979</v>
      </c>
      <c r="E267" s="183" t="s">
        <v>1311</v>
      </c>
      <c r="F267" s="183">
        <v>25978</v>
      </c>
      <c r="G267" s="184">
        <f>ROUND((F267/165257146)*100,1)</f>
        <v>0</v>
      </c>
      <c r="I267" s="186" t="s">
        <v>1281</v>
      </c>
      <c r="J267" s="187">
        <v>4</v>
      </c>
      <c r="K267" s="188" t="s">
        <v>766</v>
      </c>
      <c r="L267" s="189">
        <v>89539</v>
      </c>
      <c r="M267" s="189" t="s">
        <v>825</v>
      </c>
      <c r="N267" s="189">
        <v>92781</v>
      </c>
      <c r="O267" s="190">
        <f t="shared" si="8"/>
        <v>0</v>
      </c>
    </row>
    <row r="268" spans="1:15" ht="13.5">
      <c r="A268" s="180" t="s">
        <v>392</v>
      </c>
      <c r="B268" s="181">
        <v>3</v>
      </c>
      <c r="C268" s="182" t="s">
        <v>800</v>
      </c>
      <c r="D268" s="183">
        <v>0</v>
      </c>
      <c r="E268" s="183"/>
      <c r="F268" s="183">
        <v>254640</v>
      </c>
      <c r="G268" s="184">
        <f>ROUND((F268/165257146)*100,1)</f>
        <v>0.2</v>
      </c>
      <c r="I268" s="186" t="s">
        <v>1282</v>
      </c>
      <c r="J268" s="187">
        <v>4</v>
      </c>
      <c r="K268" s="188" t="s">
        <v>761</v>
      </c>
      <c r="L268" s="189">
        <v>320756</v>
      </c>
      <c r="M268" s="189" t="s">
        <v>825</v>
      </c>
      <c r="N268" s="189">
        <v>1810684</v>
      </c>
      <c r="O268" s="190">
        <f t="shared" si="8"/>
        <v>0.3</v>
      </c>
    </row>
    <row r="269" spans="1:15" ht="13.5">
      <c r="A269" s="186" t="s">
        <v>393</v>
      </c>
      <c r="B269" s="187">
        <v>4</v>
      </c>
      <c r="C269" s="188" t="s">
        <v>801</v>
      </c>
      <c r="D269" s="189">
        <v>0</v>
      </c>
      <c r="E269" s="189"/>
      <c r="F269" s="189">
        <v>300</v>
      </c>
      <c r="G269" s="191">
        <f>ROUND((F269/165257146)*100,1)</f>
        <v>0</v>
      </c>
      <c r="I269" s="186" t="s">
        <v>1283</v>
      </c>
      <c r="J269" s="187">
        <v>4</v>
      </c>
      <c r="K269" s="188" t="s">
        <v>1284</v>
      </c>
      <c r="L269" s="189">
        <v>804370</v>
      </c>
      <c r="M269" s="189" t="s">
        <v>825</v>
      </c>
      <c r="N269" s="189">
        <v>5651804</v>
      </c>
      <c r="O269" s="190">
        <f t="shared" si="8"/>
        <v>0.8</v>
      </c>
    </row>
    <row r="270" spans="1:15" ht="13.5">
      <c r="A270" s="186" t="s">
        <v>394</v>
      </c>
      <c r="B270" s="187">
        <v>4</v>
      </c>
      <c r="C270" s="188" t="s">
        <v>802</v>
      </c>
      <c r="D270" s="189">
        <v>0</v>
      </c>
      <c r="E270" s="189" t="s">
        <v>1317</v>
      </c>
      <c r="F270" s="189">
        <v>300</v>
      </c>
      <c r="G270" s="191">
        <f>ROUND((F270/165257146)*100,1)</f>
        <v>0</v>
      </c>
      <c r="I270" s="174" t="s">
        <v>362</v>
      </c>
      <c r="J270" s="175">
        <v>2</v>
      </c>
      <c r="K270" s="176" t="s">
        <v>770</v>
      </c>
      <c r="L270" s="177">
        <v>412310</v>
      </c>
      <c r="M270" s="177" t="s">
        <v>820</v>
      </c>
      <c r="N270" s="177">
        <v>1908550</v>
      </c>
      <c r="O270" s="178">
        <f t="shared" si="8"/>
        <v>0.3</v>
      </c>
    </row>
    <row r="271" spans="1:15" ht="13.5">
      <c r="A271" s="180" t="s">
        <v>395</v>
      </c>
      <c r="B271" s="181">
        <v>3</v>
      </c>
      <c r="C271" s="182" t="s">
        <v>803</v>
      </c>
      <c r="D271" s="183">
        <v>0</v>
      </c>
      <c r="E271" s="183"/>
      <c r="F271" s="183">
        <v>11965</v>
      </c>
      <c r="G271" s="184">
        <f>ROUND((F271/165257146)*100,1)</f>
        <v>0</v>
      </c>
      <c r="I271" s="174" t="s">
        <v>363</v>
      </c>
      <c r="J271" s="175">
        <v>2</v>
      </c>
      <c r="K271" s="176" t="s">
        <v>771</v>
      </c>
      <c r="L271" s="177">
        <v>0</v>
      </c>
      <c r="M271" s="177"/>
      <c r="N271" s="177">
        <v>34449943</v>
      </c>
      <c r="O271" s="178">
        <f t="shared" si="8"/>
        <v>5</v>
      </c>
    </row>
    <row r="272" spans="1:15" ht="13.5">
      <c r="A272" s="186" t="s">
        <v>396</v>
      </c>
      <c r="B272" s="187">
        <v>4</v>
      </c>
      <c r="C272" s="188" t="s">
        <v>804</v>
      </c>
      <c r="D272" s="189">
        <v>0</v>
      </c>
      <c r="E272" s="189"/>
      <c r="F272" s="189">
        <v>1973</v>
      </c>
      <c r="G272" s="191">
        <f>ROUND((F272/165257146)*100,1)</f>
        <v>0</v>
      </c>
      <c r="I272" s="180" t="s">
        <v>364</v>
      </c>
      <c r="J272" s="181">
        <v>3</v>
      </c>
      <c r="K272" s="182" t="s">
        <v>772</v>
      </c>
      <c r="L272" s="183">
        <v>0</v>
      </c>
      <c r="M272" s="183"/>
      <c r="N272" s="183">
        <v>31011629</v>
      </c>
      <c r="O272" s="185">
        <f t="shared" si="8"/>
        <v>4.5</v>
      </c>
    </row>
    <row r="273" spans="1:15" ht="13.5">
      <c r="A273" s="180" t="s">
        <v>398</v>
      </c>
      <c r="B273" s="181">
        <v>3</v>
      </c>
      <c r="C273" s="182" t="s">
        <v>806</v>
      </c>
      <c r="D273" s="183">
        <v>11400</v>
      </c>
      <c r="E273" s="183" t="s">
        <v>1311</v>
      </c>
      <c r="F273" s="183">
        <v>123121</v>
      </c>
      <c r="G273" s="184">
        <f>ROUND((F273/165257146)*100,1)</f>
        <v>0.1</v>
      </c>
      <c r="I273" s="186" t="s">
        <v>365</v>
      </c>
      <c r="J273" s="187">
        <v>4</v>
      </c>
      <c r="K273" s="188" t="s">
        <v>783</v>
      </c>
      <c r="L273" s="189">
        <v>0</v>
      </c>
      <c r="M273" s="189"/>
      <c r="N273" s="189">
        <v>2437947</v>
      </c>
      <c r="O273" s="190">
        <f t="shared" si="8"/>
        <v>0.4</v>
      </c>
    </row>
    <row r="274" spans="1:15" ht="13.5">
      <c r="A274" s="186" t="s">
        <v>399</v>
      </c>
      <c r="B274" s="187">
        <v>4</v>
      </c>
      <c r="C274" s="188" t="s">
        <v>807</v>
      </c>
      <c r="D274" s="189">
        <v>11397</v>
      </c>
      <c r="E274" s="189" t="s">
        <v>1311</v>
      </c>
      <c r="F274" s="189">
        <v>119989</v>
      </c>
      <c r="G274" s="191">
        <f>ROUND((F274/165257146)*100,1)</f>
        <v>0.1</v>
      </c>
      <c r="I274" s="186" t="s">
        <v>366</v>
      </c>
      <c r="J274" s="187">
        <v>4</v>
      </c>
      <c r="K274" s="188" t="s">
        <v>1285</v>
      </c>
      <c r="L274" s="189">
        <v>439777</v>
      </c>
      <c r="M274" s="189" t="s">
        <v>818</v>
      </c>
      <c r="N274" s="189">
        <v>118653</v>
      </c>
      <c r="O274" s="190">
        <f t="shared" si="8"/>
        <v>0</v>
      </c>
    </row>
    <row r="275" spans="1:15" ht="13.5">
      <c r="A275" s="180" t="s">
        <v>403</v>
      </c>
      <c r="B275" s="181">
        <v>3</v>
      </c>
      <c r="C275" s="182" t="s">
        <v>811</v>
      </c>
      <c r="D275" s="183">
        <v>9012</v>
      </c>
      <c r="E275" s="183" t="s">
        <v>1311</v>
      </c>
      <c r="F275" s="183">
        <v>51334</v>
      </c>
      <c r="G275" s="184">
        <f>ROUND((F275/165257146)*100,1)</f>
        <v>0</v>
      </c>
      <c r="I275" s="186" t="s">
        <v>367</v>
      </c>
      <c r="J275" s="187">
        <v>4</v>
      </c>
      <c r="K275" s="188" t="s">
        <v>773</v>
      </c>
      <c r="L275" s="189">
        <v>26</v>
      </c>
      <c r="M275" s="189" t="s">
        <v>818</v>
      </c>
      <c r="N275" s="189">
        <v>4818</v>
      </c>
      <c r="O275" s="190">
        <f t="shared" si="8"/>
        <v>0</v>
      </c>
    </row>
    <row r="276" spans="1:15" ht="13.5">
      <c r="A276" s="186" t="s">
        <v>404</v>
      </c>
      <c r="B276" s="187">
        <v>4</v>
      </c>
      <c r="C276" s="188" t="s">
        <v>812</v>
      </c>
      <c r="D276" s="189">
        <v>2279</v>
      </c>
      <c r="E276" s="189" t="s">
        <v>1311</v>
      </c>
      <c r="F276" s="189">
        <v>20901</v>
      </c>
      <c r="G276" s="191">
        <f>ROUND((F276/165257146)*100,1)</f>
        <v>0</v>
      </c>
      <c r="I276" s="186" t="s">
        <v>368</v>
      </c>
      <c r="J276" s="187">
        <v>4</v>
      </c>
      <c r="K276" s="188" t="s">
        <v>781</v>
      </c>
      <c r="L276" s="189">
        <v>9442</v>
      </c>
      <c r="M276" s="189" t="s">
        <v>820</v>
      </c>
      <c r="N276" s="189">
        <v>71060</v>
      </c>
      <c r="O276" s="190">
        <f t="shared" si="8"/>
        <v>0</v>
      </c>
    </row>
    <row r="277" spans="1:15" ht="13.5">
      <c r="A277" s="186" t="s">
        <v>405</v>
      </c>
      <c r="B277" s="187">
        <v>4</v>
      </c>
      <c r="C277" s="188" t="s">
        <v>813</v>
      </c>
      <c r="D277" s="189">
        <v>6733</v>
      </c>
      <c r="E277" s="189" t="s">
        <v>1311</v>
      </c>
      <c r="F277" s="189">
        <v>30433</v>
      </c>
      <c r="G277" s="191">
        <f>ROUND((F277/165257146)*100,1)</f>
        <v>0</v>
      </c>
      <c r="I277" s="180" t="s">
        <v>377</v>
      </c>
      <c r="J277" s="181">
        <v>3</v>
      </c>
      <c r="K277" s="182" t="s">
        <v>785</v>
      </c>
      <c r="L277" s="183">
        <v>0</v>
      </c>
      <c r="M277" s="183"/>
      <c r="N277" s="183">
        <v>3438314</v>
      </c>
      <c r="O277" s="185">
        <f t="shared" si="8"/>
        <v>0.5</v>
      </c>
    </row>
    <row r="278" spans="1:15" ht="13.5">
      <c r="A278" s="170" t="s">
        <v>407</v>
      </c>
      <c r="B278" s="171">
        <v>1</v>
      </c>
      <c r="C278" s="171" t="s">
        <v>815</v>
      </c>
      <c r="D278" s="172">
        <v>0</v>
      </c>
      <c r="E278" s="172"/>
      <c r="F278" s="172">
        <v>9726894</v>
      </c>
      <c r="G278" s="193">
        <f>ROUND((F278/165257146)*100,1)</f>
        <v>5.9</v>
      </c>
      <c r="I278" s="186" t="s">
        <v>378</v>
      </c>
      <c r="J278" s="187">
        <v>4</v>
      </c>
      <c r="K278" s="188" t="s">
        <v>1286</v>
      </c>
      <c r="L278" s="189">
        <v>0</v>
      </c>
      <c r="M278" s="189"/>
      <c r="N278" s="189">
        <v>2860453</v>
      </c>
      <c r="O278" s="190">
        <f t="shared" si="8"/>
        <v>0.4</v>
      </c>
    </row>
    <row r="279" spans="1:15" ht="14.25" thickBot="1">
      <c r="A279" s="197" t="s">
        <v>408</v>
      </c>
      <c r="B279" s="198">
        <v>2</v>
      </c>
      <c r="C279" s="199" t="s">
        <v>816</v>
      </c>
      <c r="D279" s="200">
        <v>0</v>
      </c>
      <c r="E279" s="200"/>
      <c r="F279" s="200">
        <v>9726894</v>
      </c>
      <c r="G279" s="224">
        <f>ROUND((F279/165257146)*100,1)</f>
        <v>5.9</v>
      </c>
      <c r="I279" s="186" t="s">
        <v>1287</v>
      </c>
      <c r="J279" s="187">
        <v>4</v>
      </c>
      <c r="K279" s="188" t="s">
        <v>1288</v>
      </c>
      <c r="L279" s="189">
        <v>806230</v>
      </c>
      <c r="M279" s="189" t="s">
        <v>818</v>
      </c>
      <c r="N279" s="189">
        <v>2394374</v>
      </c>
      <c r="O279" s="190">
        <f t="shared" si="8"/>
        <v>0.3</v>
      </c>
    </row>
    <row r="280" spans="1:15" ht="15" thickBot="1" thickTop="1">
      <c r="A280" s="225" t="s">
        <v>1324</v>
      </c>
      <c r="B280" s="226"/>
      <c r="C280" s="226"/>
      <c r="D280" s="211"/>
      <c r="E280" s="211"/>
      <c r="F280" s="211">
        <f>SUM(F5,F21,F31,F35,F37,F57,F147,F234,F278)</f>
        <v>165257146</v>
      </c>
      <c r="G280" s="250"/>
      <c r="I280" s="174" t="s">
        <v>380</v>
      </c>
      <c r="J280" s="175">
        <v>2</v>
      </c>
      <c r="K280" s="176" t="s">
        <v>788</v>
      </c>
      <c r="L280" s="177">
        <v>0</v>
      </c>
      <c r="M280" s="177"/>
      <c r="N280" s="177">
        <v>17479611</v>
      </c>
      <c r="O280" s="178">
        <f t="shared" si="8"/>
        <v>2.5</v>
      </c>
    </row>
    <row r="281" spans="9:15" ht="13.5">
      <c r="I281" s="180" t="s">
        <v>381</v>
      </c>
      <c r="J281" s="181">
        <v>3</v>
      </c>
      <c r="K281" s="182" t="s">
        <v>789</v>
      </c>
      <c r="L281" s="183">
        <v>0</v>
      </c>
      <c r="M281" s="183"/>
      <c r="N281" s="183">
        <v>227879</v>
      </c>
      <c r="O281" s="185">
        <f t="shared" si="8"/>
        <v>0</v>
      </c>
    </row>
    <row r="282" spans="9:15" ht="13.5">
      <c r="I282" s="186" t="s">
        <v>382</v>
      </c>
      <c r="J282" s="187">
        <v>4</v>
      </c>
      <c r="K282" s="188" t="s">
        <v>1289</v>
      </c>
      <c r="L282" s="189">
        <v>0</v>
      </c>
      <c r="M282" s="189"/>
      <c r="N282" s="189">
        <v>39715</v>
      </c>
      <c r="O282" s="190">
        <f t="shared" si="8"/>
        <v>0</v>
      </c>
    </row>
    <row r="283" spans="9:15" ht="13.5">
      <c r="I283" s="180" t="s">
        <v>383</v>
      </c>
      <c r="J283" s="181">
        <v>3</v>
      </c>
      <c r="K283" s="182" t="s">
        <v>791</v>
      </c>
      <c r="L283" s="183">
        <v>0</v>
      </c>
      <c r="M283" s="183"/>
      <c r="N283" s="183">
        <v>8118828</v>
      </c>
      <c r="O283" s="185">
        <f t="shared" si="8"/>
        <v>1.2</v>
      </c>
    </row>
    <row r="284" spans="9:15" ht="13.5">
      <c r="I284" s="186" t="s">
        <v>1290</v>
      </c>
      <c r="J284" s="187">
        <v>4</v>
      </c>
      <c r="K284" s="188" t="s">
        <v>1291</v>
      </c>
      <c r="L284" s="189">
        <v>0</v>
      </c>
      <c r="M284" s="189"/>
      <c r="N284" s="189">
        <v>28934</v>
      </c>
      <c r="O284" s="190">
        <f t="shared" si="8"/>
        <v>0</v>
      </c>
    </row>
    <row r="285" spans="9:15" ht="13.5">
      <c r="I285" s="180" t="s">
        <v>384</v>
      </c>
      <c r="J285" s="181">
        <v>3</v>
      </c>
      <c r="K285" s="182" t="s">
        <v>793</v>
      </c>
      <c r="L285" s="183">
        <v>51349</v>
      </c>
      <c r="M285" s="183" t="s">
        <v>820</v>
      </c>
      <c r="N285" s="183">
        <v>92865</v>
      </c>
      <c r="O285" s="185">
        <f t="shared" si="8"/>
        <v>0</v>
      </c>
    </row>
    <row r="286" spans="9:15" ht="13.5">
      <c r="I286" s="180" t="s">
        <v>385</v>
      </c>
      <c r="J286" s="181">
        <v>3</v>
      </c>
      <c r="K286" s="182" t="s">
        <v>795</v>
      </c>
      <c r="L286" s="183">
        <v>1004836</v>
      </c>
      <c r="M286" s="183" t="s">
        <v>820</v>
      </c>
      <c r="N286" s="183">
        <v>1927990</v>
      </c>
      <c r="O286" s="185">
        <f t="shared" si="8"/>
        <v>0.3</v>
      </c>
    </row>
    <row r="287" spans="9:15" ht="13.5">
      <c r="I287" s="180" t="s">
        <v>386</v>
      </c>
      <c r="J287" s="181">
        <v>3</v>
      </c>
      <c r="K287" s="182" t="s">
        <v>1292</v>
      </c>
      <c r="L287" s="183">
        <v>209971</v>
      </c>
      <c r="M287" s="183" t="s">
        <v>820</v>
      </c>
      <c r="N287" s="183">
        <v>846903</v>
      </c>
      <c r="O287" s="185">
        <f t="shared" si="8"/>
        <v>0.1</v>
      </c>
    </row>
    <row r="288" spans="9:15" ht="13.5">
      <c r="I288" s="180" t="s">
        <v>387</v>
      </c>
      <c r="J288" s="181">
        <v>3</v>
      </c>
      <c r="K288" s="182" t="s">
        <v>800</v>
      </c>
      <c r="L288" s="183">
        <v>0</v>
      </c>
      <c r="M288" s="183"/>
      <c r="N288" s="183">
        <v>1649724</v>
      </c>
      <c r="O288" s="185">
        <f t="shared" si="8"/>
        <v>0.2</v>
      </c>
    </row>
    <row r="289" spans="9:15" ht="13.5">
      <c r="I289" s="186" t="s">
        <v>388</v>
      </c>
      <c r="J289" s="187">
        <v>4</v>
      </c>
      <c r="K289" s="188" t="s">
        <v>1293</v>
      </c>
      <c r="L289" s="189">
        <v>0</v>
      </c>
      <c r="M289" s="189"/>
      <c r="N289" s="189">
        <v>937479</v>
      </c>
      <c r="O289" s="190">
        <f t="shared" si="8"/>
        <v>0.1</v>
      </c>
    </row>
    <row r="290" spans="9:15" ht="13.5">
      <c r="I290" s="180" t="s">
        <v>390</v>
      </c>
      <c r="J290" s="181">
        <v>3</v>
      </c>
      <c r="K290" s="182" t="s">
        <v>803</v>
      </c>
      <c r="L290" s="183">
        <v>0</v>
      </c>
      <c r="M290" s="183"/>
      <c r="N290" s="183">
        <v>68820</v>
      </c>
      <c r="O290" s="185">
        <f t="shared" si="8"/>
        <v>0</v>
      </c>
    </row>
    <row r="291" spans="9:15" ht="13.5">
      <c r="I291" s="186" t="s">
        <v>1294</v>
      </c>
      <c r="J291" s="187">
        <v>4</v>
      </c>
      <c r="K291" s="188" t="s">
        <v>1295</v>
      </c>
      <c r="L291" s="189">
        <v>0</v>
      </c>
      <c r="M291" s="189"/>
      <c r="N291" s="189">
        <v>26347</v>
      </c>
      <c r="O291" s="190">
        <f t="shared" si="8"/>
        <v>0</v>
      </c>
    </row>
    <row r="292" spans="9:15" ht="13.5">
      <c r="I292" s="180" t="s">
        <v>391</v>
      </c>
      <c r="J292" s="181">
        <v>3</v>
      </c>
      <c r="K292" s="182" t="s">
        <v>1296</v>
      </c>
      <c r="L292" s="183">
        <v>19353</v>
      </c>
      <c r="M292" s="183" t="s">
        <v>820</v>
      </c>
      <c r="N292" s="183">
        <v>682107</v>
      </c>
      <c r="O292" s="185">
        <f t="shared" si="8"/>
        <v>0.1</v>
      </c>
    </row>
    <row r="293" spans="9:15" ht="13.5">
      <c r="I293" s="180" t="s">
        <v>392</v>
      </c>
      <c r="J293" s="181">
        <v>3</v>
      </c>
      <c r="K293" s="182" t="s">
        <v>1297</v>
      </c>
      <c r="L293" s="183">
        <v>2</v>
      </c>
      <c r="M293" s="183" t="s">
        <v>819</v>
      </c>
      <c r="N293" s="183">
        <v>17226</v>
      </c>
      <c r="O293" s="185">
        <f t="shared" si="8"/>
        <v>0</v>
      </c>
    </row>
    <row r="294" spans="9:15" ht="13.5">
      <c r="I294" s="170" t="s">
        <v>407</v>
      </c>
      <c r="J294" s="171">
        <v>1</v>
      </c>
      <c r="K294" s="171" t="s">
        <v>815</v>
      </c>
      <c r="L294" s="172">
        <v>0</v>
      </c>
      <c r="M294" s="172"/>
      <c r="N294" s="172">
        <v>11513676</v>
      </c>
      <c r="O294" s="192">
        <f t="shared" si="8"/>
        <v>1.7</v>
      </c>
    </row>
    <row r="295" spans="9:15" ht="14.25" thickBot="1">
      <c r="I295" s="197" t="s">
        <v>408</v>
      </c>
      <c r="J295" s="198">
        <v>2</v>
      </c>
      <c r="K295" s="199" t="s">
        <v>1298</v>
      </c>
      <c r="L295" s="200">
        <v>0</v>
      </c>
      <c r="M295" s="200"/>
      <c r="N295" s="200">
        <v>11485057</v>
      </c>
      <c r="O295" s="201">
        <f t="shared" si="8"/>
        <v>1.7</v>
      </c>
    </row>
    <row r="296" spans="9:15" ht="15" thickBot="1" thickTop="1">
      <c r="I296" s="225" t="s">
        <v>1324</v>
      </c>
      <c r="J296" s="226"/>
      <c r="K296" s="226"/>
      <c r="L296" s="210"/>
      <c r="M296" s="210"/>
      <c r="N296" s="211">
        <f>SUM(N5,N45,N52,N92,N100,N105,N135,N187,N256,N294)</f>
        <v>689233915</v>
      </c>
      <c r="O296" s="212"/>
    </row>
    <row r="297" spans="9:14" ht="13.5">
      <c r="I297" s="228"/>
      <c r="J297" s="228"/>
      <c r="K297" s="228"/>
      <c r="L297" s="228"/>
      <c r="M297" s="228"/>
      <c r="N297" s="228"/>
    </row>
    <row r="298" spans="9:14" ht="13.5">
      <c r="I298" s="228"/>
      <c r="J298" s="228"/>
      <c r="K298" s="228"/>
      <c r="L298" s="228"/>
      <c r="M298" s="228"/>
      <c r="N298" s="228"/>
    </row>
    <row r="299" spans="9:14" ht="13.5">
      <c r="I299" s="228"/>
      <c r="J299" s="228"/>
      <c r="K299" s="228"/>
      <c r="L299" s="228"/>
      <c r="M299" s="228"/>
      <c r="N299" s="228"/>
    </row>
    <row r="300" spans="9:14" ht="13.5">
      <c r="I300" s="228"/>
      <c r="J300" s="228"/>
      <c r="K300" s="228"/>
      <c r="L300" s="228"/>
      <c r="M300" s="228"/>
      <c r="N300" s="228"/>
    </row>
    <row r="301" spans="9:14" ht="13.5">
      <c r="I301" s="228"/>
      <c r="J301" s="228"/>
      <c r="K301" s="228"/>
      <c r="L301" s="228"/>
      <c r="M301" s="228"/>
      <c r="N301" s="228"/>
    </row>
    <row r="302" spans="9:14" ht="13.5">
      <c r="I302" s="228"/>
      <c r="J302" s="228"/>
      <c r="K302" s="228"/>
      <c r="L302" s="228"/>
      <c r="M302" s="228"/>
      <c r="N302" s="228"/>
    </row>
    <row r="303" spans="9:14" ht="13.5">
      <c r="I303" s="228"/>
      <c r="J303" s="228"/>
      <c r="K303" s="228"/>
      <c r="L303" s="228"/>
      <c r="M303" s="228"/>
      <c r="N303" s="228"/>
    </row>
    <row r="304" spans="9:14" ht="13.5">
      <c r="I304" s="228"/>
      <c r="J304" s="228"/>
      <c r="K304" s="228"/>
      <c r="L304" s="228"/>
      <c r="M304" s="228"/>
      <c r="N304" s="228"/>
    </row>
    <row r="305" spans="9:14" ht="13.5">
      <c r="I305" s="228"/>
      <c r="J305" s="228"/>
      <c r="K305" s="228"/>
      <c r="L305" s="228"/>
      <c r="M305" s="228"/>
      <c r="N305" s="228"/>
    </row>
    <row r="306" spans="9:14" ht="13.5">
      <c r="I306" s="228"/>
      <c r="J306" s="228"/>
      <c r="K306" s="228"/>
      <c r="L306" s="228"/>
      <c r="M306" s="228"/>
      <c r="N306" s="228"/>
    </row>
    <row r="307" spans="9:14" ht="13.5">
      <c r="I307" s="228"/>
      <c r="J307" s="228"/>
      <c r="K307" s="228"/>
      <c r="L307" s="228"/>
      <c r="M307" s="228"/>
      <c r="N307" s="228"/>
    </row>
    <row r="308" spans="9:14" ht="13.5">
      <c r="I308" s="228"/>
      <c r="J308" s="228"/>
      <c r="K308" s="228"/>
      <c r="L308" s="228"/>
      <c r="M308" s="228"/>
      <c r="N308" s="228"/>
    </row>
    <row r="309" spans="9:14" ht="13.5">
      <c r="I309" s="228"/>
      <c r="J309" s="228"/>
      <c r="K309" s="228"/>
      <c r="L309" s="228"/>
      <c r="M309" s="228"/>
      <c r="N309" s="228"/>
    </row>
    <row r="310" spans="9:14" ht="13.5">
      <c r="I310" s="228"/>
      <c r="J310" s="228"/>
      <c r="K310" s="228"/>
      <c r="L310" s="228"/>
      <c r="M310" s="228"/>
      <c r="N310" s="228"/>
    </row>
    <row r="311" spans="9:14" ht="13.5">
      <c r="I311" s="228"/>
      <c r="J311" s="228"/>
      <c r="K311" s="228"/>
      <c r="L311" s="228"/>
      <c r="M311" s="228"/>
      <c r="N311" s="228"/>
    </row>
    <row r="312" spans="9:14" ht="13.5">
      <c r="I312" s="228"/>
      <c r="J312" s="228"/>
      <c r="K312" s="228"/>
      <c r="L312" s="228"/>
      <c r="M312" s="228"/>
      <c r="N312" s="228"/>
    </row>
    <row r="313" spans="9:14" ht="13.5">
      <c r="I313" s="228"/>
      <c r="J313" s="228"/>
      <c r="K313" s="228"/>
      <c r="L313" s="228"/>
      <c r="M313" s="228"/>
      <c r="N313" s="228"/>
    </row>
    <row r="314" spans="9:14" ht="13.5">
      <c r="I314" s="228"/>
      <c r="J314" s="228"/>
      <c r="K314" s="228"/>
      <c r="L314" s="228"/>
      <c r="M314" s="228"/>
      <c r="N314" s="228"/>
    </row>
    <row r="315" spans="9:14" ht="13.5">
      <c r="I315" s="228"/>
      <c r="J315" s="228"/>
      <c r="K315" s="228"/>
      <c r="L315" s="228"/>
      <c r="M315" s="228"/>
      <c r="N315" s="228"/>
    </row>
    <row r="316" spans="9:14" ht="13.5">
      <c r="I316" s="228"/>
      <c r="J316" s="228"/>
      <c r="K316" s="228"/>
      <c r="L316" s="228"/>
      <c r="M316" s="228"/>
      <c r="N316" s="228"/>
    </row>
    <row r="317" spans="9:14" ht="13.5">
      <c r="I317" s="228"/>
      <c r="J317" s="228"/>
      <c r="K317" s="228"/>
      <c r="L317" s="228"/>
      <c r="M317" s="228"/>
      <c r="N317" s="228"/>
    </row>
    <row r="318" spans="9:14" ht="13.5">
      <c r="I318" s="228"/>
      <c r="J318" s="228"/>
      <c r="K318" s="228"/>
      <c r="L318" s="228"/>
      <c r="M318" s="228"/>
      <c r="N318" s="228"/>
    </row>
    <row r="319" spans="9:14" ht="13.5">
      <c r="I319" s="228"/>
      <c r="J319" s="228"/>
      <c r="K319" s="228"/>
      <c r="L319" s="228"/>
      <c r="M319" s="228"/>
      <c r="N319" s="228"/>
    </row>
    <row r="320" spans="9:14" ht="13.5">
      <c r="I320" s="228"/>
      <c r="J320" s="228"/>
      <c r="K320" s="228"/>
      <c r="L320" s="228"/>
      <c r="M320" s="228"/>
      <c r="N320" s="228"/>
    </row>
    <row r="321" spans="9:14" ht="13.5">
      <c r="I321" s="228"/>
      <c r="J321" s="228"/>
      <c r="K321" s="228"/>
      <c r="L321" s="228"/>
      <c r="M321" s="228"/>
      <c r="N321" s="228"/>
    </row>
    <row r="322" spans="9:14" ht="13.5">
      <c r="I322" s="228"/>
      <c r="J322" s="228"/>
      <c r="K322" s="228"/>
      <c r="L322" s="228"/>
      <c r="M322" s="228"/>
      <c r="N322" s="228"/>
    </row>
    <row r="323" spans="9:14" ht="13.5">
      <c r="I323" s="228"/>
      <c r="J323" s="228"/>
      <c r="K323" s="228"/>
      <c r="L323" s="228"/>
      <c r="M323" s="228"/>
      <c r="N323" s="228"/>
    </row>
    <row r="324" spans="9:14" ht="13.5">
      <c r="I324" s="228"/>
      <c r="J324" s="228"/>
      <c r="K324" s="228"/>
      <c r="L324" s="228"/>
      <c r="M324" s="228"/>
      <c r="N324" s="228"/>
    </row>
    <row r="325" spans="9:14" ht="13.5">
      <c r="I325" s="228"/>
      <c r="J325" s="228"/>
      <c r="K325" s="228"/>
      <c r="L325" s="228"/>
      <c r="M325" s="228"/>
      <c r="N325" s="228"/>
    </row>
    <row r="326" spans="9:14" ht="13.5">
      <c r="I326" s="228"/>
      <c r="J326" s="228"/>
      <c r="K326" s="228"/>
      <c r="L326" s="228"/>
      <c r="M326" s="228"/>
      <c r="N326" s="228"/>
    </row>
    <row r="327" spans="9:14" ht="13.5">
      <c r="I327" s="228"/>
      <c r="J327" s="228"/>
      <c r="K327" s="228"/>
      <c r="L327" s="228"/>
      <c r="M327" s="228"/>
      <c r="N327" s="228"/>
    </row>
    <row r="328" spans="9:14" ht="13.5">
      <c r="I328" s="228"/>
      <c r="J328" s="228"/>
      <c r="K328" s="228"/>
      <c r="L328" s="228"/>
      <c r="M328" s="228"/>
      <c r="N328" s="228"/>
    </row>
    <row r="329" spans="9:14" ht="13.5">
      <c r="I329" s="228"/>
      <c r="J329" s="228"/>
      <c r="K329" s="228"/>
      <c r="L329" s="228"/>
      <c r="M329" s="228"/>
      <c r="N329" s="228"/>
    </row>
    <row r="330" spans="9:14" ht="13.5">
      <c r="I330" s="228"/>
      <c r="J330" s="228"/>
      <c r="K330" s="228"/>
      <c r="L330" s="228"/>
      <c r="M330" s="228"/>
      <c r="N330" s="228"/>
    </row>
    <row r="331" spans="9:14" ht="13.5">
      <c r="I331" s="228"/>
      <c r="J331" s="228"/>
      <c r="K331" s="228"/>
      <c r="L331" s="228"/>
      <c r="M331" s="228"/>
      <c r="N331" s="228"/>
    </row>
    <row r="332" spans="9:14" ht="13.5">
      <c r="I332" s="228"/>
      <c r="J332" s="228"/>
      <c r="K332" s="228"/>
      <c r="L332" s="228"/>
      <c r="M332" s="228"/>
      <c r="N332" s="228"/>
    </row>
    <row r="333" spans="9:14" ht="13.5">
      <c r="I333" s="228"/>
      <c r="J333" s="228"/>
      <c r="K333" s="228"/>
      <c r="L333" s="228"/>
      <c r="M333" s="228"/>
      <c r="N333" s="228"/>
    </row>
    <row r="334" spans="9:14" ht="13.5">
      <c r="I334" s="228"/>
      <c r="J334" s="228"/>
      <c r="K334" s="228"/>
      <c r="L334" s="228"/>
      <c r="M334" s="228"/>
      <c r="N334" s="228"/>
    </row>
    <row r="335" spans="9:14" ht="13.5">
      <c r="I335" s="228"/>
      <c r="J335" s="228"/>
      <c r="K335" s="228"/>
      <c r="L335" s="228"/>
      <c r="M335" s="228"/>
      <c r="N335" s="228"/>
    </row>
    <row r="336" spans="9:14" ht="13.5">
      <c r="I336" s="228"/>
      <c r="J336" s="228"/>
      <c r="K336" s="228"/>
      <c r="L336" s="228"/>
      <c r="M336" s="228"/>
      <c r="N336" s="228"/>
    </row>
    <row r="337" spans="9:14" ht="13.5">
      <c r="I337" s="228"/>
      <c r="J337" s="228"/>
      <c r="K337" s="228"/>
      <c r="L337" s="228"/>
      <c r="M337" s="228"/>
      <c r="N337" s="228"/>
    </row>
    <row r="338" spans="9:14" ht="13.5">
      <c r="I338" s="228"/>
      <c r="J338" s="228"/>
      <c r="K338" s="228"/>
      <c r="L338" s="228"/>
      <c r="M338" s="228"/>
      <c r="N338" s="228"/>
    </row>
    <row r="339" spans="9:14" ht="13.5">
      <c r="I339" s="228"/>
      <c r="J339" s="228"/>
      <c r="K339" s="228"/>
      <c r="L339" s="228"/>
      <c r="M339" s="228"/>
      <c r="N339" s="228"/>
    </row>
    <row r="340" spans="9:14" ht="13.5">
      <c r="I340" s="228"/>
      <c r="J340" s="228"/>
      <c r="K340" s="228"/>
      <c r="L340" s="228"/>
      <c r="M340" s="228"/>
      <c r="N340" s="228"/>
    </row>
    <row r="341" spans="9:14" ht="13.5">
      <c r="I341" s="228"/>
      <c r="J341" s="228"/>
      <c r="K341" s="228"/>
      <c r="L341" s="228"/>
      <c r="M341" s="228"/>
      <c r="N341" s="228"/>
    </row>
    <row r="342" spans="9:14" ht="13.5">
      <c r="I342" s="228"/>
      <c r="J342" s="228"/>
      <c r="K342" s="228"/>
      <c r="L342" s="228"/>
      <c r="M342" s="228"/>
      <c r="N342" s="228"/>
    </row>
    <row r="343" spans="9:14" ht="13.5">
      <c r="I343" s="228"/>
      <c r="J343" s="228"/>
      <c r="K343" s="228"/>
      <c r="L343" s="228"/>
      <c r="M343" s="228"/>
      <c r="N343" s="228"/>
    </row>
    <row r="344" spans="9:14" ht="13.5">
      <c r="I344" s="228"/>
      <c r="J344" s="228"/>
      <c r="K344" s="228"/>
      <c r="L344" s="228"/>
      <c r="M344" s="228"/>
      <c r="N344" s="228"/>
    </row>
    <row r="345" spans="9:14" ht="13.5">
      <c r="I345" s="228"/>
      <c r="J345" s="228"/>
      <c r="K345" s="228"/>
      <c r="L345" s="228"/>
      <c r="M345" s="228"/>
      <c r="N345" s="228"/>
    </row>
    <row r="346" spans="9:14" ht="13.5">
      <c r="I346" s="228"/>
      <c r="J346" s="228"/>
      <c r="K346" s="228"/>
      <c r="L346" s="228"/>
      <c r="M346" s="228"/>
      <c r="N346" s="228"/>
    </row>
    <row r="347" spans="9:14" ht="13.5">
      <c r="I347" s="228"/>
      <c r="J347" s="228"/>
      <c r="K347" s="228"/>
      <c r="L347" s="228"/>
      <c r="M347" s="228"/>
      <c r="N347" s="228"/>
    </row>
    <row r="348" spans="9:14" ht="13.5">
      <c r="I348" s="228"/>
      <c r="J348" s="228"/>
      <c r="K348" s="228"/>
      <c r="L348" s="228"/>
      <c r="M348" s="228"/>
      <c r="N348" s="228"/>
    </row>
    <row r="349" spans="9:14" ht="13.5">
      <c r="I349" s="228"/>
      <c r="J349" s="228"/>
      <c r="K349" s="228"/>
      <c r="L349" s="228"/>
      <c r="M349" s="228"/>
      <c r="N349" s="228"/>
    </row>
    <row r="350" spans="9:14" ht="13.5">
      <c r="I350" s="228"/>
      <c r="J350" s="228"/>
      <c r="K350" s="228"/>
      <c r="L350" s="228"/>
      <c r="M350" s="228"/>
      <c r="N350" s="228"/>
    </row>
    <row r="351" spans="9:14" ht="13.5">
      <c r="I351" s="228"/>
      <c r="J351" s="228"/>
      <c r="K351" s="228"/>
      <c r="L351" s="228"/>
      <c r="M351" s="228"/>
      <c r="N351" s="228"/>
    </row>
    <row r="352" spans="9:14" ht="13.5">
      <c r="I352" s="228"/>
      <c r="J352" s="228"/>
      <c r="K352" s="228"/>
      <c r="L352" s="228"/>
      <c r="M352" s="228"/>
      <c r="N352" s="228"/>
    </row>
    <row r="353" spans="9:14" ht="13.5">
      <c r="I353" s="228"/>
      <c r="J353" s="228"/>
      <c r="K353" s="228"/>
      <c r="L353" s="228"/>
      <c r="M353" s="228"/>
      <c r="N353" s="228"/>
    </row>
    <row r="354" spans="9:14" ht="13.5">
      <c r="I354" s="228"/>
      <c r="J354" s="228"/>
      <c r="K354" s="228"/>
      <c r="L354" s="228"/>
      <c r="M354" s="228"/>
      <c r="N354" s="228"/>
    </row>
    <row r="355" spans="9:14" ht="13.5">
      <c r="I355" s="228"/>
      <c r="J355" s="228"/>
      <c r="K355" s="228"/>
      <c r="L355" s="228"/>
      <c r="M355" s="228"/>
      <c r="N355" s="228"/>
    </row>
    <row r="356" spans="9:14" ht="13.5">
      <c r="I356" s="228"/>
      <c r="J356" s="228"/>
      <c r="K356" s="228"/>
      <c r="L356" s="228"/>
      <c r="M356" s="228"/>
      <c r="N356" s="228"/>
    </row>
    <row r="357" spans="9:14" ht="13.5">
      <c r="I357" s="228"/>
      <c r="J357" s="228"/>
      <c r="K357" s="228"/>
      <c r="L357" s="228"/>
      <c r="M357" s="228"/>
      <c r="N357" s="228"/>
    </row>
    <row r="358" spans="9:14" ht="13.5">
      <c r="I358" s="228"/>
      <c r="J358" s="228"/>
      <c r="K358" s="228"/>
      <c r="L358" s="228"/>
      <c r="M358" s="228"/>
      <c r="N358" s="228"/>
    </row>
    <row r="359" spans="9:14" ht="13.5">
      <c r="I359" s="228"/>
      <c r="J359" s="228"/>
      <c r="K359" s="228"/>
      <c r="L359" s="228"/>
      <c r="M359" s="228"/>
      <c r="N359" s="228"/>
    </row>
    <row r="360" spans="9:14" ht="13.5">
      <c r="I360" s="228"/>
      <c r="J360" s="228"/>
      <c r="K360" s="228"/>
      <c r="L360" s="228"/>
      <c r="M360" s="228"/>
      <c r="N360" s="228"/>
    </row>
    <row r="361" spans="9:14" ht="13.5">
      <c r="I361" s="228"/>
      <c r="J361" s="228"/>
      <c r="K361" s="228"/>
      <c r="L361" s="228"/>
      <c r="M361" s="228"/>
      <c r="N361" s="228"/>
    </row>
    <row r="362" spans="9:14" ht="13.5">
      <c r="I362" s="228"/>
      <c r="J362" s="228"/>
      <c r="K362" s="228"/>
      <c r="L362" s="228"/>
      <c r="M362" s="228"/>
      <c r="N362" s="228"/>
    </row>
    <row r="363" spans="9:14" ht="13.5">
      <c r="I363" s="228"/>
      <c r="J363" s="228"/>
      <c r="K363" s="228"/>
      <c r="L363" s="228"/>
      <c r="M363" s="228"/>
      <c r="N363" s="228"/>
    </row>
    <row r="364" spans="9:14" ht="13.5">
      <c r="I364" s="228"/>
      <c r="J364" s="228"/>
      <c r="K364" s="228"/>
      <c r="L364" s="228"/>
      <c r="M364" s="228"/>
      <c r="N364" s="228"/>
    </row>
    <row r="365" spans="9:14" ht="13.5">
      <c r="I365" s="228"/>
      <c r="J365" s="228"/>
      <c r="K365" s="228"/>
      <c r="L365" s="228"/>
      <c r="M365" s="228"/>
      <c r="N365" s="228"/>
    </row>
    <row r="366" spans="9:14" ht="13.5">
      <c r="I366" s="228"/>
      <c r="J366" s="228"/>
      <c r="K366" s="228"/>
      <c r="L366" s="228"/>
      <c r="M366" s="228"/>
      <c r="N366" s="228"/>
    </row>
    <row r="367" spans="9:14" ht="13.5">
      <c r="I367" s="228"/>
      <c r="J367" s="228"/>
      <c r="K367" s="228"/>
      <c r="L367" s="228"/>
      <c r="M367" s="228"/>
      <c r="N367" s="228"/>
    </row>
    <row r="368" spans="9:14" ht="13.5">
      <c r="I368" s="228"/>
      <c r="J368" s="228"/>
      <c r="K368" s="228"/>
      <c r="L368" s="228"/>
      <c r="M368" s="228"/>
      <c r="N368" s="228"/>
    </row>
    <row r="369" spans="9:14" ht="13.5">
      <c r="I369" s="228"/>
      <c r="J369" s="228"/>
      <c r="K369" s="228"/>
      <c r="L369" s="228"/>
      <c r="M369" s="228"/>
      <c r="N369" s="228"/>
    </row>
    <row r="370" spans="9:14" ht="13.5">
      <c r="I370" s="228"/>
      <c r="J370" s="228"/>
      <c r="K370" s="228"/>
      <c r="L370" s="228"/>
      <c r="M370" s="228"/>
      <c r="N370" s="228"/>
    </row>
    <row r="371" spans="9:14" ht="13.5">
      <c r="I371" s="228"/>
      <c r="J371" s="228"/>
      <c r="K371" s="228"/>
      <c r="L371" s="228"/>
      <c r="M371" s="228"/>
      <c r="N371" s="228"/>
    </row>
    <row r="372" spans="9:14" ht="13.5">
      <c r="I372" s="228"/>
      <c r="J372" s="228"/>
      <c r="K372" s="228"/>
      <c r="L372" s="228"/>
      <c r="M372" s="228"/>
      <c r="N372" s="228"/>
    </row>
    <row r="373" spans="9:14" ht="13.5">
      <c r="I373" s="228"/>
      <c r="J373" s="228"/>
      <c r="K373" s="228"/>
      <c r="L373" s="228"/>
      <c r="M373" s="228"/>
      <c r="N373" s="228"/>
    </row>
    <row r="374" spans="9:14" ht="13.5">
      <c r="I374" s="228"/>
      <c r="J374" s="228"/>
      <c r="K374" s="228"/>
      <c r="L374" s="228"/>
      <c r="M374" s="228"/>
      <c r="N374" s="228"/>
    </row>
    <row r="375" spans="9:14" ht="13.5">
      <c r="I375" s="228"/>
      <c r="J375" s="228"/>
      <c r="K375" s="228"/>
      <c r="L375" s="228"/>
      <c r="M375" s="228"/>
      <c r="N375" s="228"/>
    </row>
    <row r="376" spans="9:14" ht="13.5">
      <c r="I376" s="228"/>
      <c r="J376" s="228"/>
      <c r="K376" s="228"/>
      <c r="L376" s="228"/>
      <c r="M376" s="228"/>
      <c r="N376" s="228"/>
    </row>
    <row r="377" spans="9:14" ht="13.5">
      <c r="I377" s="228"/>
      <c r="J377" s="228"/>
      <c r="K377" s="228"/>
      <c r="L377" s="228"/>
      <c r="M377" s="228"/>
      <c r="N377" s="228"/>
    </row>
    <row r="378" spans="9:14" ht="13.5">
      <c r="I378" s="228"/>
      <c r="J378" s="228"/>
      <c r="K378" s="228"/>
      <c r="L378" s="228"/>
      <c r="M378" s="228"/>
      <c r="N378" s="228"/>
    </row>
    <row r="379" spans="9:14" ht="13.5">
      <c r="I379" s="228"/>
      <c r="J379" s="228"/>
      <c r="K379" s="228"/>
      <c r="L379" s="228"/>
      <c r="M379" s="228"/>
      <c r="N379" s="228"/>
    </row>
    <row r="380" spans="9:14" ht="13.5">
      <c r="I380" s="228"/>
      <c r="J380" s="228"/>
      <c r="K380" s="228"/>
      <c r="L380" s="228"/>
      <c r="M380" s="228"/>
      <c r="N380" s="228"/>
    </row>
    <row r="381" spans="9:14" ht="13.5">
      <c r="I381" s="228"/>
      <c r="J381" s="228"/>
      <c r="K381" s="228"/>
      <c r="L381" s="228"/>
      <c r="M381" s="228"/>
      <c r="N381" s="228"/>
    </row>
    <row r="382" spans="9:14" ht="13.5">
      <c r="I382" s="228"/>
      <c r="J382" s="228"/>
      <c r="K382" s="228"/>
      <c r="L382" s="228"/>
      <c r="M382" s="228"/>
      <c r="N382" s="228"/>
    </row>
    <row r="383" spans="9:14" ht="13.5">
      <c r="I383" s="228"/>
      <c r="J383" s="228"/>
      <c r="K383" s="228"/>
      <c r="L383" s="228"/>
      <c r="M383" s="228"/>
      <c r="N383" s="228"/>
    </row>
    <row r="384" spans="9:14" ht="13.5">
      <c r="I384" s="228"/>
      <c r="J384" s="228"/>
      <c r="K384" s="228"/>
      <c r="L384" s="228"/>
      <c r="M384" s="228"/>
      <c r="N384" s="228"/>
    </row>
    <row r="385" spans="9:14" ht="13.5">
      <c r="I385" s="228"/>
      <c r="J385" s="228"/>
      <c r="K385" s="228"/>
      <c r="L385" s="228"/>
      <c r="M385" s="228"/>
      <c r="N385" s="228"/>
    </row>
    <row r="386" spans="9:14" ht="13.5">
      <c r="I386" s="228"/>
      <c r="J386" s="228"/>
      <c r="K386" s="228"/>
      <c r="L386" s="228"/>
      <c r="M386" s="228"/>
      <c r="N386" s="228"/>
    </row>
    <row r="387" spans="9:14" ht="13.5">
      <c r="I387" s="228"/>
      <c r="J387" s="228"/>
      <c r="K387" s="228"/>
      <c r="L387" s="228"/>
      <c r="M387" s="228"/>
      <c r="N387" s="228"/>
    </row>
    <row r="388" spans="9:14" ht="13.5">
      <c r="I388" s="228"/>
      <c r="J388" s="228"/>
      <c r="K388" s="228"/>
      <c r="L388" s="228"/>
      <c r="M388" s="228"/>
      <c r="N388" s="228"/>
    </row>
    <row r="389" spans="9:14" ht="13.5">
      <c r="I389" s="228"/>
      <c r="J389" s="228"/>
      <c r="K389" s="228"/>
      <c r="L389" s="228"/>
      <c r="M389" s="228"/>
      <c r="N389" s="228"/>
    </row>
    <row r="390" spans="9:14" ht="13.5">
      <c r="I390" s="228"/>
      <c r="J390" s="228"/>
      <c r="K390" s="228"/>
      <c r="L390" s="228"/>
      <c r="M390" s="228"/>
      <c r="N390" s="228"/>
    </row>
    <row r="391" spans="9:14" ht="13.5">
      <c r="I391" s="228"/>
      <c r="J391" s="228"/>
      <c r="K391" s="228"/>
      <c r="L391" s="228"/>
      <c r="M391" s="228"/>
      <c r="N391" s="228"/>
    </row>
    <row r="392" spans="9:14" ht="13.5">
      <c r="I392" s="228"/>
      <c r="J392" s="228"/>
      <c r="K392" s="228"/>
      <c r="L392" s="228"/>
      <c r="M392" s="228"/>
      <c r="N392" s="228"/>
    </row>
    <row r="393" spans="9:14" ht="13.5">
      <c r="I393" s="228"/>
      <c r="J393" s="228"/>
      <c r="K393" s="228"/>
      <c r="L393" s="228"/>
      <c r="M393" s="228"/>
      <c r="N393" s="228"/>
    </row>
    <row r="394" spans="9:14" ht="13.5">
      <c r="I394" s="228"/>
      <c r="J394" s="228"/>
      <c r="K394" s="228"/>
      <c r="L394" s="228"/>
      <c r="M394" s="228"/>
      <c r="N394" s="228"/>
    </row>
    <row r="395" spans="9:14" ht="13.5">
      <c r="I395" s="228"/>
      <c r="J395" s="228"/>
      <c r="K395" s="228"/>
      <c r="L395" s="228"/>
      <c r="M395" s="228"/>
      <c r="N395" s="228"/>
    </row>
    <row r="396" spans="9:14" ht="13.5">
      <c r="I396" s="228"/>
      <c r="J396" s="228"/>
      <c r="K396" s="228"/>
      <c r="L396" s="228"/>
      <c r="M396" s="228"/>
      <c r="N396" s="228"/>
    </row>
    <row r="397" spans="9:14" ht="13.5">
      <c r="I397" s="228"/>
      <c r="J397" s="228"/>
      <c r="K397" s="228"/>
      <c r="L397" s="228"/>
      <c r="M397" s="228"/>
      <c r="N397" s="228"/>
    </row>
    <row r="398" spans="9:14" ht="13.5">
      <c r="I398" s="228"/>
      <c r="J398" s="228"/>
      <c r="K398" s="228"/>
      <c r="L398" s="228"/>
      <c r="M398" s="228"/>
      <c r="N398" s="228"/>
    </row>
    <row r="399" spans="9:14" ht="13.5">
      <c r="I399" s="228"/>
      <c r="J399" s="228"/>
      <c r="K399" s="228"/>
      <c r="L399" s="228"/>
      <c r="M399" s="228"/>
      <c r="N399" s="228"/>
    </row>
    <row r="400" spans="9:14" ht="13.5">
      <c r="I400" s="228"/>
      <c r="J400" s="228"/>
      <c r="K400" s="228"/>
      <c r="L400" s="228"/>
      <c r="M400" s="228"/>
      <c r="N400" s="228"/>
    </row>
    <row r="401" spans="9:14" ht="13.5">
      <c r="I401" s="228"/>
      <c r="J401" s="228"/>
      <c r="K401" s="228"/>
      <c r="L401" s="228"/>
      <c r="M401" s="228"/>
      <c r="N401" s="228"/>
    </row>
    <row r="402" spans="9:14" ht="13.5">
      <c r="I402" s="228"/>
      <c r="J402" s="228"/>
      <c r="K402" s="228"/>
      <c r="L402" s="228"/>
      <c r="M402" s="228"/>
      <c r="N402" s="228"/>
    </row>
    <row r="403" spans="9:14" ht="13.5">
      <c r="I403" s="228"/>
      <c r="J403" s="228"/>
      <c r="K403" s="228"/>
      <c r="L403" s="228"/>
      <c r="M403" s="228"/>
      <c r="N403" s="228"/>
    </row>
    <row r="404" spans="9:14" ht="13.5">
      <c r="I404" s="228"/>
      <c r="J404" s="228"/>
      <c r="K404" s="228"/>
      <c r="L404" s="228"/>
      <c r="M404" s="228"/>
      <c r="N404" s="228"/>
    </row>
    <row r="405" spans="9:14" ht="13.5">
      <c r="I405" s="228"/>
      <c r="J405" s="228"/>
      <c r="K405" s="228"/>
      <c r="L405" s="228"/>
      <c r="M405" s="228"/>
      <c r="N405" s="228"/>
    </row>
    <row r="406" spans="9:14" ht="13.5">
      <c r="I406" s="228"/>
      <c r="J406" s="228"/>
      <c r="K406" s="228"/>
      <c r="L406" s="228"/>
      <c r="M406" s="228"/>
      <c r="N406" s="228"/>
    </row>
    <row r="407" spans="9:14" ht="13.5">
      <c r="I407" s="228"/>
      <c r="J407" s="228"/>
      <c r="K407" s="228"/>
      <c r="L407" s="228"/>
      <c r="M407" s="228"/>
      <c r="N407" s="228"/>
    </row>
    <row r="408" spans="9:14" ht="13.5">
      <c r="I408" s="228"/>
      <c r="J408" s="228"/>
      <c r="K408" s="228"/>
      <c r="L408" s="228"/>
      <c r="M408" s="228"/>
      <c r="N408" s="228"/>
    </row>
    <row r="409" spans="9:14" ht="13.5">
      <c r="I409" s="228"/>
      <c r="J409" s="228"/>
      <c r="K409" s="228"/>
      <c r="L409" s="228"/>
      <c r="M409" s="228"/>
      <c r="N409" s="228"/>
    </row>
    <row r="410" spans="9:14" ht="13.5">
      <c r="I410" s="228"/>
      <c r="J410" s="228"/>
      <c r="K410" s="228"/>
      <c r="L410" s="228"/>
      <c r="M410" s="228"/>
      <c r="N410" s="228"/>
    </row>
    <row r="411" spans="9:14" ht="13.5">
      <c r="I411" s="228"/>
      <c r="J411" s="228"/>
      <c r="K411" s="228"/>
      <c r="L411" s="228"/>
      <c r="M411" s="228"/>
      <c r="N411" s="228"/>
    </row>
    <row r="412" spans="9:14" ht="13.5">
      <c r="I412" s="228"/>
      <c r="J412" s="228"/>
      <c r="K412" s="228"/>
      <c r="L412" s="228"/>
      <c r="M412" s="228"/>
      <c r="N412" s="228"/>
    </row>
    <row r="413" spans="9:14" ht="13.5">
      <c r="I413" s="228"/>
      <c r="J413" s="228"/>
      <c r="K413" s="228"/>
      <c r="L413" s="228"/>
      <c r="M413" s="228"/>
      <c r="N413" s="228"/>
    </row>
    <row r="414" spans="9:14" ht="13.5">
      <c r="I414" s="228"/>
      <c r="J414" s="228"/>
      <c r="K414" s="228"/>
      <c r="L414" s="228"/>
      <c r="M414" s="228"/>
      <c r="N414" s="228"/>
    </row>
    <row r="415" spans="9:14" ht="13.5">
      <c r="I415" s="228"/>
      <c r="J415" s="228"/>
      <c r="K415" s="228"/>
      <c r="L415" s="228"/>
      <c r="M415" s="228"/>
      <c r="N415" s="228"/>
    </row>
    <row r="416" spans="9:14" ht="13.5">
      <c r="I416" s="228"/>
      <c r="J416" s="228"/>
      <c r="K416" s="228"/>
      <c r="L416" s="228"/>
      <c r="M416" s="228"/>
      <c r="N416" s="228"/>
    </row>
    <row r="417" spans="9:14" ht="13.5">
      <c r="I417" s="228"/>
      <c r="J417" s="228"/>
      <c r="K417" s="228"/>
      <c r="L417" s="228"/>
      <c r="M417" s="228"/>
      <c r="N417" s="228"/>
    </row>
    <row r="418" spans="9:14" ht="13.5">
      <c r="I418" s="228"/>
      <c r="J418" s="228"/>
      <c r="K418" s="228"/>
      <c r="L418" s="228"/>
      <c r="M418" s="228"/>
      <c r="N418" s="228"/>
    </row>
    <row r="419" spans="9:14" ht="13.5">
      <c r="I419" s="228"/>
      <c r="J419" s="228"/>
      <c r="K419" s="228"/>
      <c r="L419" s="228"/>
      <c r="M419" s="228"/>
      <c r="N419" s="228"/>
    </row>
    <row r="420" spans="9:14" ht="13.5">
      <c r="I420" s="228"/>
      <c r="J420" s="228"/>
      <c r="K420" s="228"/>
      <c r="L420" s="228"/>
      <c r="M420" s="228"/>
      <c r="N420" s="228"/>
    </row>
    <row r="421" spans="9:14" ht="13.5">
      <c r="I421" s="228"/>
      <c r="J421" s="228"/>
      <c r="K421" s="228"/>
      <c r="L421" s="228"/>
      <c r="M421" s="228"/>
      <c r="N421" s="228"/>
    </row>
    <row r="422" spans="9:14" ht="13.5">
      <c r="I422" s="228"/>
      <c r="J422" s="228"/>
      <c r="K422" s="228"/>
      <c r="L422" s="228"/>
      <c r="M422" s="228"/>
      <c r="N422" s="228"/>
    </row>
    <row r="423" spans="9:14" ht="13.5">
      <c r="I423" s="228"/>
      <c r="J423" s="228"/>
      <c r="K423" s="228"/>
      <c r="L423" s="228"/>
      <c r="M423" s="228"/>
      <c r="N423" s="228"/>
    </row>
    <row r="424" spans="9:14" ht="13.5">
      <c r="I424" s="228"/>
      <c r="J424" s="228"/>
      <c r="K424" s="228"/>
      <c r="L424" s="228"/>
      <c r="M424" s="228"/>
      <c r="N424" s="228"/>
    </row>
    <row r="425" spans="9:14" ht="13.5">
      <c r="I425" s="228"/>
      <c r="J425" s="228"/>
      <c r="K425" s="228"/>
      <c r="L425" s="228"/>
      <c r="M425" s="228"/>
      <c r="N425" s="228"/>
    </row>
    <row r="426" spans="9:14" ht="13.5">
      <c r="I426" s="228"/>
      <c r="J426" s="228"/>
      <c r="K426" s="228"/>
      <c r="L426" s="228"/>
      <c r="M426" s="228"/>
      <c r="N426" s="228"/>
    </row>
    <row r="427" spans="9:14" ht="13.5">
      <c r="I427" s="228"/>
      <c r="J427" s="228"/>
      <c r="K427" s="228"/>
      <c r="L427" s="228"/>
      <c r="M427" s="228"/>
      <c r="N427" s="228"/>
    </row>
    <row r="428" spans="9:14" ht="13.5">
      <c r="I428" s="228"/>
      <c r="J428" s="228"/>
      <c r="K428" s="228"/>
      <c r="L428" s="228"/>
      <c r="M428" s="228"/>
      <c r="N428" s="228"/>
    </row>
    <row r="429" spans="9:14" ht="13.5">
      <c r="I429" s="228"/>
      <c r="J429" s="228"/>
      <c r="K429" s="228"/>
      <c r="L429" s="228"/>
      <c r="M429" s="228"/>
      <c r="N429" s="228"/>
    </row>
    <row r="430" spans="9:14" ht="13.5">
      <c r="I430" s="228"/>
      <c r="J430" s="228"/>
      <c r="K430" s="228"/>
      <c r="L430" s="228"/>
      <c r="M430" s="228"/>
      <c r="N430" s="228"/>
    </row>
    <row r="431" spans="9:14" ht="13.5">
      <c r="I431" s="228"/>
      <c r="J431" s="228"/>
      <c r="K431" s="228"/>
      <c r="L431" s="228"/>
      <c r="M431" s="228"/>
      <c r="N431" s="228"/>
    </row>
    <row r="432" spans="9:14" ht="13.5">
      <c r="I432" s="228"/>
      <c r="J432" s="228"/>
      <c r="K432" s="228"/>
      <c r="L432" s="228"/>
      <c r="M432" s="228"/>
      <c r="N432" s="228"/>
    </row>
    <row r="433" spans="9:14" ht="13.5">
      <c r="I433" s="228"/>
      <c r="J433" s="228"/>
      <c r="K433" s="228"/>
      <c r="L433" s="228"/>
      <c r="M433" s="228"/>
      <c r="N433" s="228"/>
    </row>
    <row r="434" spans="9:14" ht="13.5">
      <c r="I434" s="228"/>
      <c r="J434" s="228"/>
      <c r="K434" s="228"/>
      <c r="L434" s="228"/>
      <c r="M434" s="228"/>
      <c r="N434" s="228"/>
    </row>
    <row r="435" spans="9:14" ht="13.5">
      <c r="I435" s="228"/>
      <c r="J435" s="228"/>
      <c r="K435" s="228"/>
      <c r="L435" s="228"/>
      <c r="M435" s="228"/>
      <c r="N435" s="228"/>
    </row>
    <row r="436" spans="9:14" ht="13.5">
      <c r="I436" s="228"/>
      <c r="J436" s="228"/>
      <c r="K436" s="228"/>
      <c r="L436" s="228"/>
      <c r="M436" s="228"/>
      <c r="N436" s="228"/>
    </row>
    <row r="437" spans="9:14" ht="13.5">
      <c r="I437" s="228"/>
      <c r="J437" s="228"/>
      <c r="K437" s="228"/>
      <c r="L437" s="228"/>
      <c r="M437" s="228"/>
      <c r="N437" s="228"/>
    </row>
    <row r="438" spans="9:14" ht="13.5">
      <c r="I438" s="228"/>
      <c r="J438" s="228"/>
      <c r="K438" s="228"/>
      <c r="L438" s="228"/>
      <c r="M438" s="228"/>
      <c r="N438" s="228"/>
    </row>
    <row r="439" spans="9:14" ht="13.5">
      <c r="I439" s="228"/>
      <c r="J439" s="228"/>
      <c r="K439" s="228"/>
      <c r="L439" s="228"/>
      <c r="M439" s="228"/>
      <c r="N439" s="228"/>
    </row>
    <row r="440" spans="9:14" ht="13.5">
      <c r="I440" s="228"/>
      <c r="J440" s="228"/>
      <c r="K440" s="228"/>
      <c r="L440" s="228"/>
      <c r="M440" s="228"/>
      <c r="N440" s="228"/>
    </row>
    <row r="441" spans="9:14" ht="13.5">
      <c r="I441" s="228"/>
      <c r="J441" s="228"/>
      <c r="K441" s="228"/>
      <c r="L441" s="228"/>
      <c r="M441" s="228"/>
      <c r="N441" s="228"/>
    </row>
    <row r="442" spans="9:14" ht="13.5">
      <c r="I442" s="228"/>
      <c r="J442" s="228"/>
      <c r="K442" s="228"/>
      <c r="L442" s="228"/>
      <c r="M442" s="228"/>
      <c r="N442" s="228"/>
    </row>
    <row r="443" spans="9:14" ht="13.5">
      <c r="I443" s="228"/>
      <c r="J443" s="228"/>
      <c r="K443" s="228"/>
      <c r="L443" s="228"/>
      <c r="M443" s="228"/>
      <c r="N443" s="228"/>
    </row>
    <row r="444" spans="9:14" ht="13.5">
      <c r="I444" s="228"/>
      <c r="J444" s="228"/>
      <c r="K444" s="228"/>
      <c r="L444" s="228"/>
      <c r="M444" s="228"/>
      <c r="N444" s="228"/>
    </row>
    <row r="445" spans="9:14" ht="13.5">
      <c r="I445" s="228"/>
      <c r="J445" s="228"/>
      <c r="K445" s="228"/>
      <c r="L445" s="228"/>
      <c r="M445" s="228"/>
      <c r="N445" s="228"/>
    </row>
    <row r="446" spans="9:14" ht="13.5">
      <c r="I446" s="228"/>
      <c r="J446" s="228"/>
      <c r="K446" s="228"/>
      <c r="L446" s="228"/>
      <c r="M446" s="228"/>
      <c r="N446" s="228"/>
    </row>
    <row r="447" spans="9:14" ht="13.5">
      <c r="I447" s="228"/>
      <c r="J447" s="228"/>
      <c r="K447" s="228"/>
      <c r="L447" s="228"/>
      <c r="M447" s="228"/>
      <c r="N447" s="228"/>
    </row>
    <row r="448" spans="9:14" ht="13.5">
      <c r="I448" s="228"/>
      <c r="J448" s="228"/>
      <c r="K448" s="228"/>
      <c r="L448" s="228"/>
      <c r="M448" s="228"/>
      <c r="N448" s="228"/>
    </row>
    <row r="449" spans="9:14" ht="13.5">
      <c r="I449" s="228"/>
      <c r="J449" s="228"/>
      <c r="K449" s="228"/>
      <c r="L449" s="228"/>
      <c r="M449" s="228"/>
      <c r="N449" s="228"/>
    </row>
    <row r="450" spans="9:14" ht="13.5">
      <c r="I450" s="228"/>
      <c r="J450" s="228"/>
      <c r="K450" s="228"/>
      <c r="L450" s="228"/>
      <c r="M450" s="228"/>
      <c r="N450" s="228"/>
    </row>
    <row r="451" spans="9:14" ht="13.5">
      <c r="I451" s="228"/>
      <c r="J451" s="228"/>
      <c r="K451" s="228"/>
      <c r="L451" s="228"/>
      <c r="M451" s="228"/>
      <c r="N451" s="228"/>
    </row>
    <row r="452" spans="9:14" ht="13.5">
      <c r="I452" s="228"/>
      <c r="J452" s="228"/>
      <c r="K452" s="228"/>
      <c r="L452" s="228"/>
      <c r="M452" s="228"/>
      <c r="N452" s="228"/>
    </row>
    <row r="453" spans="9:14" ht="13.5">
      <c r="I453" s="228"/>
      <c r="J453" s="228"/>
      <c r="K453" s="228"/>
      <c r="L453" s="228"/>
      <c r="M453" s="228"/>
      <c r="N453" s="228"/>
    </row>
    <row r="454" spans="9:14" ht="13.5">
      <c r="I454" s="228"/>
      <c r="J454" s="228"/>
      <c r="K454" s="228"/>
      <c r="L454" s="228"/>
      <c r="M454" s="228"/>
      <c r="N454" s="228"/>
    </row>
    <row r="455" spans="9:14" ht="13.5">
      <c r="I455" s="228"/>
      <c r="J455" s="228"/>
      <c r="K455" s="228"/>
      <c r="L455" s="228"/>
      <c r="M455" s="228"/>
      <c r="N455" s="228"/>
    </row>
    <row r="456" spans="9:14" ht="13.5">
      <c r="I456" s="228"/>
      <c r="J456" s="228"/>
      <c r="K456" s="228"/>
      <c r="L456" s="228"/>
      <c r="M456" s="228"/>
      <c r="N456" s="228"/>
    </row>
    <row r="457" spans="9:14" ht="13.5">
      <c r="I457" s="228"/>
      <c r="J457" s="228"/>
      <c r="K457" s="228"/>
      <c r="L457" s="228"/>
      <c r="M457" s="228"/>
      <c r="N457" s="228"/>
    </row>
    <row r="458" spans="9:14" ht="13.5">
      <c r="I458" s="228"/>
      <c r="J458" s="228"/>
      <c r="K458" s="228"/>
      <c r="L458" s="228"/>
      <c r="M458" s="228"/>
      <c r="N458" s="228"/>
    </row>
    <row r="459" spans="9:14" ht="13.5">
      <c r="I459" s="228"/>
      <c r="J459" s="228"/>
      <c r="K459" s="228"/>
      <c r="L459" s="228"/>
      <c r="M459" s="228"/>
      <c r="N459" s="228"/>
    </row>
    <row r="460" spans="9:14" ht="13.5">
      <c r="I460" s="228"/>
      <c r="J460" s="228"/>
      <c r="K460" s="228"/>
      <c r="L460" s="228"/>
      <c r="M460" s="228"/>
      <c r="N460" s="228"/>
    </row>
    <row r="461" spans="9:14" ht="13.5">
      <c r="I461" s="228"/>
      <c r="J461" s="228"/>
      <c r="K461" s="228"/>
      <c r="L461" s="228"/>
      <c r="M461" s="228"/>
      <c r="N461" s="228"/>
    </row>
    <row r="462" spans="9:14" ht="13.5">
      <c r="I462" s="228"/>
      <c r="J462" s="228"/>
      <c r="K462" s="228"/>
      <c r="L462" s="228"/>
      <c r="M462" s="228"/>
      <c r="N462" s="228"/>
    </row>
    <row r="463" spans="9:14" ht="13.5">
      <c r="I463" s="228"/>
      <c r="J463" s="228"/>
      <c r="K463" s="228"/>
      <c r="L463" s="228"/>
      <c r="M463" s="228"/>
      <c r="N463" s="228"/>
    </row>
    <row r="464" spans="9:14" ht="13.5">
      <c r="I464" s="228"/>
      <c r="J464" s="228"/>
      <c r="K464" s="228"/>
      <c r="L464" s="228"/>
      <c r="M464" s="228"/>
      <c r="N464" s="228"/>
    </row>
    <row r="465" spans="9:14" ht="13.5">
      <c r="I465" s="228"/>
      <c r="J465" s="228"/>
      <c r="K465" s="228"/>
      <c r="L465" s="228"/>
      <c r="M465" s="228"/>
      <c r="N465" s="228"/>
    </row>
    <row r="466" spans="9:14" ht="13.5">
      <c r="I466" s="228"/>
      <c r="J466" s="228"/>
      <c r="K466" s="228"/>
      <c r="L466" s="228"/>
      <c r="M466" s="228"/>
      <c r="N466" s="228"/>
    </row>
    <row r="467" spans="9:14" ht="13.5">
      <c r="I467" s="228"/>
      <c r="J467" s="228"/>
      <c r="K467" s="228"/>
      <c r="L467" s="228"/>
      <c r="M467" s="228"/>
      <c r="N467" s="228"/>
    </row>
    <row r="468" spans="9:14" ht="13.5">
      <c r="I468" s="228"/>
      <c r="J468" s="228"/>
      <c r="K468" s="228"/>
      <c r="L468" s="228"/>
      <c r="M468" s="228"/>
      <c r="N468" s="228"/>
    </row>
    <row r="469" spans="9:14" ht="13.5">
      <c r="I469" s="228"/>
      <c r="J469" s="228"/>
      <c r="K469" s="228"/>
      <c r="L469" s="228"/>
      <c r="M469" s="228"/>
      <c r="N469" s="228"/>
    </row>
    <row r="470" spans="9:14" ht="13.5">
      <c r="I470" s="228"/>
      <c r="J470" s="228"/>
      <c r="K470" s="228"/>
      <c r="L470" s="228"/>
      <c r="M470" s="228"/>
      <c r="N470" s="228"/>
    </row>
    <row r="471" spans="9:14" ht="13.5">
      <c r="I471" s="228"/>
      <c r="J471" s="228"/>
      <c r="K471" s="228"/>
      <c r="L471" s="228"/>
      <c r="M471" s="228"/>
      <c r="N471" s="228"/>
    </row>
    <row r="472" spans="9:14" ht="13.5">
      <c r="I472" s="228"/>
      <c r="J472" s="228"/>
      <c r="K472" s="228"/>
      <c r="L472" s="228"/>
      <c r="M472" s="228"/>
      <c r="N472" s="228"/>
    </row>
    <row r="473" spans="9:14" ht="13.5">
      <c r="I473" s="228"/>
      <c r="J473" s="228"/>
      <c r="K473" s="228"/>
      <c r="L473" s="228"/>
      <c r="M473" s="228"/>
      <c r="N473" s="228"/>
    </row>
    <row r="474" spans="9:14" ht="13.5">
      <c r="I474" s="228"/>
      <c r="J474" s="228"/>
      <c r="K474" s="228"/>
      <c r="L474" s="228"/>
      <c r="M474" s="228"/>
      <c r="N474" s="228"/>
    </row>
    <row r="475" spans="9:14" ht="13.5">
      <c r="I475" s="228"/>
      <c r="J475" s="228"/>
      <c r="K475" s="228"/>
      <c r="L475" s="228"/>
      <c r="M475" s="228"/>
      <c r="N475" s="228"/>
    </row>
    <row r="476" spans="9:14" ht="13.5">
      <c r="I476" s="228"/>
      <c r="J476" s="228"/>
      <c r="K476" s="228"/>
      <c r="L476" s="228"/>
      <c r="M476" s="228"/>
      <c r="N476" s="228"/>
    </row>
    <row r="477" spans="9:14" ht="13.5">
      <c r="I477" s="228"/>
      <c r="J477" s="228"/>
      <c r="K477" s="228"/>
      <c r="L477" s="228"/>
      <c r="M477" s="228"/>
      <c r="N477" s="228"/>
    </row>
    <row r="478" spans="9:14" ht="13.5">
      <c r="I478" s="228"/>
      <c r="J478" s="228"/>
      <c r="K478" s="228"/>
      <c r="L478" s="228"/>
      <c r="M478" s="228"/>
      <c r="N478" s="228"/>
    </row>
    <row r="479" spans="9:14" ht="13.5">
      <c r="I479" s="228"/>
      <c r="J479" s="228"/>
      <c r="K479" s="228"/>
      <c r="L479" s="228"/>
      <c r="M479" s="228"/>
      <c r="N479" s="228"/>
    </row>
    <row r="480" spans="9:14" ht="13.5">
      <c r="I480" s="228"/>
      <c r="J480" s="228"/>
      <c r="K480" s="228"/>
      <c r="L480" s="228"/>
      <c r="M480" s="228"/>
      <c r="N480" s="228"/>
    </row>
    <row r="481" spans="9:14" ht="13.5">
      <c r="I481" s="228"/>
      <c r="J481" s="228"/>
      <c r="K481" s="228"/>
      <c r="L481" s="228"/>
      <c r="M481" s="228"/>
      <c r="N481" s="228"/>
    </row>
    <row r="482" spans="9:14" ht="13.5">
      <c r="I482" s="228"/>
      <c r="J482" s="228"/>
      <c r="K482" s="228"/>
      <c r="L482" s="228"/>
      <c r="M482" s="228"/>
      <c r="N482" s="228"/>
    </row>
    <row r="483" spans="9:14" ht="13.5">
      <c r="I483" s="228"/>
      <c r="J483" s="228"/>
      <c r="K483" s="228"/>
      <c r="L483" s="228"/>
      <c r="M483" s="228"/>
      <c r="N483" s="228"/>
    </row>
    <row r="484" spans="9:14" ht="13.5">
      <c r="I484" s="228"/>
      <c r="J484" s="228"/>
      <c r="K484" s="228"/>
      <c r="L484" s="228"/>
      <c r="M484" s="228"/>
      <c r="N484" s="228"/>
    </row>
    <row r="485" spans="9:14" ht="13.5">
      <c r="I485" s="228"/>
      <c r="J485" s="228"/>
      <c r="K485" s="228"/>
      <c r="L485" s="228"/>
      <c r="M485" s="228"/>
      <c r="N485" s="228"/>
    </row>
    <row r="486" spans="9:14" ht="13.5">
      <c r="I486" s="228"/>
      <c r="J486" s="228"/>
      <c r="K486" s="228"/>
      <c r="L486" s="228"/>
      <c r="M486" s="228"/>
      <c r="N486" s="228"/>
    </row>
    <row r="487" spans="9:14" ht="13.5">
      <c r="I487" s="228"/>
      <c r="J487" s="228"/>
      <c r="K487" s="228"/>
      <c r="L487" s="228"/>
      <c r="M487" s="228"/>
      <c r="N487" s="228"/>
    </row>
    <row r="488" spans="9:14" ht="13.5">
      <c r="I488" s="228"/>
      <c r="J488" s="228"/>
      <c r="K488" s="228"/>
      <c r="L488" s="228"/>
      <c r="M488" s="228"/>
      <c r="N488" s="228"/>
    </row>
    <row r="489" spans="9:14" ht="13.5">
      <c r="I489" s="228"/>
      <c r="J489" s="228"/>
      <c r="K489" s="228"/>
      <c r="L489" s="228"/>
      <c r="M489" s="228"/>
      <c r="N489" s="228"/>
    </row>
    <row r="490" spans="9:14" ht="13.5">
      <c r="I490" s="228"/>
      <c r="J490" s="228"/>
      <c r="K490" s="228"/>
      <c r="L490" s="228"/>
      <c r="M490" s="228"/>
      <c r="N490" s="228"/>
    </row>
    <row r="491" spans="9:14" ht="13.5">
      <c r="I491" s="228"/>
      <c r="J491" s="228"/>
      <c r="K491" s="228"/>
      <c r="L491" s="228"/>
      <c r="M491" s="228"/>
      <c r="N491" s="228"/>
    </row>
    <row r="492" spans="9:14" ht="13.5">
      <c r="I492" s="228"/>
      <c r="J492" s="228"/>
      <c r="K492" s="228"/>
      <c r="L492" s="228"/>
      <c r="M492" s="228"/>
      <c r="N492" s="228"/>
    </row>
    <row r="493" spans="9:14" ht="13.5">
      <c r="I493" s="228"/>
      <c r="J493" s="228"/>
      <c r="K493" s="228"/>
      <c r="L493" s="228"/>
      <c r="M493" s="228"/>
      <c r="N493" s="228"/>
    </row>
    <row r="494" spans="9:14" ht="13.5">
      <c r="I494" s="228"/>
      <c r="J494" s="228"/>
      <c r="K494" s="228"/>
      <c r="L494" s="228"/>
      <c r="M494" s="228"/>
      <c r="N494" s="228"/>
    </row>
    <row r="495" spans="9:14" ht="13.5">
      <c r="I495" s="228"/>
      <c r="J495" s="228"/>
      <c r="K495" s="228"/>
      <c r="L495" s="228"/>
      <c r="M495" s="228"/>
      <c r="N495" s="228"/>
    </row>
    <row r="496" spans="9:14" ht="13.5">
      <c r="I496" s="228"/>
      <c r="J496" s="228"/>
      <c r="K496" s="228"/>
      <c r="L496" s="228"/>
      <c r="M496" s="228"/>
      <c r="N496" s="228"/>
    </row>
    <row r="497" spans="9:14" ht="13.5">
      <c r="I497" s="228"/>
      <c r="J497" s="228"/>
      <c r="K497" s="228"/>
      <c r="L497" s="228"/>
      <c r="M497" s="228"/>
      <c r="N497" s="228"/>
    </row>
    <row r="498" spans="9:14" ht="13.5">
      <c r="I498" s="228"/>
      <c r="J498" s="228"/>
      <c r="K498" s="228"/>
      <c r="L498" s="228"/>
      <c r="M498" s="228"/>
      <c r="N498" s="228"/>
    </row>
    <row r="499" spans="9:14" ht="13.5">
      <c r="I499" s="228"/>
      <c r="J499" s="228"/>
      <c r="K499" s="228"/>
      <c r="L499" s="228"/>
      <c r="M499" s="228"/>
      <c r="N499" s="228"/>
    </row>
    <row r="500" spans="9:14" ht="13.5">
      <c r="I500" s="228"/>
      <c r="J500" s="228"/>
      <c r="K500" s="228"/>
      <c r="L500" s="228"/>
      <c r="M500" s="228"/>
      <c r="N500" s="228"/>
    </row>
    <row r="501" spans="9:14" ht="13.5">
      <c r="I501" s="228"/>
      <c r="J501" s="228"/>
      <c r="K501" s="228"/>
      <c r="L501" s="228"/>
      <c r="M501" s="228"/>
      <c r="N501" s="228"/>
    </row>
    <row r="502" spans="9:14" ht="13.5">
      <c r="I502" s="228"/>
      <c r="J502" s="228"/>
      <c r="K502" s="228"/>
      <c r="L502" s="228"/>
      <c r="M502" s="228"/>
      <c r="N502" s="228"/>
    </row>
    <row r="503" spans="9:14" ht="13.5">
      <c r="I503" s="228"/>
      <c r="J503" s="228"/>
      <c r="K503" s="228"/>
      <c r="L503" s="228"/>
      <c r="M503" s="228"/>
      <c r="N503" s="228"/>
    </row>
    <row r="504" spans="9:14" ht="13.5">
      <c r="I504" s="228"/>
      <c r="J504" s="228"/>
      <c r="K504" s="228"/>
      <c r="L504" s="228"/>
      <c r="M504" s="228"/>
      <c r="N504" s="228"/>
    </row>
    <row r="505" spans="9:14" ht="13.5">
      <c r="I505" s="228"/>
      <c r="J505" s="228"/>
      <c r="K505" s="228"/>
      <c r="L505" s="228"/>
      <c r="M505" s="228"/>
      <c r="N505" s="228"/>
    </row>
    <row r="506" spans="9:14" ht="13.5">
      <c r="I506" s="228"/>
      <c r="J506" s="228"/>
      <c r="K506" s="228"/>
      <c r="L506" s="228"/>
      <c r="M506" s="228"/>
      <c r="N506" s="228"/>
    </row>
    <row r="507" spans="9:14" ht="13.5">
      <c r="I507" s="228"/>
      <c r="J507" s="228"/>
      <c r="K507" s="228"/>
      <c r="L507" s="228"/>
      <c r="M507" s="228"/>
      <c r="N507" s="228"/>
    </row>
    <row r="508" spans="9:14" ht="13.5">
      <c r="I508" s="228"/>
      <c r="J508" s="228"/>
      <c r="K508" s="228"/>
      <c r="L508" s="228"/>
      <c r="M508" s="228"/>
      <c r="N508" s="228"/>
    </row>
    <row r="509" spans="9:14" ht="13.5">
      <c r="I509" s="228"/>
      <c r="J509" s="228"/>
      <c r="K509" s="228"/>
      <c r="L509" s="228"/>
      <c r="M509" s="228"/>
      <c r="N509" s="228"/>
    </row>
    <row r="510" spans="9:14" ht="13.5">
      <c r="I510" s="228"/>
      <c r="J510" s="228"/>
      <c r="K510" s="228"/>
      <c r="L510" s="228"/>
      <c r="M510" s="228"/>
      <c r="N510" s="228"/>
    </row>
    <row r="511" spans="9:14" ht="13.5">
      <c r="I511" s="228"/>
      <c r="J511" s="228"/>
      <c r="K511" s="228"/>
      <c r="L511" s="228"/>
      <c r="M511" s="228"/>
      <c r="N511" s="228"/>
    </row>
    <row r="512" spans="9:14" ht="13.5">
      <c r="I512" s="228"/>
      <c r="J512" s="228"/>
      <c r="K512" s="228"/>
      <c r="L512" s="228"/>
      <c r="M512" s="228"/>
      <c r="N512" s="228"/>
    </row>
    <row r="513" spans="9:14" ht="13.5">
      <c r="I513" s="228"/>
      <c r="J513" s="228"/>
      <c r="K513" s="228"/>
      <c r="L513" s="228"/>
      <c r="M513" s="228"/>
      <c r="N513" s="228"/>
    </row>
    <row r="514" spans="9:14" ht="13.5">
      <c r="I514" s="228"/>
      <c r="J514" s="228"/>
      <c r="K514" s="228"/>
      <c r="L514" s="228"/>
      <c r="M514" s="228"/>
      <c r="N514" s="228"/>
    </row>
    <row r="515" spans="9:14" ht="13.5">
      <c r="I515" s="228"/>
      <c r="J515" s="228"/>
      <c r="K515" s="228"/>
      <c r="L515" s="228"/>
      <c r="M515" s="228"/>
      <c r="N515" s="228"/>
    </row>
    <row r="516" spans="9:14" ht="13.5">
      <c r="I516" s="228"/>
      <c r="J516" s="228"/>
      <c r="K516" s="228"/>
      <c r="L516" s="228"/>
      <c r="M516" s="228"/>
      <c r="N516" s="228"/>
    </row>
    <row r="517" spans="9:14" ht="13.5">
      <c r="I517" s="228"/>
      <c r="J517" s="228"/>
      <c r="K517" s="228"/>
      <c r="L517" s="228"/>
      <c r="M517" s="228"/>
      <c r="N517" s="228"/>
    </row>
    <row r="518" spans="9:14" ht="13.5">
      <c r="I518" s="228"/>
      <c r="J518" s="228"/>
      <c r="K518" s="228"/>
      <c r="L518" s="228"/>
      <c r="M518" s="228"/>
      <c r="N518" s="228"/>
    </row>
    <row r="519" spans="9:14" ht="13.5">
      <c r="I519" s="228"/>
      <c r="J519" s="228"/>
      <c r="K519" s="228"/>
      <c r="L519" s="228"/>
      <c r="M519" s="228"/>
      <c r="N519" s="228"/>
    </row>
    <row r="520" spans="9:14" ht="13.5">
      <c r="I520" s="228"/>
      <c r="J520" s="228"/>
      <c r="K520" s="228"/>
      <c r="L520" s="228"/>
      <c r="M520" s="228"/>
      <c r="N520" s="228"/>
    </row>
    <row r="521" spans="9:14" ht="13.5">
      <c r="I521" s="228"/>
      <c r="J521" s="228"/>
      <c r="K521" s="228"/>
      <c r="L521" s="228"/>
      <c r="M521" s="228"/>
      <c r="N521" s="228"/>
    </row>
    <row r="522" spans="9:14" ht="13.5">
      <c r="I522" s="228"/>
      <c r="J522" s="228"/>
      <c r="K522" s="228"/>
      <c r="L522" s="228"/>
      <c r="M522" s="228"/>
      <c r="N522" s="228"/>
    </row>
    <row r="523" spans="9:14" ht="13.5">
      <c r="I523" s="228"/>
      <c r="J523" s="228"/>
      <c r="K523" s="228"/>
      <c r="L523" s="228"/>
      <c r="M523" s="228"/>
      <c r="N523" s="228"/>
    </row>
    <row r="524" spans="9:14" ht="13.5">
      <c r="I524" s="228"/>
      <c r="J524" s="228"/>
      <c r="K524" s="228"/>
      <c r="L524" s="228"/>
      <c r="M524" s="228"/>
      <c r="N524" s="228"/>
    </row>
    <row r="525" spans="9:14" ht="13.5">
      <c r="I525" s="228"/>
      <c r="J525" s="228"/>
      <c r="K525" s="228"/>
      <c r="L525" s="228"/>
      <c r="M525" s="228"/>
      <c r="N525" s="228"/>
    </row>
    <row r="526" spans="9:14" ht="13.5">
      <c r="I526" s="228"/>
      <c r="J526" s="228"/>
      <c r="K526" s="228"/>
      <c r="L526" s="228"/>
      <c r="M526" s="228"/>
      <c r="N526" s="228"/>
    </row>
    <row r="527" spans="9:14" ht="13.5">
      <c r="I527" s="228"/>
      <c r="J527" s="228"/>
      <c r="K527" s="228"/>
      <c r="L527" s="228"/>
      <c r="M527" s="228"/>
      <c r="N527" s="228"/>
    </row>
    <row r="528" spans="9:14" ht="13.5">
      <c r="I528" s="228"/>
      <c r="J528" s="228"/>
      <c r="K528" s="228"/>
      <c r="L528" s="228"/>
      <c r="M528" s="228"/>
      <c r="N528" s="228"/>
    </row>
    <row r="529" spans="9:14" ht="13.5">
      <c r="I529" s="228"/>
      <c r="J529" s="228"/>
      <c r="K529" s="228"/>
      <c r="L529" s="228"/>
      <c r="M529" s="228"/>
      <c r="N529" s="228"/>
    </row>
    <row r="530" spans="9:14" ht="13.5">
      <c r="I530" s="228"/>
      <c r="J530" s="228"/>
      <c r="K530" s="228"/>
      <c r="L530" s="228"/>
      <c r="M530" s="228"/>
      <c r="N530" s="228"/>
    </row>
    <row r="531" spans="9:14" ht="13.5">
      <c r="I531" s="228"/>
      <c r="J531" s="228"/>
      <c r="K531" s="228"/>
      <c r="L531" s="228"/>
      <c r="M531" s="228"/>
      <c r="N531" s="228"/>
    </row>
    <row r="532" spans="9:14" ht="13.5">
      <c r="I532" s="228"/>
      <c r="J532" s="228"/>
      <c r="K532" s="228"/>
      <c r="L532" s="228"/>
      <c r="M532" s="228"/>
      <c r="N532" s="228"/>
    </row>
    <row r="533" spans="9:14" ht="13.5">
      <c r="I533" s="228"/>
      <c r="J533" s="228"/>
      <c r="K533" s="228"/>
      <c r="L533" s="228"/>
      <c r="M533" s="228"/>
      <c r="N533" s="228"/>
    </row>
    <row r="534" spans="9:14" ht="13.5">
      <c r="I534" s="228"/>
      <c r="J534" s="228"/>
      <c r="K534" s="228"/>
      <c r="L534" s="228"/>
      <c r="M534" s="228"/>
      <c r="N534" s="228"/>
    </row>
    <row r="535" spans="9:14" ht="13.5">
      <c r="I535" s="228"/>
      <c r="J535" s="228"/>
      <c r="K535" s="228"/>
      <c r="L535" s="228"/>
      <c r="M535" s="228"/>
      <c r="N535" s="228"/>
    </row>
    <row r="536" spans="9:14" ht="13.5">
      <c r="I536" s="228"/>
      <c r="J536" s="228"/>
      <c r="K536" s="228"/>
      <c r="L536" s="228"/>
      <c r="M536" s="228"/>
      <c r="N536" s="228"/>
    </row>
    <row r="537" spans="9:14" ht="13.5">
      <c r="I537" s="228"/>
      <c r="J537" s="228"/>
      <c r="K537" s="228"/>
      <c r="L537" s="228"/>
      <c r="M537" s="228"/>
      <c r="N537" s="228"/>
    </row>
    <row r="538" spans="9:14" ht="13.5">
      <c r="I538" s="228"/>
      <c r="J538" s="228"/>
      <c r="K538" s="228"/>
      <c r="L538" s="228"/>
      <c r="M538" s="228"/>
      <c r="N538" s="228"/>
    </row>
    <row r="539" spans="9:14" ht="13.5">
      <c r="I539" s="228"/>
      <c r="J539" s="228"/>
      <c r="K539" s="228"/>
      <c r="L539" s="228"/>
      <c r="M539" s="228"/>
      <c r="N539" s="228"/>
    </row>
    <row r="540" spans="9:14" ht="13.5">
      <c r="I540" s="228"/>
      <c r="J540" s="228"/>
      <c r="K540" s="228"/>
      <c r="L540" s="228"/>
      <c r="M540" s="228"/>
      <c r="N540" s="228"/>
    </row>
    <row r="541" spans="9:14" ht="13.5">
      <c r="I541" s="228"/>
      <c r="J541" s="228"/>
      <c r="K541" s="228"/>
      <c r="L541" s="228"/>
      <c r="M541" s="228"/>
      <c r="N541" s="228"/>
    </row>
    <row r="542" spans="9:14" ht="13.5">
      <c r="I542" s="228"/>
      <c r="J542" s="228"/>
      <c r="K542" s="228"/>
      <c r="L542" s="228"/>
      <c r="M542" s="228"/>
      <c r="N542" s="228"/>
    </row>
    <row r="543" spans="9:14" ht="13.5">
      <c r="I543" s="228"/>
      <c r="J543" s="228"/>
      <c r="K543" s="228"/>
      <c r="L543" s="228"/>
      <c r="M543" s="228"/>
      <c r="N543" s="228"/>
    </row>
    <row r="544" spans="9:14" ht="13.5">
      <c r="I544" s="228"/>
      <c r="J544" s="228"/>
      <c r="K544" s="228"/>
      <c r="L544" s="228"/>
      <c r="M544" s="228"/>
      <c r="N544" s="228"/>
    </row>
    <row r="545" spans="9:14" ht="13.5">
      <c r="I545" s="228"/>
      <c r="J545" s="228"/>
      <c r="K545" s="228"/>
      <c r="L545" s="228"/>
      <c r="M545" s="228"/>
      <c r="N545" s="228"/>
    </row>
    <row r="546" spans="9:14" ht="13.5">
      <c r="I546" s="228"/>
      <c r="J546" s="228"/>
      <c r="K546" s="228"/>
      <c r="L546" s="228"/>
      <c r="M546" s="228"/>
      <c r="N546" s="228"/>
    </row>
    <row r="547" spans="9:14" ht="13.5">
      <c r="I547" s="228"/>
      <c r="J547" s="228"/>
      <c r="K547" s="228"/>
      <c r="L547" s="228"/>
      <c r="M547" s="228"/>
      <c r="N547" s="228"/>
    </row>
    <row r="548" spans="9:14" ht="13.5">
      <c r="I548" s="228"/>
      <c r="J548" s="228"/>
      <c r="K548" s="228"/>
      <c r="L548" s="228"/>
      <c r="M548" s="228"/>
      <c r="N548" s="228"/>
    </row>
    <row r="549" spans="9:14" ht="13.5">
      <c r="I549" s="228"/>
      <c r="J549" s="228"/>
      <c r="K549" s="228"/>
      <c r="L549" s="228"/>
      <c r="M549" s="228"/>
      <c r="N549" s="228"/>
    </row>
    <row r="550" spans="9:14" ht="13.5">
      <c r="I550" s="228"/>
      <c r="J550" s="228"/>
      <c r="K550" s="228"/>
      <c r="L550" s="228"/>
      <c r="M550" s="228"/>
      <c r="N550" s="228"/>
    </row>
    <row r="551" spans="9:14" ht="13.5">
      <c r="I551" s="228"/>
      <c r="J551" s="228"/>
      <c r="K551" s="228"/>
      <c r="L551" s="228"/>
      <c r="M551" s="228"/>
      <c r="N551" s="228"/>
    </row>
    <row r="552" spans="9:14" ht="13.5">
      <c r="I552" s="228"/>
      <c r="J552" s="228"/>
      <c r="K552" s="228"/>
      <c r="L552" s="228"/>
      <c r="M552" s="228"/>
      <c r="N552" s="228"/>
    </row>
    <row r="553" spans="9:14" ht="13.5">
      <c r="I553" s="228"/>
      <c r="J553" s="228"/>
      <c r="K553" s="228"/>
      <c r="L553" s="228"/>
      <c r="M553" s="228"/>
      <c r="N553" s="228"/>
    </row>
    <row r="554" spans="9:14" ht="13.5">
      <c r="I554" s="228"/>
      <c r="J554" s="228"/>
      <c r="K554" s="228"/>
      <c r="L554" s="228"/>
      <c r="M554" s="228"/>
      <c r="N554" s="228"/>
    </row>
    <row r="555" spans="9:14" ht="13.5">
      <c r="I555" s="228"/>
      <c r="J555" s="228"/>
      <c r="K555" s="228"/>
      <c r="L555" s="228"/>
      <c r="M555" s="228"/>
      <c r="N555" s="228"/>
    </row>
    <row r="556" spans="9:14" ht="13.5">
      <c r="I556" s="228"/>
      <c r="J556" s="228"/>
      <c r="K556" s="228"/>
      <c r="L556" s="228"/>
      <c r="M556" s="228"/>
      <c r="N556" s="228"/>
    </row>
    <row r="557" spans="9:14" ht="13.5">
      <c r="I557" s="228"/>
      <c r="J557" s="228"/>
      <c r="K557" s="228"/>
      <c r="L557" s="228"/>
      <c r="M557" s="228"/>
      <c r="N557" s="228"/>
    </row>
    <row r="558" spans="9:14" ht="13.5">
      <c r="I558" s="228"/>
      <c r="J558" s="228"/>
      <c r="K558" s="228"/>
      <c r="L558" s="228"/>
      <c r="M558" s="228"/>
      <c r="N558" s="228"/>
    </row>
    <row r="559" spans="9:14" ht="13.5">
      <c r="I559" s="228"/>
      <c r="J559" s="228"/>
      <c r="K559" s="228"/>
      <c r="L559" s="228"/>
      <c r="M559" s="228"/>
      <c r="N559" s="228"/>
    </row>
    <row r="560" spans="9:14" ht="13.5">
      <c r="I560" s="228"/>
      <c r="J560" s="228"/>
      <c r="K560" s="228"/>
      <c r="L560" s="228"/>
      <c r="M560" s="228"/>
      <c r="N560" s="228"/>
    </row>
    <row r="561" spans="9:14" ht="13.5">
      <c r="I561" s="228"/>
      <c r="J561" s="228"/>
      <c r="K561" s="228"/>
      <c r="L561" s="228"/>
      <c r="M561" s="228"/>
      <c r="N561" s="228"/>
    </row>
    <row r="562" spans="9:14" ht="13.5">
      <c r="I562" s="228"/>
      <c r="J562" s="228"/>
      <c r="K562" s="228"/>
      <c r="L562" s="228"/>
      <c r="M562" s="228"/>
      <c r="N562" s="228"/>
    </row>
    <row r="563" spans="9:14" ht="13.5">
      <c r="I563" s="228"/>
      <c r="J563" s="228"/>
      <c r="K563" s="228"/>
      <c r="L563" s="228"/>
      <c r="M563" s="228"/>
      <c r="N563" s="228"/>
    </row>
    <row r="564" spans="9:14" ht="13.5">
      <c r="I564" s="228"/>
      <c r="J564" s="228"/>
      <c r="K564" s="228"/>
      <c r="L564" s="228"/>
      <c r="M564" s="228"/>
      <c r="N564" s="228"/>
    </row>
    <row r="565" spans="9:14" ht="13.5">
      <c r="I565" s="228"/>
      <c r="J565" s="228"/>
      <c r="K565" s="228"/>
      <c r="L565" s="228"/>
      <c r="M565" s="228"/>
      <c r="N565" s="228"/>
    </row>
    <row r="566" spans="9:14" ht="13.5">
      <c r="I566" s="228"/>
      <c r="J566" s="228"/>
      <c r="K566" s="228"/>
      <c r="L566" s="228"/>
      <c r="M566" s="228"/>
      <c r="N566" s="228"/>
    </row>
    <row r="567" spans="9:14" ht="13.5">
      <c r="I567" s="228"/>
      <c r="J567" s="228"/>
      <c r="K567" s="228"/>
      <c r="L567" s="228"/>
      <c r="M567" s="228"/>
      <c r="N567" s="228"/>
    </row>
    <row r="568" spans="9:14" ht="13.5">
      <c r="I568" s="228"/>
      <c r="J568" s="228"/>
      <c r="K568" s="228"/>
      <c r="L568" s="228"/>
      <c r="M568" s="228"/>
      <c r="N568" s="228"/>
    </row>
    <row r="569" spans="9:14" ht="13.5">
      <c r="I569" s="228"/>
      <c r="J569" s="228"/>
      <c r="K569" s="228"/>
      <c r="L569" s="228"/>
      <c r="M569" s="228"/>
      <c r="N569" s="228"/>
    </row>
    <row r="570" spans="9:14" ht="13.5">
      <c r="I570" s="228"/>
      <c r="J570" s="228"/>
      <c r="K570" s="228"/>
      <c r="L570" s="228"/>
      <c r="M570" s="228"/>
      <c r="N570" s="228"/>
    </row>
    <row r="571" spans="9:14" ht="13.5">
      <c r="I571" s="228"/>
      <c r="J571" s="228"/>
      <c r="K571" s="228"/>
      <c r="L571" s="228"/>
      <c r="M571" s="228"/>
      <c r="N571" s="228"/>
    </row>
    <row r="572" spans="9:14" ht="13.5">
      <c r="I572" s="228"/>
      <c r="J572" s="228"/>
      <c r="K572" s="228"/>
      <c r="L572" s="228"/>
      <c r="M572" s="228"/>
      <c r="N572" s="228"/>
    </row>
    <row r="573" spans="9:14" ht="13.5">
      <c r="I573" s="228"/>
      <c r="J573" s="228"/>
      <c r="K573" s="228"/>
      <c r="L573" s="228"/>
      <c r="M573" s="228"/>
      <c r="N573" s="228"/>
    </row>
    <row r="574" spans="9:14" ht="13.5">
      <c r="I574" s="228"/>
      <c r="J574" s="228"/>
      <c r="K574" s="228"/>
      <c r="L574" s="228"/>
      <c r="M574" s="228"/>
      <c r="N574" s="228"/>
    </row>
    <row r="575" spans="9:14" ht="13.5">
      <c r="I575" s="228"/>
      <c r="J575" s="228"/>
      <c r="K575" s="228"/>
      <c r="L575" s="228"/>
      <c r="M575" s="228"/>
      <c r="N575" s="228"/>
    </row>
    <row r="576" spans="9:14" ht="13.5">
      <c r="I576" s="228"/>
      <c r="J576" s="228"/>
      <c r="K576" s="228"/>
      <c r="L576" s="228"/>
      <c r="M576" s="228"/>
      <c r="N576" s="228"/>
    </row>
    <row r="577" spans="9:14" ht="13.5">
      <c r="I577" s="228"/>
      <c r="J577" s="228"/>
      <c r="K577" s="228"/>
      <c r="L577" s="228"/>
      <c r="M577" s="228"/>
      <c r="N577" s="228"/>
    </row>
    <row r="578" spans="9:14" ht="13.5">
      <c r="I578" s="228"/>
      <c r="J578" s="228"/>
      <c r="K578" s="228"/>
      <c r="L578" s="228"/>
      <c r="M578" s="228"/>
      <c r="N578" s="228"/>
    </row>
    <row r="579" spans="9:14" ht="13.5">
      <c r="I579" s="228"/>
      <c r="J579" s="228"/>
      <c r="K579" s="228"/>
      <c r="L579" s="228"/>
      <c r="M579" s="228"/>
      <c r="N579" s="228"/>
    </row>
    <row r="580" spans="9:14" ht="13.5">
      <c r="I580" s="228"/>
      <c r="J580" s="228"/>
      <c r="K580" s="228"/>
      <c r="L580" s="228"/>
      <c r="M580" s="228"/>
      <c r="N580" s="228"/>
    </row>
    <row r="581" spans="9:14" ht="13.5">
      <c r="I581" s="228"/>
      <c r="J581" s="228"/>
      <c r="K581" s="228"/>
      <c r="L581" s="228"/>
      <c r="M581" s="228"/>
      <c r="N581" s="228"/>
    </row>
    <row r="582" spans="9:14" ht="13.5">
      <c r="I582" s="228"/>
      <c r="J582" s="228"/>
      <c r="K582" s="228"/>
      <c r="L582" s="228"/>
      <c r="M582" s="228"/>
      <c r="N582" s="228"/>
    </row>
    <row r="583" spans="9:14" ht="13.5">
      <c r="I583" s="228"/>
      <c r="J583" s="228"/>
      <c r="K583" s="228"/>
      <c r="L583" s="228"/>
      <c r="M583" s="228"/>
      <c r="N583" s="228"/>
    </row>
    <row r="584" spans="9:14" ht="13.5">
      <c r="I584" s="228"/>
      <c r="J584" s="228"/>
      <c r="K584" s="228"/>
      <c r="L584" s="228"/>
      <c r="M584" s="228"/>
      <c r="N584" s="228"/>
    </row>
    <row r="585" spans="9:14" ht="13.5">
      <c r="I585" s="228"/>
      <c r="J585" s="228"/>
      <c r="K585" s="228"/>
      <c r="L585" s="228"/>
      <c r="M585" s="228"/>
      <c r="N585" s="228"/>
    </row>
    <row r="586" spans="9:14" ht="13.5">
      <c r="I586" s="228"/>
      <c r="J586" s="228"/>
      <c r="K586" s="228"/>
      <c r="L586" s="228"/>
      <c r="M586" s="228"/>
      <c r="N586" s="228"/>
    </row>
    <row r="587" spans="9:14" ht="13.5">
      <c r="I587" s="228"/>
      <c r="J587" s="228"/>
      <c r="K587" s="228"/>
      <c r="L587" s="228"/>
      <c r="M587" s="228"/>
      <c r="N587" s="228"/>
    </row>
    <row r="588" spans="9:14" ht="13.5">
      <c r="I588" s="228"/>
      <c r="J588" s="228"/>
      <c r="K588" s="228"/>
      <c r="L588" s="228"/>
      <c r="M588" s="228"/>
      <c r="N588" s="228"/>
    </row>
    <row r="589" spans="9:14" ht="13.5">
      <c r="I589" s="228"/>
      <c r="J589" s="228"/>
      <c r="K589" s="228"/>
      <c r="L589" s="228"/>
      <c r="M589" s="228"/>
      <c r="N589" s="228"/>
    </row>
    <row r="590" spans="9:14" ht="13.5">
      <c r="I590" s="228"/>
      <c r="J590" s="228"/>
      <c r="K590" s="228"/>
      <c r="L590" s="228"/>
      <c r="M590" s="228"/>
      <c r="N590" s="228"/>
    </row>
    <row r="591" spans="9:14" ht="13.5">
      <c r="I591" s="228"/>
      <c r="J591" s="228"/>
      <c r="K591" s="228"/>
      <c r="L591" s="228"/>
      <c r="M591" s="228"/>
      <c r="N591" s="228"/>
    </row>
    <row r="592" spans="9:14" ht="13.5">
      <c r="I592" s="228"/>
      <c r="J592" s="228"/>
      <c r="K592" s="228"/>
      <c r="L592" s="228"/>
      <c r="M592" s="228"/>
      <c r="N592" s="228"/>
    </row>
    <row r="593" spans="9:14" ht="13.5">
      <c r="I593" s="228"/>
      <c r="J593" s="228"/>
      <c r="K593" s="228"/>
      <c r="L593" s="228"/>
      <c r="M593" s="228"/>
      <c r="N593" s="228"/>
    </row>
    <row r="594" spans="9:14" ht="13.5">
      <c r="I594" s="228"/>
      <c r="J594" s="228"/>
      <c r="K594" s="228"/>
      <c r="L594" s="228"/>
      <c r="M594" s="228"/>
      <c r="N594" s="228"/>
    </row>
    <row r="595" spans="9:14" ht="13.5">
      <c r="I595" s="228"/>
      <c r="J595" s="228"/>
      <c r="K595" s="228"/>
      <c r="L595" s="228"/>
      <c r="M595" s="228"/>
      <c r="N595" s="228"/>
    </row>
    <row r="596" spans="9:14" ht="13.5">
      <c r="I596" s="228"/>
      <c r="J596" s="228"/>
      <c r="K596" s="228"/>
      <c r="L596" s="228"/>
      <c r="M596" s="228"/>
      <c r="N596" s="228"/>
    </row>
    <row r="597" spans="9:14" ht="13.5">
      <c r="I597" s="228"/>
      <c r="J597" s="228"/>
      <c r="K597" s="228"/>
      <c r="L597" s="228"/>
      <c r="M597" s="228"/>
      <c r="N597" s="228"/>
    </row>
    <row r="598" spans="9:14" ht="13.5">
      <c r="I598" s="228"/>
      <c r="J598" s="228"/>
      <c r="K598" s="228"/>
      <c r="L598" s="228"/>
      <c r="M598" s="228"/>
      <c r="N598" s="228"/>
    </row>
    <row r="599" spans="9:14" ht="13.5">
      <c r="I599" s="228"/>
      <c r="J599" s="228"/>
      <c r="K599" s="228"/>
      <c r="L599" s="228"/>
      <c r="M599" s="228"/>
      <c r="N599" s="228"/>
    </row>
    <row r="600" spans="9:14" ht="13.5">
      <c r="I600" s="228"/>
      <c r="J600" s="228"/>
      <c r="K600" s="228"/>
      <c r="L600" s="228"/>
      <c r="M600" s="228"/>
      <c r="N600" s="228"/>
    </row>
    <row r="601" spans="9:14" ht="13.5">
      <c r="I601" s="228"/>
      <c r="J601" s="228"/>
      <c r="K601" s="228"/>
      <c r="L601" s="228"/>
      <c r="M601" s="228"/>
      <c r="N601" s="228"/>
    </row>
    <row r="602" spans="9:14" ht="13.5">
      <c r="I602" s="228"/>
      <c r="J602" s="228"/>
      <c r="K602" s="228"/>
      <c r="L602" s="228"/>
      <c r="M602" s="228"/>
      <c r="N602" s="228"/>
    </row>
    <row r="603" spans="9:14" ht="13.5">
      <c r="I603" s="228"/>
      <c r="J603" s="228"/>
      <c r="K603" s="228"/>
      <c r="L603" s="228"/>
      <c r="M603" s="228"/>
      <c r="N603" s="228"/>
    </row>
    <row r="604" spans="9:14" ht="13.5">
      <c r="I604" s="228"/>
      <c r="J604" s="228"/>
      <c r="K604" s="228"/>
      <c r="L604" s="228"/>
      <c r="M604" s="228"/>
      <c r="N604" s="228"/>
    </row>
    <row r="605" spans="9:14" ht="13.5">
      <c r="I605" s="228"/>
      <c r="J605" s="228"/>
      <c r="K605" s="228"/>
      <c r="L605" s="228"/>
      <c r="M605" s="228"/>
      <c r="N605" s="228"/>
    </row>
    <row r="606" spans="9:14" ht="13.5">
      <c r="I606" s="228"/>
      <c r="J606" s="228"/>
      <c r="K606" s="228"/>
      <c r="L606" s="228"/>
      <c r="M606" s="228"/>
      <c r="N606" s="228"/>
    </row>
    <row r="607" spans="9:14" ht="13.5">
      <c r="I607" s="228"/>
      <c r="J607" s="228"/>
      <c r="K607" s="228"/>
      <c r="L607" s="228"/>
      <c r="M607" s="228"/>
      <c r="N607" s="228"/>
    </row>
    <row r="608" spans="9:14" ht="13.5">
      <c r="I608" s="228"/>
      <c r="J608" s="228"/>
      <c r="K608" s="228"/>
      <c r="L608" s="228"/>
      <c r="M608" s="228"/>
      <c r="N608" s="228"/>
    </row>
    <row r="609" spans="9:14" ht="13.5">
      <c r="I609" s="228"/>
      <c r="J609" s="228"/>
      <c r="K609" s="228"/>
      <c r="L609" s="228"/>
      <c r="M609" s="228"/>
      <c r="N609" s="228"/>
    </row>
    <row r="610" spans="9:14" ht="13.5">
      <c r="I610" s="228"/>
      <c r="J610" s="228"/>
      <c r="K610" s="228"/>
      <c r="L610" s="228"/>
      <c r="M610" s="228"/>
      <c r="N610" s="228"/>
    </row>
    <row r="611" spans="9:14" ht="13.5">
      <c r="I611" s="228"/>
      <c r="J611" s="228"/>
      <c r="K611" s="228"/>
      <c r="L611" s="228"/>
      <c r="M611" s="228"/>
      <c r="N611" s="228"/>
    </row>
    <row r="612" spans="9:14" ht="13.5">
      <c r="I612" s="228"/>
      <c r="J612" s="228"/>
      <c r="K612" s="228"/>
      <c r="L612" s="228"/>
      <c r="M612" s="228"/>
      <c r="N612" s="228"/>
    </row>
    <row r="613" spans="9:14" ht="13.5">
      <c r="I613" s="228"/>
      <c r="J613" s="228"/>
      <c r="K613" s="228"/>
      <c r="L613" s="228"/>
      <c r="M613" s="228"/>
      <c r="N613" s="228"/>
    </row>
    <row r="614" spans="9:14" ht="13.5">
      <c r="I614" s="228"/>
      <c r="J614" s="228"/>
      <c r="K614" s="228"/>
      <c r="L614" s="228"/>
      <c r="M614" s="228"/>
      <c r="N614" s="228"/>
    </row>
    <row r="615" spans="9:14" ht="13.5">
      <c r="I615" s="228"/>
      <c r="J615" s="228"/>
      <c r="K615" s="228"/>
      <c r="L615" s="228"/>
      <c r="M615" s="228"/>
      <c r="N615" s="228"/>
    </row>
    <row r="616" spans="9:14" ht="13.5">
      <c r="I616" s="228"/>
      <c r="J616" s="228"/>
      <c r="K616" s="228"/>
      <c r="L616" s="228"/>
      <c r="M616" s="228"/>
      <c r="N616" s="228"/>
    </row>
    <row r="617" spans="9:14" ht="13.5">
      <c r="I617" s="228"/>
      <c r="J617" s="228"/>
      <c r="K617" s="228"/>
      <c r="L617" s="228"/>
      <c r="M617" s="228"/>
      <c r="N617" s="228"/>
    </row>
    <row r="618" spans="9:14" ht="13.5">
      <c r="I618" s="228"/>
      <c r="J618" s="228"/>
      <c r="K618" s="228"/>
      <c r="L618" s="228"/>
      <c r="M618" s="228"/>
      <c r="N618" s="228"/>
    </row>
    <row r="619" spans="9:14" ht="13.5">
      <c r="I619" s="228"/>
      <c r="J619" s="228"/>
      <c r="K619" s="228"/>
      <c r="L619" s="228"/>
      <c r="M619" s="228"/>
      <c r="N619" s="228"/>
    </row>
    <row r="620" spans="9:14" ht="13.5">
      <c r="I620" s="228"/>
      <c r="J620" s="228"/>
      <c r="K620" s="228"/>
      <c r="L620" s="228"/>
      <c r="M620" s="228"/>
      <c r="N620" s="228"/>
    </row>
    <row r="621" spans="9:14" ht="13.5">
      <c r="I621" s="228"/>
      <c r="J621" s="228"/>
      <c r="K621" s="228"/>
      <c r="L621" s="228"/>
      <c r="M621" s="228"/>
      <c r="N621" s="228"/>
    </row>
    <row r="622" spans="9:14" ht="13.5">
      <c r="I622" s="228"/>
      <c r="J622" s="228"/>
      <c r="K622" s="228"/>
      <c r="L622" s="228"/>
      <c r="M622" s="228"/>
      <c r="N622" s="228"/>
    </row>
    <row r="623" spans="9:14" ht="13.5">
      <c r="I623" s="228"/>
      <c r="J623" s="228"/>
      <c r="K623" s="228"/>
      <c r="L623" s="228"/>
      <c r="M623" s="228"/>
      <c r="N623" s="228"/>
    </row>
    <row r="624" spans="9:14" ht="13.5">
      <c r="I624" s="228"/>
      <c r="J624" s="228"/>
      <c r="K624" s="228"/>
      <c r="L624" s="228"/>
      <c r="M624" s="228"/>
      <c r="N624" s="228"/>
    </row>
    <row r="625" spans="9:14" ht="13.5">
      <c r="I625" s="228"/>
      <c r="J625" s="228"/>
      <c r="K625" s="228"/>
      <c r="L625" s="228"/>
      <c r="M625" s="228"/>
      <c r="N625" s="228"/>
    </row>
    <row r="626" spans="9:14" ht="13.5">
      <c r="I626" s="228"/>
      <c r="J626" s="228"/>
      <c r="K626" s="228"/>
      <c r="L626" s="228"/>
      <c r="M626" s="228"/>
      <c r="N626" s="228"/>
    </row>
    <row r="627" spans="9:14" ht="13.5">
      <c r="I627" s="228"/>
      <c r="J627" s="228"/>
      <c r="K627" s="228"/>
      <c r="L627" s="228"/>
      <c r="M627" s="228"/>
      <c r="N627" s="228"/>
    </row>
    <row r="628" spans="9:14" ht="13.5">
      <c r="I628" s="228"/>
      <c r="J628" s="228"/>
      <c r="K628" s="228"/>
      <c r="L628" s="228"/>
      <c r="M628" s="228"/>
      <c r="N628" s="228"/>
    </row>
    <row r="629" spans="9:14" ht="13.5">
      <c r="I629" s="228"/>
      <c r="J629" s="228"/>
      <c r="K629" s="228"/>
      <c r="L629" s="228"/>
      <c r="M629" s="228"/>
      <c r="N629" s="228"/>
    </row>
    <row r="630" spans="9:14" ht="13.5">
      <c r="I630" s="228"/>
      <c r="J630" s="228"/>
      <c r="K630" s="228"/>
      <c r="L630" s="228"/>
      <c r="M630" s="228"/>
      <c r="N630" s="228"/>
    </row>
    <row r="631" spans="9:14" ht="13.5">
      <c r="I631" s="228"/>
      <c r="J631" s="228"/>
      <c r="K631" s="228"/>
      <c r="L631" s="228"/>
      <c r="M631" s="228"/>
      <c r="N631" s="228"/>
    </row>
    <row r="632" spans="9:14" ht="13.5">
      <c r="I632" s="228"/>
      <c r="J632" s="228"/>
      <c r="K632" s="228"/>
      <c r="L632" s="228"/>
      <c r="M632" s="228"/>
      <c r="N632" s="228"/>
    </row>
    <row r="633" spans="9:14" ht="13.5">
      <c r="I633" s="228"/>
      <c r="J633" s="228"/>
      <c r="K633" s="228"/>
      <c r="L633" s="228"/>
      <c r="M633" s="228"/>
      <c r="N633" s="228"/>
    </row>
    <row r="634" spans="9:14" ht="13.5">
      <c r="I634" s="228"/>
      <c r="J634" s="228"/>
      <c r="K634" s="228"/>
      <c r="L634" s="228"/>
      <c r="M634" s="228"/>
      <c r="N634" s="228"/>
    </row>
    <row r="635" spans="9:14" ht="13.5">
      <c r="I635" s="228"/>
      <c r="J635" s="228"/>
      <c r="K635" s="228"/>
      <c r="L635" s="228"/>
      <c r="M635" s="228"/>
      <c r="N635" s="228"/>
    </row>
    <row r="636" spans="9:14" ht="13.5">
      <c r="I636" s="228"/>
      <c r="J636" s="228"/>
      <c r="K636" s="228"/>
      <c r="L636" s="228"/>
      <c r="M636" s="228"/>
      <c r="N636" s="228"/>
    </row>
    <row r="637" spans="9:14" ht="13.5">
      <c r="I637" s="228"/>
      <c r="J637" s="228"/>
      <c r="K637" s="228"/>
      <c r="L637" s="228"/>
      <c r="M637" s="228"/>
      <c r="N637" s="228"/>
    </row>
    <row r="638" spans="9:14" ht="13.5">
      <c r="I638" s="228"/>
      <c r="J638" s="228"/>
      <c r="K638" s="228"/>
      <c r="L638" s="228"/>
      <c r="M638" s="228"/>
      <c r="N638" s="228"/>
    </row>
    <row r="639" spans="9:14" ht="13.5">
      <c r="I639" s="228"/>
      <c r="J639" s="228"/>
      <c r="K639" s="228"/>
      <c r="L639" s="228"/>
      <c r="M639" s="228"/>
      <c r="N639" s="228"/>
    </row>
    <row r="640" spans="9:14" ht="13.5">
      <c r="I640" s="228"/>
      <c r="J640" s="228"/>
      <c r="K640" s="228"/>
      <c r="L640" s="228"/>
      <c r="M640" s="228"/>
      <c r="N640" s="228"/>
    </row>
    <row r="641" spans="9:14" ht="13.5">
      <c r="I641" s="228"/>
      <c r="J641" s="228"/>
      <c r="K641" s="228"/>
      <c r="L641" s="228"/>
      <c r="M641" s="228"/>
      <c r="N641" s="228"/>
    </row>
    <row r="642" spans="9:14" ht="13.5">
      <c r="I642" s="228"/>
      <c r="J642" s="228"/>
      <c r="K642" s="228"/>
      <c r="L642" s="228"/>
      <c r="M642" s="228"/>
      <c r="N642" s="228"/>
    </row>
    <row r="643" spans="9:14" ht="13.5">
      <c r="I643" s="228"/>
      <c r="J643" s="228"/>
      <c r="K643" s="228"/>
      <c r="L643" s="228"/>
      <c r="M643" s="228"/>
      <c r="N643" s="228"/>
    </row>
    <row r="644" spans="9:14" ht="13.5">
      <c r="I644" s="228"/>
      <c r="J644" s="228"/>
      <c r="K644" s="228"/>
      <c r="L644" s="228"/>
      <c r="M644" s="228"/>
      <c r="N644" s="228"/>
    </row>
    <row r="645" spans="9:14" ht="13.5">
      <c r="I645" s="228"/>
      <c r="J645" s="228"/>
      <c r="K645" s="228"/>
      <c r="L645" s="228"/>
      <c r="M645" s="228"/>
      <c r="N645" s="228"/>
    </row>
    <row r="646" spans="9:14" ht="13.5">
      <c r="I646" s="228"/>
      <c r="J646" s="228"/>
      <c r="K646" s="228"/>
      <c r="L646" s="228"/>
      <c r="M646" s="228"/>
      <c r="N646" s="228"/>
    </row>
    <row r="647" spans="9:14" ht="13.5">
      <c r="I647" s="228"/>
      <c r="J647" s="228"/>
      <c r="K647" s="228"/>
      <c r="L647" s="228"/>
      <c r="M647" s="228"/>
      <c r="N647" s="228"/>
    </row>
    <row r="648" spans="9:14" ht="13.5">
      <c r="I648" s="228"/>
      <c r="J648" s="228"/>
      <c r="K648" s="228"/>
      <c r="L648" s="228"/>
      <c r="M648" s="228"/>
      <c r="N648" s="228"/>
    </row>
    <row r="649" spans="9:14" ht="13.5">
      <c r="I649" s="228"/>
      <c r="J649" s="228"/>
      <c r="K649" s="228"/>
      <c r="L649" s="228"/>
      <c r="M649" s="228"/>
      <c r="N649" s="228"/>
    </row>
    <row r="650" spans="9:14" ht="13.5">
      <c r="I650" s="228"/>
      <c r="J650" s="228"/>
      <c r="K650" s="228"/>
      <c r="L650" s="228"/>
      <c r="M650" s="228"/>
      <c r="N650" s="228"/>
    </row>
    <row r="651" spans="9:14" ht="13.5">
      <c r="I651" s="228"/>
      <c r="J651" s="228"/>
      <c r="K651" s="228"/>
      <c r="L651" s="228"/>
      <c r="M651" s="228"/>
      <c r="N651" s="228"/>
    </row>
    <row r="652" spans="9:14" ht="13.5">
      <c r="I652" s="228"/>
      <c r="J652" s="228"/>
      <c r="K652" s="228"/>
      <c r="L652" s="228"/>
      <c r="M652" s="228"/>
      <c r="N652" s="228"/>
    </row>
    <row r="653" spans="9:14" ht="13.5">
      <c r="I653" s="228"/>
      <c r="J653" s="228"/>
      <c r="K653" s="228"/>
      <c r="L653" s="228"/>
      <c r="M653" s="228"/>
      <c r="N653" s="228"/>
    </row>
    <row r="654" spans="9:14" ht="13.5">
      <c r="I654" s="228"/>
      <c r="J654" s="228"/>
      <c r="K654" s="228"/>
      <c r="L654" s="228"/>
      <c r="M654" s="228"/>
      <c r="N654" s="228"/>
    </row>
    <row r="655" spans="9:14" ht="13.5">
      <c r="I655" s="228"/>
      <c r="J655" s="228"/>
      <c r="K655" s="228"/>
      <c r="L655" s="228"/>
      <c r="M655" s="228"/>
      <c r="N655" s="228"/>
    </row>
    <row r="656" spans="9:14" ht="13.5">
      <c r="I656" s="228"/>
      <c r="J656" s="228"/>
      <c r="K656" s="228"/>
      <c r="L656" s="228"/>
      <c r="M656" s="228"/>
      <c r="N656" s="228"/>
    </row>
    <row r="657" spans="9:14" ht="13.5">
      <c r="I657" s="228"/>
      <c r="J657" s="228"/>
      <c r="K657" s="228"/>
      <c r="L657" s="228"/>
      <c r="M657" s="228"/>
      <c r="N657" s="228"/>
    </row>
    <row r="658" spans="9:14" ht="13.5">
      <c r="I658" s="228"/>
      <c r="J658" s="228"/>
      <c r="K658" s="228"/>
      <c r="L658" s="228"/>
      <c r="M658" s="228"/>
      <c r="N658" s="228"/>
    </row>
    <row r="659" spans="9:14" ht="13.5">
      <c r="I659" s="228"/>
      <c r="J659" s="228"/>
      <c r="K659" s="228"/>
      <c r="L659" s="228"/>
      <c r="M659" s="228"/>
      <c r="N659" s="228"/>
    </row>
    <row r="660" spans="9:14" ht="13.5">
      <c r="I660" s="228"/>
      <c r="J660" s="228"/>
      <c r="K660" s="228"/>
      <c r="L660" s="228"/>
      <c r="M660" s="228"/>
      <c r="N660" s="228"/>
    </row>
    <row r="661" spans="9:14" ht="13.5">
      <c r="I661" s="228"/>
      <c r="J661" s="228"/>
      <c r="K661" s="228"/>
      <c r="L661" s="228"/>
      <c r="M661" s="228"/>
      <c r="N661" s="228"/>
    </row>
    <row r="662" spans="9:14" ht="13.5">
      <c r="I662" s="228"/>
      <c r="J662" s="228"/>
      <c r="K662" s="228"/>
      <c r="L662" s="228"/>
      <c r="M662" s="228"/>
      <c r="N662" s="228"/>
    </row>
    <row r="663" spans="9:14" ht="13.5">
      <c r="I663" s="228"/>
      <c r="J663" s="228"/>
      <c r="K663" s="228"/>
      <c r="L663" s="228"/>
      <c r="M663" s="228"/>
      <c r="N663" s="228"/>
    </row>
    <row r="664" spans="9:14" ht="13.5">
      <c r="I664" s="228"/>
      <c r="J664" s="228"/>
      <c r="K664" s="228"/>
      <c r="L664" s="228"/>
      <c r="M664" s="228"/>
      <c r="N664" s="228"/>
    </row>
    <row r="665" spans="9:14" ht="13.5">
      <c r="I665" s="228"/>
      <c r="J665" s="228"/>
      <c r="K665" s="228"/>
      <c r="L665" s="228"/>
      <c r="M665" s="228"/>
      <c r="N665" s="228"/>
    </row>
    <row r="666" spans="9:14" ht="13.5">
      <c r="I666" s="228"/>
      <c r="J666" s="228"/>
      <c r="K666" s="228"/>
      <c r="L666" s="228"/>
      <c r="M666" s="228"/>
      <c r="N666" s="228"/>
    </row>
    <row r="667" spans="9:14" ht="13.5">
      <c r="I667" s="228"/>
      <c r="J667" s="228"/>
      <c r="K667" s="228"/>
      <c r="L667" s="228"/>
      <c r="M667" s="228"/>
      <c r="N667" s="228"/>
    </row>
    <row r="668" spans="9:14" ht="13.5">
      <c r="I668" s="228"/>
      <c r="J668" s="228"/>
      <c r="K668" s="228"/>
      <c r="L668" s="228"/>
      <c r="M668" s="228"/>
      <c r="N668" s="228"/>
    </row>
    <row r="669" spans="9:14" ht="13.5">
      <c r="I669" s="228"/>
      <c r="J669" s="228"/>
      <c r="K669" s="228"/>
      <c r="L669" s="228"/>
      <c r="M669" s="228"/>
      <c r="N669" s="228"/>
    </row>
    <row r="670" spans="9:14" ht="13.5">
      <c r="I670" s="228"/>
      <c r="J670" s="228"/>
      <c r="K670" s="228"/>
      <c r="L670" s="228"/>
      <c r="M670" s="228"/>
      <c r="N670" s="228"/>
    </row>
    <row r="671" spans="9:14" ht="13.5">
      <c r="I671" s="228"/>
      <c r="J671" s="228"/>
      <c r="K671" s="228"/>
      <c r="L671" s="228"/>
      <c r="M671" s="228"/>
      <c r="N671" s="228"/>
    </row>
    <row r="672" spans="9:14" ht="13.5">
      <c r="I672" s="228"/>
      <c r="J672" s="228"/>
      <c r="K672" s="228"/>
      <c r="L672" s="228"/>
      <c r="M672" s="228"/>
      <c r="N672" s="228"/>
    </row>
    <row r="673" spans="9:14" ht="13.5">
      <c r="I673" s="228"/>
      <c r="J673" s="228"/>
      <c r="K673" s="228"/>
      <c r="L673" s="228"/>
      <c r="M673" s="228"/>
      <c r="N673" s="228"/>
    </row>
    <row r="674" spans="9:14" ht="13.5">
      <c r="I674" s="228"/>
      <c r="J674" s="228"/>
      <c r="K674" s="228"/>
      <c r="L674" s="228"/>
      <c r="M674" s="228"/>
      <c r="N674" s="228"/>
    </row>
    <row r="675" spans="9:14" ht="13.5">
      <c r="I675" s="228"/>
      <c r="J675" s="228"/>
      <c r="K675" s="228"/>
      <c r="L675" s="228"/>
      <c r="M675" s="228"/>
      <c r="N675" s="228"/>
    </row>
    <row r="676" spans="9:14" ht="13.5">
      <c r="I676" s="228"/>
      <c r="J676" s="228"/>
      <c r="K676" s="228"/>
      <c r="L676" s="228"/>
      <c r="M676" s="228"/>
      <c r="N676" s="228"/>
    </row>
    <row r="677" spans="9:14" ht="13.5">
      <c r="I677" s="228"/>
      <c r="J677" s="228"/>
      <c r="K677" s="228"/>
      <c r="L677" s="228"/>
      <c r="M677" s="228"/>
      <c r="N677" s="228"/>
    </row>
    <row r="678" spans="9:14" ht="13.5">
      <c r="I678" s="228"/>
      <c r="J678" s="228"/>
      <c r="K678" s="228"/>
      <c r="L678" s="228"/>
      <c r="M678" s="228"/>
      <c r="N678" s="228"/>
    </row>
    <row r="679" spans="9:14" ht="13.5">
      <c r="I679" s="228"/>
      <c r="J679" s="228"/>
      <c r="K679" s="228"/>
      <c r="L679" s="228"/>
      <c r="M679" s="228"/>
      <c r="N679" s="228"/>
    </row>
    <row r="680" spans="9:14" ht="13.5">
      <c r="I680" s="228"/>
      <c r="J680" s="228"/>
      <c r="K680" s="228"/>
      <c r="L680" s="228"/>
      <c r="M680" s="228"/>
      <c r="N680" s="228"/>
    </row>
    <row r="681" spans="9:14" ht="13.5">
      <c r="I681" s="228"/>
      <c r="J681" s="228"/>
      <c r="K681" s="228"/>
      <c r="L681" s="228"/>
      <c r="M681" s="228"/>
      <c r="N681" s="228"/>
    </row>
    <row r="682" spans="9:14" ht="13.5">
      <c r="I682" s="228"/>
      <c r="J682" s="228"/>
      <c r="K682" s="228"/>
      <c r="L682" s="228"/>
      <c r="M682" s="228"/>
      <c r="N682" s="228"/>
    </row>
    <row r="683" spans="9:14" ht="13.5">
      <c r="I683" s="228"/>
      <c r="J683" s="228"/>
      <c r="K683" s="228"/>
      <c r="L683" s="228"/>
      <c r="M683" s="228"/>
      <c r="N683" s="228"/>
    </row>
    <row r="684" spans="9:14" ht="13.5">
      <c r="I684" s="228"/>
      <c r="J684" s="228"/>
      <c r="K684" s="228"/>
      <c r="L684" s="228"/>
      <c r="M684" s="228"/>
      <c r="N684" s="228"/>
    </row>
    <row r="685" spans="9:14" ht="13.5">
      <c r="I685" s="228"/>
      <c r="J685" s="228"/>
      <c r="K685" s="228"/>
      <c r="L685" s="228"/>
      <c r="M685" s="228"/>
      <c r="N685" s="228"/>
    </row>
    <row r="686" spans="9:14" ht="13.5">
      <c r="I686" s="228"/>
      <c r="J686" s="228"/>
      <c r="K686" s="228"/>
      <c r="L686" s="228"/>
      <c r="M686" s="228"/>
      <c r="N686" s="228"/>
    </row>
    <row r="687" spans="9:14" ht="13.5">
      <c r="I687" s="228"/>
      <c r="J687" s="228"/>
      <c r="K687" s="228"/>
      <c r="L687" s="228"/>
      <c r="M687" s="228"/>
      <c r="N687" s="228"/>
    </row>
    <row r="688" spans="9:14" ht="13.5">
      <c r="I688" s="228"/>
      <c r="J688" s="228"/>
      <c r="K688" s="228"/>
      <c r="L688" s="228"/>
      <c r="M688" s="228"/>
      <c r="N688" s="228"/>
    </row>
    <row r="689" spans="9:14" ht="13.5">
      <c r="I689" s="228"/>
      <c r="J689" s="228"/>
      <c r="K689" s="228"/>
      <c r="L689" s="228"/>
      <c r="M689" s="228"/>
      <c r="N689" s="228"/>
    </row>
    <row r="690" spans="9:14" ht="13.5">
      <c r="I690" s="228"/>
      <c r="J690" s="228"/>
      <c r="K690" s="228"/>
      <c r="L690" s="228"/>
      <c r="M690" s="228"/>
      <c r="N690" s="228"/>
    </row>
    <row r="691" spans="9:14" ht="13.5">
      <c r="I691" s="228"/>
      <c r="J691" s="228"/>
      <c r="K691" s="228"/>
      <c r="L691" s="228"/>
      <c r="M691" s="228"/>
      <c r="N691" s="228"/>
    </row>
    <row r="692" spans="9:13" ht="13.5">
      <c r="I692" s="228"/>
      <c r="J692" s="228"/>
      <c r="K692" s="228"/>
      <c r="L692" s="228"/>
      <c r="M692" s="228"/>
    </row>
    <row r="693" spans="9:13" ht="13.5">
      <c r="I693" s="228"/>
      <c r="J693" s="228"/>
      <c r="K693" s="228"/>
      <c r="L693" s="228"/>
      <c r="M693" s="228"/>
    </row>
    <row r="694" spans="9:13" ht="13.5">
      <c r="I694" s="228"/>
      <c r="J694" s="228"/>
      <c r="K694" s="228"/>
      <c r="L694" s="228"/>
      <c r="M694" s="228"/>
    </row>
    <row r="695" spans="9:13" ht="13.5">
      <c r="I695" s="228"/>
      <c r="J695" s="228"/>
      <c r="K695" s="228"/>
      <c r="L695" s="228"/>
      <c r="M695" s="228"/>
    </row>
    <row r="696" spans="9:13" ht="13.5">
      <c r="I696" s="228"/>
      <c r="J696" s="228"/>
      <c r="K696" s="228"/>
      <c r="L696" s="228"/>
      <c r="M696" s="228"/>
    </row>
    <row r="697" spans="9:13" ht="13.5">
      <c r="I697" s="228"/>
      <c r="J697" s="228"/>
      <c r="K697" s="228"/>
      <c r="L697" s="228"/>
      <c r="M697" s="228"/>
    </row>
    <row r="698" spans="9:13" ht="13.5">
      <c r="I698" s="228"/>
      <c r="J698" s="228"/>
      <c r="K698" s="228"/>
      <c r="L698" s="228"/>
      <c r="M698" s="228"/>
    </row>
    <row r="699" spans="9:13" ht="13.5">
      <c r="I699" s="228"/>
      <c r="J699" s="228"/>
      <c r="K699" s="228"/>
      <c r="L699" s="228"/>
      <c r="M699" s="228"/>
    </row>
    <row r="700" spans="9:13" ht="13.5">
      <c r="I700" s="228"/>
      <c r="J700" s="228"/>
      <c r="K700" s="228"/>
      <c r="L700" s="228"/>
      <c r="M700" s="228"/>
    </row>
    <row r="701" spans="9:13" ht="13.5">
      <c r="I701" s="228"/>
      <c r="J701" s="228"/>
      <c r="K701" s="228"/>
      <c r="L701" s="228"/>
      <c r="M701" s="228"/>
    </row>
    <row r="702" spans="9:13" ht="13.5">
      <c r="I702" s="228"/>
      <c r="J702" s="228"/>
      <c r="K702" s="228"/>
      <c r="L702" s="228"/>
      <c r="M702" s="228"/>
    </row>
    <row r="703" spans="9:13" ht="13.5">
      <c r="I703" s="228"/>
      <c r="J703" s="228"/>
      <c r="K703" s="228"/>
      <c r="L703" s="228"/>
      <c r="M703" s="228"/>
    </row>
    <row r="704" spans="9:13" ht="13.5">
      <c r="I704" s="228"/>
      <c r="J704" s="228"/>
      <c r="K704" s="228"/>
      <c r="L704" s="228"/>
      <c r="M704" s="228"/>
    </row>
    <row r="705" spans="9:13" ht="13.5">
      <c r="I705" s="228"/>
      <c r="J705" s="228"/>
      <c r="K705" s="228"/>
      <c r="L705" s="228"/>
      <c r="M705" s="228"/>
    </row>
    <row r="706" spans="9:13" ht="13.5">
      <c r="I706" s="228"/>
      <c r="J706" s="228"/>
      <c r="K706" s="228"/>
      <c r="L706" s="228"/>
      <c r="M706" s="228"/>
    </row>
    <row r="707" spans="9:13" ht="13.5">
      <c r="I707" s="228"/>
      <c r="J707" s="228"/>
      <c r="K707" s="228"/>
      <c r="L707" s="228"/>
      <c r="M707" s="228"/>
    </row>
    <row r="708" spans="9:13" ht="13.5">
      <c r="I708" s="228"/>
      <c r="J708" s="228"/>
      <c r="K708" s="228"/>
      <c r="L708" s="228"/>
      <c r="M708" s="228"/>
    </row>
    <row r="709" spans="9:13" ht="13.5">
      <c r="I709" s="228"/>
      <c r="J709" s="228"/>
      <c r="K709" s="228"/>
      <c r="L709" s="228"/>
      <c r="M709" s="228"/>
    </row>
    <row r="710" spans="9:13" ht="13.5">
      <c r="I710" s="228"/>
      <c r="J710" s="228"/>
      <c r="K710" s="228"/>
      <c r="L710" s="228"/>
      <c r="M710" s="228"/>
    </row>
    <row r="711" spans="9:13" ht="13.5">
      <c r="I711" s="228"/>
      <c r="J711" s="228"/>
      <c r="K711" s="228"/>
      <c r="L711" s="228"/>
      <c r="M711" s="228"/>
    </row>
    <row r="712" spans="9:13" ht="13.5">
      <c r="I712" s="228"/>
      <c r="J712" s="228"/>
      <c r="K712" s="228"/>
      <c r="L712" s="228"/>
      <c r="M712" s="228"/>
    </row>
    <row r="713" spans="9:13" ht="13.5">
      <c r="I713" s="228"/>
      <c r="J713" s="228"/>
      <c r="K713" s="228"/>
      <c r="L713" s="228"/>
      <c r="M713" s="228"/>
    </row>
    <row r="714" spans="9:13" ht="13.5">
      <c r="I714" s="228"/>
      <c r="J714" s="228"/>
      <c r="K714" s="228"/>
      <c r="L714" s="228"/>
      <c r="M714" s="228"/>
    </row>
    <row r="715" spans="9:13" ht="13.5">
      <c r="I715" s="228"/>
      <c r="J715" s="228"/>
      <c r="K715" s="228"/>
      <c r="L715" s="228"/>
      <c r="M715" s="228"/>
    </row>
    <row r="716" spans="9:13" ht="13.5">
      <c r="I716" s="228"/>
      <c r="J716" s="228"/>
      <c r="K716" s="228"/>
      <c r="L716" s="228"/>
      <c r="M716" s="228"/>
    </row>
    <row r="717" spans="9:13" ht="13.5">
      <c r="I717" s="228"/>
      <c r="J717" s="228"/>
      <c r="K717" s="228"/>
      <c r="L717" s="228"/>
      <c r="M717" s="228"/>
    </row>
    <row r="718" spans="9:13" ht="13.5">
      <c r="I718" s="228"/>
      <c r="J718" s="228"/>
      <c r="K718" s="228"/>
      <c r="L718" s="228"/>
      <c r="M718" s="228"/>
    </row>
    <row r="719" spans="9:13" ht="13.5">
      <c r="I719" s="228"/>
      <c r="J719" s="228"/>
      <c r="K719" s="228"/>
      <c r="L719" s="228"/>
      <c r="M719" s="228"/>
    </row>
    <row r="720" spans="9:13" ht="13.5">
      <c r="I720" s="228"/>
      <c r="J720" s="228"/>
      <c r="K720" s="228"/>
      <c r="L720" s="228"/>
      <c r="M720" s="228"/>
    </row>
    <row r="721" spans="9:13" ht="13.5">
      <c r="I721" s="228"/>
      <c r="J721" s="228"/>
      <c r="K721" s="228"/>
      <c r="L721" s="228"/>
      <c r="M721" s="228"/>
    </row>
    <row r="722" spans="9:13" ht="13.5">
      <c r="I722" s="228"/>
      <c r="J722" s="228"/>
      <c r="K722" s="228"/>
      <c r="L722" s="228"/>
      <c r="M722" s="228"/>
    </row>
    <row r="723" spans="9:13" ht="13.5">
      <c r="I723" s="228"/>
      <c r="J723" s="228"/>
      <c r="K723" s="228"/>
      <c r="L723" s="228"/>
      <c r="M723" s="228"/>
    </row>
    <row r="724" spans="9:13" ht="13.5">
      <c r="I724" s="228"/>
      <c r="J724" s="228"/>
      <c r="K724" s="228"/>
      <c r="L724" s="228"/>
      <c r="M724" s="228"/>
    </row>
    <row r="725" spans="9:13" ht="13.5">
      <c r="I725" s="228"/>
      <c r="J725" s="228"/>
      <c r="K725" s="228"/>
      <c r="L725" s="228"/>
      <c r="M725" s="228"/>
    </row>
    <row r="726" spans="9:13" ht="13.5">
      <c r="I726" s="228"/>
      <c r="J726" s="228"/>
      <c r="K726" s="228"/>
      <c r="L726" s="228"/>
      <c r="M726" s="228"/>
    </row>
    <row r="727" spans="9:13" ht="13.5">
      <c r="I727" s="228"/>
      <c r="J727" s="228"/>
      <c r="K727" s="228"/>
      <c r="L727" s="228"/>
      <c r="M727" s="228"/>
    </row>
    <row r="728" spans="9:13" ht="13.5">
      <c r="I728" s="228"/>
      <c r="J728" s="228"/>
      <c r="K728" s="228"/>
      <c r="L728" s="228"/>
      <c r="M728" s="228"/>
    </row>
    <row r="729" spans="9:13" ht="13.5">
      <c r="I729" s="228"/>
      <c r="J729" s="228"/>
      <c r="K729" s="228"/>
      <c r="L729" s="228"/>
      <c r="M729" s="228"/>
    </row>
    <row r="730" spans="9:13" ht="13.5">
      <c r="I730" s="228"/>
      <c r="J730" s="228"/>
      <c r="K730" s="228"/>
      <c r="L730" s="228"/>
      <c r="M730" s="228"/>
    </row>
    <row r="731" spans="9:13" ht="13.5">
      <c r="I731" s="228"/>
      <c r="J731" s="228"/>
      <c r="K731" s="228"/>
      <c r="L731" s="228"/>
      <c r="M731" s="228"/>
    </row>
    <row r="732" spans="9:13" ht="13.5">
      <c r="I732" s="228"/>
      <c r="J732" s="228"/>
      <c r="K732" s="228"/>
      <c r="L732" s="228"/>
      <c r="M732" s="228"/>
    </row>
    <row r="733" spans="9:13" ht="13.5">
      <c r="I733" s="228"/>
      <c r="J733" s="228"/>
      <c r="K733" s="228"/>
      <c r="L733" s="228"/>
      <c r="M733" s="228"/>
    </row>
    <row r="734" spans="9:13" ht="13.5">
      <c r="I734" s="228"/>
      <c r="J734" s="228"/>
      <c r="K734" s="228"/>
      <c r="L734" s="228"/>
      <c r="M734" s="228"/>
    </row>
    <row r="735" spans="9:13" ht="13.5">
      <c r="I735" s="228"/>
      <c r="J735" s="228"/>
      <c r="K735" s="228"/>
      <c r="L735" s="228"/>
      <c r="M735" s="228"/>
    </row>
    <row r="736" spans="9:13" ht="13.5">
      <c r="I736" s="228"/>
      <c r="J736" s="228"/>
      <c r="K736" s="228"/>
      <c r="L736" s="228"/>
      <c r="M736" s="228"/>
    </row>
    <row r="737" spans="9:13" ht="13.5">
      <c r="I737" s="228"/>
      <c r="J737" s="228"/>
      <c r="K737" s="228"/>
      <c r="L737" s="228"/>
      <c r="M737" s="228"/>
    </row>
    <row r="738" spans="9:13" ht="13.5">
      <c r="I738" s="228"/>
      <c r="J738" s="228"/>
      <c r="K738" s="228"/>
      <c r="L738" s="228"/>
      <c r="M738" s="228"/>
    </row>
    <row r="739" spans="9:13" ht="13.5">
      <c r="I739" s="228"/>
      <c r="J739" s="228"/>
      <c r="K739" s="228"/>
      <c r="L739" s="228"/>
      <c r="M739" s="228"/>
    </row>
    <row r="740" spans="9:13" ht="13.5">
      <c r="I740" s="228"/>
      <c r="J740" s="228"/>
      <c r="K740" s="228"/>
      <c r="L740" s="228"/>
      <c r="M740" s="228"/>
    </row>
    <row r="741" spans="9:13" ht="13.5">
      <c r="I741" s="228"/>
      <c r="J741" s="228"/>
      <c r="K741" s="228"/>
      <c r="L741" s="228"/>
      <c r="M741" s="228"/>
    </row>
    <row r="742" spans="9:13" ht="13.5">
      <c r="I742" s="228"/>
      <c r="J742" s="228"/>
      <c r="K742" s="228"/>
      <c r="L742" s="228"/>
      <c r="M742" s="228"/>
    </row>
    <row r="743" spans="9:13" ht="13.5">
      <c r="I743" s="228"/>
      <c r="J743" s="228"/>
      <c r="K743" s="228"/>
      <c r="L743" s="228"/>
      <c r="M743" s="228"/>
    </row>
    <row r="744" spans="9:13" ht="13.5">
      <c r="I744" s="228"/>
      <c r="J744" s="228"/>
      <c r="K744" s="228"/>
      <c r="L744" s="228"/>
      <c r="M744" s="228"/>
    </row>
    <row r="745" spans="9:13" ht="13.5">
      <c r="I745" s="228"/>
      <c r="J745" s="228"/>
      <c r="K745" s="228"/>
      <c r="L745" s="228"/>
      <c r="M745" s="228"/>
    </row>
    <row r="746" spans="9:13" ht="13.5">
      <c r="I746" s="228"/>
      <c r="J746" s="228"/>
      <c r="K746" s="228"/>
      <c r="L746" s="228"/>
      <c r="M746" s="228"/>
    </row>
    <row r="747" spans="9:13" ht="13.5">
      <c r="I747" s="228"/>
      <c r="J747" s="228"/>
      <c r="K747" s="228"/>
      <c r="L747" s="228"/>
      <c r="M747" s="228"/>
    </row>
    <row r="748" spans="9:13" ht="13.5">
      <c r="I748" s="228"/>
      <c r="J748" s="228"/>
      <c r="K748" s="228"/>
      <c r="L748" s="228"/>
      <c r="M748" s="228"/>
    </row>
    <row r="749" spans="9:13" ht="13.5">
      <c r="I749" s="228"/>
      <c r="J749" s="228"/>
      <c r="K749" s="228"/>
      <c r="L749" s="228"/>
      <c r="M749" s="228"/>
    </row>
    <row r="750" spans="9:13" ht="13.5">
      <c r="I750" s="228"/>
      <c r="J750" s="228"/>
      <c r="K750" s="228"/>
      <c r="L750" s="228"/>
      <c r="M750" s="228"/>
    </row>
    <row r="751" spans="9:13" ht="13.5">
      <c r="I751" s="228"/>
      <c r="J751" s="228"/>
      <c r="K751" s="228"/>
      <c r="L751" s="228"/>
      <c r="M751" s="228"/>
    </row>
    <row r="752" spans="9:13" ht="13.5">
      <c r="I752" s="228"/>
      <c r="J752" s="228"/>
      <c r="K752" s="228"/>
      <c r="L752" s="228"/>
      <c r="M752" s="228"/>
    </row>
    <row r="753" spans="9:13" ht="13.5">
      <c r="I753" s="228"/>
      <c r="J753" s="228"/>
      <c r="K753" s="228"/>
      <c r="L753" s="228"/>
      <c r="M753" s="228"/>
    </row>
    <row r="754" spans="9:13" ht="13.5">
      <c r="I754" s="228"/>
      <c r="J754" s="228"/>
      <c r="K754" s="228"/>
      <c r="L754" s="228"/>
      <c r="M754" s="228"/>
    </row>
    <row r="755" spans="9:13" ht="13.5">
      <c r="I755" s="228"/>
      <c r="J755" s="228"/>
      <c r="K755" s="228"/>
      <c r="L755" s="228"/>
      <c r="M755" s="228"/>
    </row>
    <row r="756" spans="9:13" ht="13.5">
      <c r="I756" s="228"/>
      <c r="J756" s="228"/>
      <c r="K756" s="228"/>
      <c r="L756" s="228"/>
      <c r="M756" s="228"/>
    </row>
    <row r="757" spans="9:13" ht="13.5">
      <c r="I757" s="228"/>
      <c r="J757" s="228"/>
      <c r="K757" s="228"/>
      <c r="L757" s="228"/>
      <c r="M757" s="228"/>
    </row>
    <row r="758" spans="9:13" ht="13.5">
      <c r="I758" s="228"/>
      <c r="J758" s="228"/>
      <c r="K758" s="228"/>
      <c r="L758" s="228"/>
      <c r="M758" s="228"/>
    </row>
    <row r="759" spans="9:13" ht="13.5">
      <c r="I759" s="228"/>
      <c r="J759" s="228"/>
      <c r="K759" s="228"/>
      <c r="L759" s="228"/>
      <c r="M759" s="228"/>
    </row>
    <row r="760" spans="9:13" ht="13.5">
      <c r="I760" s="228"/>
      <c r="J760" s="228"/>
      <c r="K760" s="228"/>
      <c r="L760" s="228"/>
      <c r="M760" s="228"/>
    </row>
    <row r="761" spans="9:13" ht="13.5">
      <c r="I761" s="228"/>
      <c r="J761" s="228"/>
      <c r="K761" s="228"/>
      <c r="L761" s="228"/>
      <c r="M761" s="228"/>
    </row>
    <row r="762" spans="9:13" ht="13.5">
      <c r="I762" s="228"/>
      <c r="J762" s="228"/>
      <c r="K762" s="228"/>
      <c r="L762" s="228"/>
      <c r="M762" s="228"/>
    </row>
    <row r="763" spans="9:13" ht="13.5">
      <c r="I763" s="228"/>
      <c r="J763" s="228"/>
      <c r="K763" s="228"/>
      <c r="L763" s="228"/>
      <c r="M763" s="228"/>
    </row>
    <row r="764" spans="9:13" ht="13.5">
      <c r="I764" s="228"/>
      <c r="J764" s="228"/>
      <c r="K764" s="228"/>
      <c r="L764" s="228"/>
      <c r="M764" s="228"/>
    </row>
    <row r="765" spans="9:13" ht="13.5">
      <c r="I765" s="228"/>
      <c r="J765" s="228"/>
      <c r="K765" s="228"/>
      <c r="L765" s="228"/>
      <c r="M765" s="228"/>
    </row>
    <row r="766" spans="9:13" ht="13.5">
      <c r="I766" s="228"/>
      <c r="J766" s="228"/>
      <c r="K766" s="228"/>
      <c r="L766" s="228"/>
      <c r="M766" s="228"/>
    </row>
    <row r="767" spans="9:13" ht="13.5">
      <c r="I767" s="228"/>
      <c r="J767" s="228"/>
      <c r="K767" s="228"/>
      <c r="L767" s="228"/>
      <c r="M767" s="228"/>
    </row>
    <row r="768" spans="9:13" ht="13.5">
      <c r="I768" s="228"/>
      <c r="J768" s="228"/>
      <c r="K768" s="228"/>
      <c r="L768" s="228"/>
      <c r="M768" s="228"/>
    </row>
    <row r="769" spans="9:13" ht="13.5">
      <c r="I769" s="228"/>
      <c r="J769" s="228"/>
      <c r="K769" s="228"/>
      <c r="L769" s="228"/>
      <c r="M769" s="228"/>
    </row>
    <row r="770" spans="9:13" ht="13.5">
      <c r="I770" s="228"/>
      <c r="J770" s="228"/>
      <c r="K770" s="228"/>
      <c r="L770" s="228"/>
      <c r="M770" s="228"/>
    </row>
    <row r="771" spans="9:13" ht="13.5">
      <c r="I771" s="228"/>
      <c r="J771" s="228"/>
      <c r="K771" s="228"/>
      <c r="L771" s="228"/>
      <c r="M771" s="228"/>
    </row>
    <row r="772" spans="9:13" ht="13.5">
      <c r="I772" s="228"/>
      <c r="J772" s="228"/>
      <c r="K772" s="228"/>
      <c r="L772" s="228"/>
      <c r="M772" s="228"/>
    </row>
    <row r="773" spans="9:13" ht="13.5">
      <c r="I773" s="228"/>
      <c r="J773" s="228"/>
      <c r="K773" s="228"/>
      <c r="L773" s="228"/>
      <c r="M773" s="228"/>
    </row>
    <row r="774" spans="9:13" ht="13.5">
      <c r="I774" s="228"/>
      <c r="J774" s="228"/>
      <c r="K774" s="228"/>
      <c r="L774" s="228"/>
      <c r="M774" s="228"/>
    </row>
    <row r="775" spans="9:13" ht="13.5">
      <c r="I775" s="228"/>
      <c r="J775" s="228"/>
      <c r="K775" s="228"/>
      <c r="L775" s="228"/>
      <c r="M775" s="228"/>
    </row>
    <row r="776" spans="9:13" ht="13.5">
      <c r="I776" s="228"/>
      <c r="J776" s="228"/>
      <c r="K776" s="228"/>
      <c r="L776" s="228"/>
      <c r="M776" s="228"/>
    </row>
    <row r="777" spans="9:13" ht="13.5">
      <c r="I777" s="228"/>
      <c r="J777" s="228"/>
      <c r="K777" s="228"/>
      <c r="L777" s="228"/>
      <c r="M777" s="228"/>
    </row>
    <row r="778" spans="9:13" ht="13.5">
      <c r="I778" s="228"/>
      <c r="J778" s="228"/>
      <c r="K778" s="228"/>
      <c r="L778" s="228"/>
      <c r="M778" s="228"/>
    </row>
    <row r="779" spans="9:13" ht="13.5">
      <c r="I779" s="228"/>
      <c r="J779" s="228"/>
      <c r="K779" s="228"/>
      <c r="L779" s="228"/>
      <c r="M779" s="228"/>
    </row>
    <row r="780" spans="9:13" ht="13.5">
      <c r="I780" s="228"/>
      <c r="J780" s="228"/>
      <c r="K780" s="228"/>
      <c r="L780" s="228"/>
      <c r="M780" s="228"/>
    </row>
    <row r="781" spans="9:13" ht="13.5">
      <c r="I781" s="228"/>
      <c r="J781" s="228"/>
      <c r="K781" s="228"/>
      <c r="L781" s="228"/>
      <c r="M781" s="228"/>
    </row>
    <row r="782" spans="9:13" ht="13.5">
      <c r="I782" s="228"/>
      <c r="J782" s="228"/>
      <c r="K782" s="228"/>
      <c r="L782" s="228"/>
      <c r="M782" s="228"/>
    </row>
    <row r="783" spans="9:13" ht="13.5">
      <c r="I783" s="228"/>
      <c r="J783" s="228"/>
      <c r="K783" s="228"/>
      <c r="L783" s="228"/>
      <c r="M783" s="228"/>
    </row>
    <row r="784" spans="9:13" ht="13.5">
      <c r="I784" s="228"/>
      <c r="J784" s="228"/>
      <c r="K784" s="228"/>
      <c r="L784" s="228"/>
      <c r="M784" s="228"/>
    </row>
    <row r="785" spans="9:13" ht="13.5">
      <c r="I785" s="228"/>
      <c r="J785" s="228"/>
      <c r="K785" s="228"/>
      <c r="L785" s="228"/>
      <c r="M785" s="228"/>
    </row>
    <row r="786" spans="9:13" ht="13.5">
      <c r="I786" s="228"/>
      <c r="J786" s="228"/>
      <c r="K786" s="228"/>
      <c r="L786" s="228"/>
      <c r="M786" s="228"/>
    </row>
    <row r="787" spans="9:13" ht="13.5">
      <c r="I787" s="228"/>
      <c r="J787" s="228"/>
      <c r="K787" s="228"/>
      <c r="L787" s="228"/>
      <c r="M787" s="228"/>
    </row>
    <row r="788" spans="9:13" ht="13.5">
      <c r="I788" s="228"/>
      <c r="J788" s="228"/>
      <c r="K788" s="228"/>
      <c r="L788" s="228"/>
      <c r="M788" s="228"/>
    </row>
    <row r="789" spans="9:13" ht="13.5">
      <c r="I789" s="228"/>
      <c r="J789" s="228"/>
      <c r="K789" s="228"/>
      <c r="L789" s="228"/>
      <c r="M789" s="228"/>
    </row>
    <row r="790" spans="9:13" ht="13.5">
      <c r="I790" s="228"/>
      <c r="J790" s="228"/>
      <c r="K790" s="228"/>
      <c r="L790" s="228"/>
      <c r="M790" s="228"/>
    </row>
    <row r="791" spans="9:13" ht="13.5">
      <c r="I791" s="228"/>
      <c r="J791" s="228"/>
      <c r="K791" s="228"/>
      <c r="L791" s="228"/>
      <c r="M791" s="228"/>
    </row>
    <row r="792" spans="9:13" ht="13.5">
      <c r="I792" s="228"/>
      <c r="J792" s="228"/>
      <c r="K792" s="228"/>
      <c r="L792" s="228"/>
      <c r="M792" s="228"/>
    </row>
    <row r="793" spans="9:13" ht="13.5">
      <c r="I793" s="228"/>
      <c r="J793" s="228"/>
      <c r="K793" s="228"/>
      <c r="L793" s="228"/>
      <c r="M793" s="228"/>
    </row>
    <row r="794" spans="9:13" ht="13.5">
      <c r="I794" s="228"/>
      <c r="J794" s="228"/>
      <c r="K794" s="228"/>
      <c r="L794" s="228"/>
      <c r="M794" s="228"/>
    </row>
    <row r="795" spans="9:13" ht="13.5">
      <c r="I795" s="228"/>
      <c r="J795" s="228"/>
      <c r="K795" s="228"/>
      <c r="L795" s="228"/>
      <c r="M795" s="228"/>
    </row>
    <row r="796" spans="9:13" ht="13.5">
      <c r="I796" s="228"/>
      <c r="J796" s="228"/>
      <c r="K796" s="228"/>
      <c r="L796" s="228"/>
      <c r="M796" s="228"/>
    </row>
    <row r="797" spans="9:13" ht="13.5">
      <c r="I797" s="228"/>
      <c r="J797" s="228"/>
      <c r="K797" s="228"/>
      <c r="L797" s="228"/>
      <c r="M797" s="228"/>
    </row>
    <row r="798" spans="9:13" ht="13.5">
      <c r="I798" s="228"/>
      <c r="J798" s="228"/>
      <c r="K798" s="228"/>
      <c r="L798" s="228"/>
      <c r="M798" s="228"/>
    </row>
    <row r="799" spans="9:13" ht="13.5">
      <c r="I799" s="228"/>
      <c r="J799" s="228"/>
      <c r="K799" s="228"/>
      <c r="L799" s="228"/>
      <c r="M799" s="228"/>
    </row>
    <row r="800" spans="9:13" ht="13.5">
      <c r="I800" s="228"/>
      <c r="J800" s="228"/>
      <c r="K800" s="228"/>
      <c r="L800" s="228"/>
      <c r="M800" s="228"/>
    </row>
    <row r="801" spans="9:13" ht="13.5">
      <c r="I801" s="228"/>
      <c r="J801" s="228"/>
      <c r="K801" s="228"/>
      <c r="L801" s="228"/>
      <c r="M801" s="228"/>
    </row>
    <row r="802" spans="9:13" ht="13.5">
      <c r="I802" s="228"/>
      <c r="J802" s="228"/>
      <c r="K802" s="228"/>
      <c r="L802" s="228"/>
      <c r="M802" s="228"/>
    </row>
    <row r="803" spans="9:13" ht="13.5">
      <c r="I803" s="228"/>
      <c r="J803" s="228"/>
      <c r="K803" s="228"/>
      <c r="L803" s="228"/>
      <c r="M803" s="228"/>
    </row>
    <row r="804" spans="9:13" ht="13.5">
      <c r="I804" s="228"/>
      <c r="J804" s="228"/>
      <c r="K804" s="228"/>
      <c r="L804" s="228"/>
      <c r="M804" s="228"/>
    </row>
    <row r="805" spans="9:13" ht="13.5">
      <c r="I805" s="228"/>
      <c r="J805" s="228"/>
      <c r="K805" s="228"/>
      <c r="L805" s="228"/>
      <c r="M805" s="228"/>
    </row>
    <row r="806" spans="9:13" ht="13.5">
      <c r="I806" s="228"/>
      <c r="J806" s="228"/>
      <c r="K806" s="228"/>
      <c r="L806" s="228"/>
      <c r="M806" s="228"/>
    </row>
    <row r="807" spans="9:13" ht="13.5">
      <c r="I807" s="228"/>
      <c r="J807" s="228"/>
      <c r="K807" s="228"/>
      <c r="L807" s="228"/>
      <c r="M807" s="228"/>
    </row>
    <row r="808" spans="9:13" ht="13.5">
      <c r="I808" s="228"/>
      <c r="J808" s="228"/>
      <c r="K808" s="228"/>
      <c r="L808" s="228"/>
      <c r="M808" s="228"/>
    </row>
    <row r="809" spans="9:13" ht="13.5">
      <c r="I809" s="228"/>
      <c r="J809" s="228"/>
      <c r="K809" s="228"/>
      <c r="L809" s="228"/>
      <c r="M809" s="228"/>
    </row>
    <row r="810" spans="9:13" ht="13.5">
      <c r="I810" s="228"/>
      <c r="J810" s="228"/>
      <c r="K810" s="228"/>
      <c r="L810" s="228"/>
      <c r="M810" s="228"/>
    </row>
    <row r="811" spans="9:13" ht="13.5">
      <c r="I811" s="228"/>
      <c r="J811" s="228"/>
      <c r="K811" s="228"/>
      <c r="L811" s="228"/>
      <c r="M811" s="228"/>
    </row>
    <row r="812" spans="9:13" ht="13.5">
      <c r="I812" s="228"/>
      <c r="J812" s="228"/>
      <c r="K812" s="228"/>
      <c r="L812" s="228"/>
      <c r="M812" s="228"/>
    </row>
    <row r="813" spans="9:13" ht="13.5">
      <c r="I813" s="228"/>
      <c r="J813" s="228"/>
      <c r="K813" s="228"/>
      <c r="L813" s="228"/>
      <c r="M813" s="228"/>
    </row>
    <row r="814" spans="9:13" ht="13.5">
      <c r="I814" s="228"/>
      <c r="J814" s="228"/>
      <c r="K814" s="228"/>
      <c r="L814" s="228"/>
      <c r="M814" s="228"/>
    </row>
    <row r="815" spans="9:13" ht="13.5">
      <c r="I815" s="228"/>
      <c r="J815" s="228"/>
      <c r="K815" s="228"/>
      <c r="L815" s="228"/>
      <c r="M815" s="228"/>
    </row>
    <row r="816" spans="9:13" ht="13.5">
      <c r="I816" s="228"/>
      <c r="J816" s="228"/>
      <c r="K816" s="228"/>
      <c r="L816" s="228"/>
      <c r="M816" s="228"/>
    </row>
    <row r="817" spans="9:13" ht="13.5">
      <c r="I817" s="228"/>
      <c r="J817" s="228"/>
      <c r="K817" s="228"/>
      <c r="L817" s="228"/>
      <c r="M817" s="228"/>
    </row>
    <row r="818" spans="9:13" ht="13.5">
      <c r="I818" s="228"/>
      <c r="J818" s="228"/>
      <c r="K818" s="228"/>
      <c r="L818" s="228"/>
      <c r="M818" s="228"/>
    </row>
    <row r="819" spans="9:13" ht="13.5">
      <c r="I819" s="228"/>
      <c r="J819" s="228"/>
      <c r="K819" s="228"/>
      <c r="L819" s="228"/>
      <c r="M819" s="228"/>
    </row>
    <row r="820" spans="9:13" ht="13.5">
      <c r="I820" s="228"/>
      <c r="J820" s="228"/>
      <c r="K820" s="228"/>
      <c r="L820" s="228"/>
      <c r="M820" s="228"/>
    </row>
    <row r="821" spans="9:13" ht="13.5">
      <c r="I821" s="228"/>
      <c r="J821" s="228"/>
      <c r="K821" s="228"/>
      <c r="L821" s="228"/>
      <c r="M821" s="228"/>
    </row>
    <row r="822" spans="9:13" ht="13.5">
      <c r="I822" s="228"/>
      <c r="J822" s="228"/>
      <c r="K822" s="228"/>
      <c r="L822" s="228"/>
      <c r="M822" s="228"/>
    </row>
    <row r="823" spans="9:13" ht="13.5">
      <c r="I823" s="228"/>
      <c r="J823" s="228"/>
      <c r="K823" s="228"/>
      <c r="L823" s="228"/>
      <c r="M823" s="228"/>
    </row>
    <row r="824" spans="9:13" ht="13.5">
      <c r="I824" s="228"/>
      <c r="J824" s="228"/>
      <c r="K824" s="228"/>
      <c r="L824" s="228"/>
      <c r="M824" s="228"/>
    </row>
    <row r="825" spans="9:13" ht="13.5">
      <c r="I825" s="228"/>
      <c r="J825" s="228"/>
      <c r="K825" s="228"/>
      <c r="L825" s="228"/>
      <c r="M825" s="228"/>
    </row>
    <row r="826" spans="9:13" ht="13.5">
      <c r="I826" s="228"/>
      <c r="J826" s="228"/>
      <c r="K826" s="228"/>
      <c r="L826" s="228"/>
      <c r="M826" s="228"/>
    </row>
    <row r="827" spans="9:13" ht="13.5">
      <c r="I827" s="228"/>
      <c r="J827" s="228"/>
      <c r="K827" s="228"/>
      <c r="L827" s="228"/>
      <c r="M827" s="228"/>
    </row>
    <row r="828" spans="9:13" ht="13.5">
      <c r="I828" s="228"/>
      <c r="J828" s="228"/>
      <c r="K828" s="228"/>
      <c r="L828" s="228"/>
      <c r="M828" s="228"/>
    </row>
    <row r="829" spans="9:13" ht="13.5">
      <c r="I829" s="228"/>
      <c r="J829" s="228"/>
      <c r="K829" s="228"/>
      <c r="L829" s="228"/>
      <c r="M829" s="228"/>
    </row>
    <row r="830" spans="9:13" ht="13.5">
      <c r="I830" s="228"/>
      <c r="J830" s="228"/>
      <c r="K830" s="228"/>
      <c r="L830" s="228"/>
      <c r="M830" s="228"/>
    </row>
    <row r="831" spans="9:13" ht="13.5">
      <c r="I831" s="228"/>
      <c r="J831" s="228"/>
      <c r="K831" s="228"/>
      <c r="L831" s="228"/>
      <c r="M831" s="228"/>
    </row>
    <row r="832" spans="9:13" ht="13.5">
      <c r="I832" s="228"/>
      <c r="J832" s="228"/>
      <c r="K832" s="228"/>
      <c r="L832" s="228"/>
      <c r="M832" s="228"/>
    </row>
    <row r="833" spans="9:13" ht="13.5">
      <c r="I833" s="228"/>
      <c r="J833" s="228"/>
      <c r="K833" s="228"/>
      <c r="L833" s="228"/>
      <c r="M833" s="228"/>
    </row>
    <row r="834" spans="9:13" ht="13.5">
      <c r="I834" s="228"/>
      <c r="J834" s="228"/>
      <c r="K834" s="228"/>
      <c r="L834" s="228"/>
      <c r="M834" s="228"/>
    </row>
    <row r="835" spans="9:13" ht="13.5">
      <c r="I835" s="228"/>
      <c r="J835" s="228"/>
      <c r="K835" s="228"/>
      <c r="L835" s="228"/>
      <c r="M835" s="228"/>
    </row>
    <row r="836" spans="9:13" ht="13.5">
      <c r="I836" s="228"/>
      <c r="J836" s="228"/>
      <c r="K836" s="228"/>
      <c r="L836" s="228"/>
      <c r="M836" s="228"/>
    </row>
    <row r="837" spans="9:13" ht="13.5">
      <c r="I837" s="228"/>
      <c r="J837" s="228"/>
      <c r="K837" s="228"/>
      <c r="L837" s="228"/>
      <c r="M837" s="228"/>
    </row>
    <row r="838" spans="9:13" ht="13.5">
      <c r="I838" s="228"/>
      <c r="J838" s="228"/>
      <c r="K838" s="228"/>
      <c r="L838" s="228"/>
      <c r="M838" s="228"/>
    </row>
    <row r="839" spans="9:13" ht="13.5">
      <c r="I839" s="228"/>
      <c r="J839" s="228"/>
      <c r="K839" s="228"/>
      <c r="L839" s="228"/>
      <c r="M839" s="228"/>
    </row>
    <row r="840" spans="9:13" ht="13.5">
      <c r="I840" s="228"/>
      <c r="J840" s="228"/>
      <c r="K840" s="228"/>
      <c r="L840" s="228"/>
      <c r="M840" s="228"/>
    </row>
    <row r="841" spans="9:13" ht="13.5">
      <c r="I841" s="228"/>
      <c r="J841" s="228"/>
      <c r="K841" s="228"/>
      <c r="L841" s="228"/>
      <c r="M841" s="228"/>
    </row>
    <row r="842" spans="9:13" ht="13.5">
      <c r="I842" s="228"/>
      <c r="J842" s="228"/>
      <c r="K842" s="228"/>
      <c r="L842" s="228"/>
      <c r="M842" s="228"/>
    </row>
    <row r="843" spans="9:13" ht="13.5">
      <c r="I843" s="228"/>
      <c r="J843" s="228"/>
      <c r="K843" s="228"/>
      <c r="L843" s="228"/>
      <c r="M843" s="228"/>
    </row>
    <row r="844" spans="9:13" ht="13.5">
      <c r="I844" s="228"/>
      <c r="J844" s="228"/>
      <c r="K844" s="228"/>
      <c r="L844" s="228"/>
      <c r="M844" s="228"/>
    </row>
    <row r="845" spans="9:13" ht="13.5">
      <c r="I845" s="228"/>
      <c r="J845" s="228"/>
      <c r="K845" s="228"/>
      <c r="L845" s="228"/>
      <c r="M845" s="228"/>
    </row>
    <row r="846" spans="9:13" ht="13.5">
      <c r="I846" s="228"/>
      <c r="J846" s="228"/>
      <c r="K846" s="228"/>
      <c r="L846" s="228"/>
      <c r="M846" s="228"/>
    </row>
    <row r="847" spans="9:13" ht="13.5">
      <c r="I847" s="228"/>
      <c r="J847" s="228"/>
      <c r="K847" s="228"/>
      <c r="L847" s="228"/>
      <c r="M847" s="228"/>
    </row>
    <row r="848" spans="9:13" ht="13.5">
      <c r="I848" s="228"/>
      <c r="J848" s="228"/>
      <c r="K848" s="228"/>
      <c r="L848" s="228"/>
      <c r="M848" s="228"/>
    </row>
    <row r="849" spans="9:13" ht="13.5">
      <c r="I849" s="228"/>
      <c r="J849" s="228"/>
      <c r="K849" s="228"/>
      <c r="L849" s="228"/>
      <c r="M849" s="228"/>
    </row>
    <row r="850" spans="9:13" ht="13.5">
      <c r="I850" s="228"/>
      <c r="J850" s="228"/>
      <c r="K850" s="228"/>
      <c r="L850" s="228"/>
      <c r="M850" s="228"/>
    </row>
    <row r="851" spans="9:13" ht="13.5">
      <c r="I851" s="228"/>
      <c r="J851" s="228"/>
      <c r="K851" s="228"/>
      <c r="L851" s="228"/>
      <c r="M851" s="228"/>
    </row>
    <row r="852" spans="9:13" ht="13.5">
      <c r="I852" s="228"/>
      <c r="J852" s="228"/>
      <c r="K852" s="228"/>
      <c r="L852" s="228"/>
      <c r="M852" s="228"/>
    </row>
    <row r="853" spans="9:13" ht="13.5">
      <c r="I853" s="228"/>
      <c r="J853" s="228"/>
      <c r="K853" s="228"/>
      <c r="L853" s="228"/>
      <c r="M853" s="228"/>
    </row>
    <row r="854" spans="9:13" ht="13.5">
      <c r="I854" s="228"/>
      <c r="J854" s="228"/>
      <c r="K854" s="228"/>
      <c r="L854" s="228"/>
      <c r="M854" s="228"/>
    </row>
    <row r="855" spans="9:13" ht="13.5">
      <c r="I855" s="228"/>
      <c r="J855" s="228"/>
      <c r="K855" s="228"/>
      <c r="L855" s="228"/>
      <c r="M855" s="228"/>
    </row>
    <row r="856" spans="9:13" ht="13.5">
      <c r="I856" s="228"/>
      <c r="J856" s="228"/>
      <c r="K856" s="228"/>
      <c r="L856" s="228"/>
      <c r="M856" s="228"/>
    </row>
    <row r="857" spans="9:13" ht="13.5">
      <c r="I857" s="228"/>
      <c r="J857" s="228"/>
      <c r="K857" s="228"/>
      <c r="L857" s="228"/>
      <c r="M857" s="228"/>
    </row>
    <row r="858" spans="9:13" ht="13.5">
      <c r="I858" s="228"/>
      <c r="J858" s="228"/>
      <c r="K858" s="228"/>
      <c r="L858" s="228"/>
      <c r="M858" s="228"/>
    </row>
    <row r="859" spans="9:13" ht="13.5">
      <c r="I859" s="228"/>
      <c r="J859" s="228"/>
      <c r="K859" s="228"/>
      <c r="L859" s="228"/>
      <c r="M859" s="228"/>
    </row>
    <row r="860" spans="9:13" ht="13.5">
      <c r="I860" s="228"/>
      <c r="J860" s="228"/>
      <c r="K860" s="228"/>
      <c r="L860" s="228"/>
      <c r="M860" s="228"/>
    </row>
    <row r="861" spans="9:13" ht="13.5">
      <c r="I861" s="228"/>
      <c r="J861" s="228"/>
      <c r="K861" s="228"/>
      <c r="L861" s="228"/>
      <c r="M861" s="228"/>
    </row>
    <row r="862" spans="9:13" ht="13.5">
      <c r="I862" s="228"/>
      <c r="J862" s="228"/>
      <c r="K862" s="228"/>
      <c r="L862" s="228"/>
      <c r="M862" s="228"/>
    </row>
    <row r="863" spans="9:13" ht="13.5">
      <c r="I863" s="228"/>
      <c r="J863" s="228"/>
      <c r="K863" s="228"/>
      <c r="L863" s="228"/>
      <c r="M863" s="228"/>
    </row>
    <row r="864" spans="9:13" ht="13.5">
      <c r="I864" s="228"/>
      <c r="J864" s="228"/>
      <c r="K864" s="228"/>
      <c r="L864" s="228"/>
      <c r="M864" s="228"/>
    </row>
    <row r="865" spans="9:13" ht="13.5">
      <c r="I865" s="228"/>
      <c r="J865" s="228"/>
      <c r="K865" s="228"/>
      <c r="L865" s="228"/>
      <c r="M865" s="228"/>
    </row>
    <row r="866" spans="9:13" ht="13.5">
      <c r="I866" s="228"/>
      <c r="J866" s="228"/>
      <c r="K866" s="228"/>
      <c r="L866" s="228"/>
      <c r="M866" s="228"/>
    </row>
    <row r="867" spans="9:13" ht="13.5">
      <c r="I867" s="228"/>
      <c r="J867" s="228"/>
      <c r="K867" s="228"/>
      <c r="L867" s="228"/>
      <c r="M867" s="228"/>
    </row>
    <row r="868" spans="9:13" ht="13.5">
      <c r="I868" s="228"/>
      <c r="J868" s="228"/>
      <c r="K868" s="228"/>
      <c r="L868" s="228"/>
      <c r="M868" s="228"/>
    </row>
    <row r="869" spans="9:13" ht="13.5">
      <c r="I869" s="228"/>
      <c r="J869" s="228"/>
      <c r="K869" s="228"/>
      <c r="L869" s="228"/>
      <c r="M869" s="228"/>
    </row>
    <row r="870" spans="9:13" ht="13.5">
      <c r="I870" s="228"/>
      <c r="J870" s="228"/>
      <c r="K870" s="228"/>
      <c r="L870" s="228"/>
      <c r="M870" s="228"/>
    </row>
    <row r="871" spans="9:13" ht="13.5">
      <c r="I871" s="228"/>
      <c r="J871" s="228"/>
      <c r="K871" s="228"/>
      <c r="L871" s="228"/>
      <c r="M871" s="228"/>
    </row>
    <row r="872" spans="9:13" ht="13.5">
      <c r="I872" s="228"/>
      <c r="J872" s="228"/>
      <c r="K872" s="228"/>
      <c r="L872" s="228"/>
      <c r="M872" s="228"/>
    </row>
    <row r="873" spans="9:13" ht="13.5">
      <c r="I873" s="228"/>
      <c r="J873" s="228"/>
      <c r="K873" s="228"/>
      <c r="L873" s="228"/>
      <c r="M873" s="228"/>
    </row>
    <row r="874" spans="9:13" ht="13.5">
      <c r="I874" s="228"/>
      <c r="J874" s="228"/>
      <c r="K874" s="228"/>
      <c r="L874" s="228"/>
      <c r="M874" s="228"/>
    </row>
    <row r="875" spans="9:13" ht="13.5">
      <c r="I875" s="228"/>
      <c r="J875" s="228"/>
      <c r="K875" s="228"/>
      <c r="L875" s="228"/>
      <c r="M875" s="228"/>
    </row>
    <row r="876" spans="9:13" ht="13.5">
      <c r="I876" s="228"/>
      <c r="J876" s="228"/>
      <c r="K876" s="228"/>
      <c r="L876" s="228"/>
      <c r="M876" s="228"/>
    </row>
    <row r="877" spans="9:13" ht="13.5">
      <c r="I877" s="228"/>
      <c r="J877" s="228"/>
      <c r="K877" s="228"/>
      <c r="L877" s="228"/>
      <c r="M877" s="228"/>
    </row>
    <row r="878" spans="9:13" ht="13.5">
      <c r="I878" s="228"/>
      <c r="J878" s="228"/>
      <c r="K878" s="228"/>
      <c r="L878" s="228"/>
      <c r="M878" s="228"/>
    </row>
    <row r="879" spans="9:13" ht="13.5">
      <c r="I879" s="228"/>
      <c r="J879" s="228"/>
      <c r="K879" s="228"/>
      <c r="L879" s="228"/>
      <c r="M879" s="228"/>
    </row>
    <row r="880" spans="9:13" ht="13.5">
      <c r="I880" s="228"/>
      <c r="J880" s="228"/>
      <c r="K880" s="228"/>
      <c r="L880" s="228"/>
      <c r="M880" s="228"/>
    </row>
    <row r="881" spans="9:13" ht="13.5">
      <c r="I881" s="228"/>
      <c r="J881" s="228"/>
      <c r="K881" s="228"/>
      <c r="L881" s="228"/>
      <c r="M881" s="228"/>
    </row>
    <row r="882" spans="9:13" ht="13.5">
      <c r="I882" s="228"/>
      <c r="J882" s="228"/>
      <c r="K882" s="228"/>
      <c r="L882" s="228"/>
      <c r="M882" s="228"/>
    </row>
    <row r="883" spans="9:13" ht="13.5">
      <c r="I883" s="228"/>
      <c r="J883" s="228"/>
      <c r="K883" s="228"/>
      <c r="L883" s="228"/>
      <c r="M883" s="228"/>
    </row>
    <row r="884" spans="9:13" ht="13.5">
      <c r="I884" s="228"/>
      <c r="J884" s="228"/>
      <c r="K884" s="228"/>
      <c r="L884" s="228"/>
      <c r="M884" s="228"/>
    </row>
    <row r="885" spans="9:13" ht="13.5">
      <c r="I885" s="228"/>
      <c r="J885" s="228"/>
      <c r="K885" s="228"/>
      <c r="L885" s="228"/>
      <c r="M885" s="228"/>
    </row>
    <row r="886" spans="9:13" ht="13.5">
      <c r="I886" s="228"/>
      <c r="J886" s="228"/>
      <c r="K886" s="228"/>
      <c r="L886" s="228"/>
      <c r="M886" s="228"/>
    </row>
    <row r="887" spans="9:13" ht="13.5">
      <c r="I887" s="228"/>
      <c r="J887" s="228"/>
      <c r="K887" s="228"/>
      <c r="L887" s="228"/>
      <c r="M887" s="228"/>
    </row>
    <row r="888" spans="9:13" ht="13.5">
      <c r="I888" s="228"/>
      <c r="J888" s="228"/>
      <c r="K888" s="228"/>
      <c r="L888" s="228"/>
      <c r="M888" s="228"/>
    </row>
    <row r="889" spans="9:13" ht="13.5">
      <c r="I889" s="228"/>
      <c r="J889" s="228"/>
      <c r="K889" s="228"/>
      <c r="L889" s="228"/>
      <c r="M889" s="228"/>
    </row>
    <row r="890" spans="9:13" ht="13.5">
      <c r="I890" s="228"/>
      <c r="J890" s="228"/>
      <c r="K890" s="228"/>
      <c r="L890" s="228"/>
      <c r="M890" s="228"/>
    </row>
    <row r="891" spans="9:13" ht="13.5">
      <c r="I891" s="228"/>
      <c r="J891" s="228"/>
      <c r="K891" s="228"/>
      <c r="L891" s="228"/>
      <c r="M891" s="228"/>
    </row>
    <row r="892" spans="9:13" ht="13.5">
      <c r="I892" s="228"/>
      <c r="J892" s="228"/>
      <c r="K892" s="228"/>
      <c r="L892" s="228"/>
      <c r="M892" s="228"/>
    </row>
    <row r="893" spans="9:13" ht="13.5">
      <c r="I893" s="228"/>
      <c r="J893" s="228"/>
      <c r="K893" s="228"/>
      <c r="L893" s="228"/>
      <c r="M893" s="228"/>
    </row>
    <row r="894" spans="9:13" ht="13.5">
      <c r="I894" s="228"/>
      <c r="J894" s="228"/>
      <c r="K894" s="228"/>
      <c r="L894" s="228"/>
      <c r="M894" s="228"/>
    </row>
    <row r="895" spans="9:13" ht="13.5">
      <c r="I895" s="228"/>
      <c r="J895" s="228"/>
      <c r="K895" s="228"/>
      <c r="L895" s="228"/>
      <c r="M895" s="228"/>
    </row>
    <row r="896" spans="9:13" ht="13.5">
      <c r="I896" s="228"/>
      <c r="J896" s="228"/>
      <c r="K896" s="228"/>
      <c r="L896" s="228"/>
      <c r="M896" s="228"/>
    </row>
    <row r="897" spans="9:13" ht="13.5">
      <c r="I897" s="228"/>
      <c r="J897" s="228"/>
      <c r="K897" s="228"/>
      <c r="L897" s="228"/>
      <c r="M897" s="228"/>
    </row>
    <row r="898" spans="9:13" ht="13.5">
      <c r="I898" s="228"/>
      <c r="J898" s="228"/>
      <c r="K898" s="228"/>
      <c r="L898" s="228"/>
      <c r="M898" s="228"/>
    </row>
    <row r="899" spans="9:13" ht="13.5">
      <c r="I899" s="228"/>
      <c r="J899" s="228"/>
      <c r="K899" s="228"/>
      <c r="L899" s="228"/>
      <c r="M899" s="228"/>
    </row>
    <row r="900" spans="9:13" ht="13.5">
      <c r="I900" s="228"/>
      <c r="J900" s="228"/>
      <c r="K900" s="228"/>
      <c r="L900" s="228"/>
      <c r="M900" s="228"/>
    </row>
    <row r="901" spans="9:13" ht="13.5">
      <c r="I901" s="228"/>
      <c r="J901" s="228"/>
      <c r="K901" s="228"/>
      <c r="L901" s="228"/>
      <c r="M901" s="228"/>
    </row>
    <row r="902" spans="9:13" ht="13.5">
      <c r="I902" s="228"/>
      <c r="J902" s="228"/>
      <c r="K902" s="228"/>
      <c r="L902" s="228"/>
      <c r="M902" s="228"/>
    </row>
    <row r="903" spans="9:13" ht="13.5">
      <c r="I903" s="228"/>
      <c r="J903" s="228"/>
      <c r="K903" s="228"/>
      <c r="L903" s="228"/>
      <c r="M903" s="228"/>
    </row>
    <row r="904" spans="9:13" ht="13.5">
      <c r="I904" s="228"/>
      <c r="J904" s="228"/>
      <c r="K904" s="228"/>
      <c r="L904" s="228"/>
      <c r="M904" s="228"/>
    </row>
    <row r="905" spans="9:13" ht="13.5">
      <c r="I905" s="228"/>
      <c r="J905" s="228"/>
      <c r="K905" s="228"/>
      <c r="L905" s="228"/>
      <c r="M905" s="228"/>
    </row>
    <row r="906" spans="9:13" ht="13.5">
      <c r="I906" s="228"/>
      <c r="J906" s="228"/>
      <c r="K906" s="228"/>
      <c r="L906" s="228"/>
      <c r="M906" s="228"/>
    </row>
    <row r="907" spans="9:13" ht="13.5">
      <c r="I907" s="228"/>
      <c r="J907" s="228"/>
      <c r="K907" s="228"/>
      <c r="L907" s="228"/>
      <c r="M907" s="228"/>
    </row>
    <row r="908" spans="9:13" ht="13.5">
      <c r="I908" s="228"/>
      <c r="J908" s="228"/>
      <c r="K908" s="228"/>
      <c r="L908" s="228"/>
      <c r="M908" s="228"/>
    </row>
    <row r="909" spans="9:13" ht="13.5">
      <c r="I909" s="228"/>
      <c r="J909" s="228"/>
      <c r="K909" s="228"/>
      <c r="L909" s="228"/>
      <c r="M909" s="228"/>
    </row>
    <row r="910" spans="9:13" ht="13.5">
      <c r="I910" s="228"/>
      <c r="J910" s="228"/>
      <c r="K910" s="228"/>
      <c r="L910" s="228"/>
      <c r="M910" s="228"/>
    </row>
    <row r="911" spans="9:13" ht="13.5">
      <c r="I911" s="228"/>
      <c r="J911" s="228"/>
      <c r="K911" s="228"/>
      <c r="L911" s="228"/>
      <c r="M911" s="228"/>
    </row>
    <row r="912" spans="9:13" ht="13.5">
      <c r="I912" s="228"/>
      <c r="J912" s="228"/>
      <c r="K912" s="228"/>
      <c r="L912" s="228"/>
      <c r="M912" s="228"/>
    </row>
    <row r="913" spans="9:13" ht="13.5">
      <c r="I913" s="228"/>
      <c r="J913" s="228"/>
      <c r="K913" s="228"/>
      <c r="L913" s="228"/>
      <c r="M913" s="228"/>
    </row>
    <row r="914" spans="9:13" ht="13.5">
      <c r="I914" s="228"/>
      <c r="J914" s="228"/>
      <c r="K914" s="228"/>
      <c r="L914" s="228"/>
      <c r="M914" s="228"/>
    </row>
    <row r="915" spans="9:13" ht="13.5">
      <c r="I915" s="228"/>
      <c r="J915" s="228"/>
      <c r="K915" s="228"/>
      <c r="L915" s="228"/>
      <c r="M915" s="228"/>
    </row>
    <row r="916" spans="9:13" ht="13.5">
      <c r="I916" s="228"/>
      <c r="J916" s="228"/>
      <c r="K916" s="228"/>
      <c r="L916" s="228"/>
      <c r="M916" s="228"/>
    </row>
    <row r="917" spans="9:13" ht="13.5">
      <c r="I917" s="228"/>
      <c r="J917" s="228"/>
      <c r="K917" s="228"/>
      <c r="L917" s="228"/>
      <c r="M917" s="228"/>
    </row>
    <row r="918" spans="9:13" ht="13.5">
      <c r="I918" s="228"/>
      <c r="J918" s="228"/>
      <c r="K918" s="228"/>
      <c r="L918" s="228"/>
      <c r="M918" s="228"/>
    </row>
    <row r="919" spans="9:13" ht="13.5">
      <c r="I919" s="228"/>
      <c r="J919" s="228"/>
      <c r="K919" s="228"/>
      <c r="L919" s="228"/>
      <c r="M919" s="228"/>
    </row>
    <row r="920" spans="9:13" ht="13.5">
      <c r="I920" s="228"/>
      <c r="J920" s="228"/>
      <c r="K920" s="228"/>
      <c r="L920" s="228"/>
      <c r="M920" s="228"/>
    </row>
    <row r="921" spans="9:13" ht="13.5">
      <c r="I921" s="228"/>
      <c r="J921" s="228"/>
      <c r="K921" s="228"/>
      <c r="L921" s="228"/>
      <c r="M921" s="228"/>
    </row>
    <row r="922" spans="9:13" ht="13.5">
      <c r="I922" s="228"/>
      <c r="J922" s="228"/>
      <c r="K922" s="228"/>
      <c r="L922" s="228"/>
      <c r="M922" s="228"/>
    </row>
    <row r="923" spans="9:13" ht="13.5">
      <c r="I923" s="228"/>
      <c r="J923" s="228"/>
      <c r="K923" s="228"/>
      <c r="L923" s="228"/>
      <c r="M923" s="228"/>
    </row>
    <row r="924" spans="9:13" ht="13.5">
      <c r="I924" s="228"/>
      <c r="J924" s="228"/>
      <c r="K924" s="228"/>
      <c r="L924" s="228"/>
      <c r="M924" s="228"/>
    </row>
    <row r="925" spans="9:13" ht="13.5">
      <c r="I925" s="228"/>
      <c r="J925" s="228"/>
      <c r="K925" s="228"/>
      <c r="L925" s="228"/>
      <c r="M925" s="228"/>
    </row>
    <row r="926" spans="9:13" ht="13.5">
      <c r="I926" s="228"/>
      <c r="J926" s="228"/>
      <c r="K926" s="228"/>
      <c r="L926" s="228"/>
      <c r="M926" s="228"/>
    </row>
    <row r="927" spans="9:13" ht="13.5">
      <c r="I927" s="228"/>
      <c r="J927" s="228"/>
      <c r="K927" s="228"/>
      <c r="L927" s="228"/>
      <c r="M927" s="228"/>
    </row>
    <row r="928" spans="9:13" ht="13.5">
      <c r="I928" s="228"/>
      <c r="J928" s="228"/>
      <c r="K928" s="228"/>
      <c r="L928" s="228"/>
      <c r="M928" s="228"/>
    </row>
    <row r="929" spans="9:13" ht="13.5">
      <c r="I929" s="228"/>
      <c r="J929" s="228"/>
      <c r="K929" s="228"/>
      <c r="L929" s="228"/>
      <c r="M929" s="228"/>
    </row>
    <row r="930" spans="9:13" ht="13.5">
      <c r="I930" s="228"/>
      <c r="J930" s="228"/>
      <c r="K930" s="228"/>
      <c r="L930" s="228"/>
      <c r="M930" s="228"/>
    </row>
    <row r="931" spans="9:13" ht="13.5">
      <c r="I931" s="228"/>
      <c r="J931" s="228"/>
      <c r="K931" s="228"/>
      <c r="L931" s="228"/>
      <c r="M931" s="228"/>
    </row>
    <row r="932" spans="9:13" ht="13.5">
      <c r="I932" s="228"/>
      <c r="J932" s="228"/>
      <c r="K932" s="228"/>
      <c r="L932" s="228"/>
      <c r="M932" s="228"/>
    </row>
    <row r="933" spans="9:13" ht="13.5">
      <c r="I933" s="228"/>
      <c r="J933" s="228"/>
      <c r="K933" s="228"/>
      <c r="L933" s="228"/>
      <c r="M933" s="228"/>
    </row>
    <row r="934" spans="9:13" ht="13.5">
      <c r="I934" s="228"/>
      <c r="J934" s="228"/>
      <c r="K934" s="228"/>
      <c r="L934" s="228"/>
      <c r="M934" s="228"/>
    </row>
    <row r="935" spans="9:13" ht="13.5">
      <c r="I935" s="228"/>
      <c r="J935" s="228"/>
      <c r="K935" s="228"/>
      <c r="L935" s="228"/>
      <c r="M935" s="228"/>
    </row>
    <row r="936" spans="9:13" ht="13.5">
      <c r="I936" s="228"/>
      <c r="J936" s="228"/>
      <c r="K936" s="228"/>
      <c r="L936" s="228"/>
      <c r="M936" s="228"/>
    </row>
    <row r="937" spans="9:13" ht="13.5">
      <c r="I937" s="228"/>
      <c r="J937" s="228"/>
      <c r="K937" s="228"/>
      <c r="L937" s="228"/>
      <c r="M937" s="228"/>
    </row>
    <row r="938" spans="9:13" ht="13.5">
      <c r="I938" s="228"/>
      <c r="J938" s="228"/>
      <c r="K938" s="228"/>
      <c r="L938" s="228"/>
      <c r="M938" s="228"/>
    </row>
    <row r="939" spans="9:13" ht="13.5">
      <c r="I939" s="228"/>
      <c r="J939" s="228"/>
      <c r="K939" s="228"/>
      <c r="L939" s="228"/>
      <c r="M939" s="228"/>
    </row>
    <row r="940" spans="9:13" ht="13.5">
      <c r="I940" s="228"/>
      <c r="J940" s="228"/>
      <c r="K940" s="228"/>
      <c r="L940" s="228"/>
      <c r="M940" s="228"/>
    </row>
    <row r="941" spans="9:13" ht="13.5">
      <c r="I941" s="228"/>
      <c r="J941" s="228"/>
      <c r="K941" s="228"/>
      <c r="L941" s="228"/>
      <c r="M941" s="228"/>
    </row>
    <row r="942" spans="9:13" ht="13.5">
      <c r="I942" s="228"/>
      <c r="J942" s="228"/>
      <c r="K942" s="228"/>
      <c r="L942" s="228"/>
      <c r="M942" s="228"/>
    </row>
    <row r="943" spans="9:13" ht="13.5">
      <c r="I943" s="228"/>
      <c r="J943" s="228"/>
      <c r="K943" s="228"/>
      <c r="L943" s="228"/>
      <c r="M943" s="228"/>
    </row>
    <row r="944" spans="9:13" ht="13.5">
      <c r="I944" s="228"/>
      <c r="J944" s="228"/>
      <c r="K944" s="228"/>
      <c r="L944" s="228"/>
      <c r="M944" s="228"/>
    </row>
    <row r="945" spans="9:13" ht="13.5">
      <c r="I945" s="228"/>
      <c r="J945" s="228"/>
      <c r="K945" s="228"/>
      <c r="L945" s="228"/>
      <c r="M945" s="228"/>
    </row>
    <row r="946" spans="9:13" ht="13.5">
      <c r="I946" s="228"/>
      <c r="J946" s="228"/>
      <c r="K946" s="228"/>
      <c r="L946" s="228"/>
      <c r="M946" s="228"/>
    </row>
    <row r="947" spans="9:13" ht="13.5">
      <c r="I947" s="228"/>
      <c r="J947" s="228"/>
      <c r="K947" s="228"/>
      <c r="L947" s="228"/>
      <c r="M947" s="228"/>
    </row>
    <row r="948" spans="9:13" ht="13.5">
      <c r="I948" s="228"/>
      <c r="J948" s="228"/>
      <c r="K948" s="228"/>
      <c r="L948" s="228"/>
      <c r="M948" s="228"/>
    </row>
    <row r="949" spans="9:13" ht="13.5">
      <c r="I949" s="228"/>
      <c r="J949" s="228"/>
      <c r="K949" s="228"/>
      <c r="L949" s="228"/>
      <c r="M949" s="228"/>
    </row>
    <row r="950" spans="9:13" ht="13.5">
      <c r="I950" s="228"/>
      <c r="J950" s="228"/>
      <c r="K950" s="228"/>
      <c r="L950" s="228"/>
      <c r="M950" s="228"/>
    </row>
    <row r="951" spans="9:13" ht="13.5">
      <c r="I951" s="228"/>
      <c r="J951" s="228"/>
      <c r="K951" s="228"/>
      <c r="L951" s="228"/>
      <c r="M951" s="228"/>
    </row>
    <row r="952" spans="9:13" ht="13.5">
      <c r="I952" s="228"/>
      <c r="J952" s="228"/>
      <c r="K952" s="228"/>
      <c r="L952" s="228"/>
      <c r="M952" s="228"/>
    </row>
    <row r="953" spans="9:13" ht="13.5">
      <c r="I953" s="228"/>
      <c r="J953" s="228"/>
      <c r="K953" s="228"/>
      <c r="L953" s="228"/>
      <c r="M953" s="228"/>
    </row>
    <row r="954" spans="9:13" ht="13.5">
      <c r="I954" s="228"/>
      <c r="J954" s="228"/>
      <c r="K954" s="228"/>
      <c r="L954" s="228"/>
      <c r="M954" s="228"/>
    </row>
    <row r="955" spans="9:13" ht="13.5">
      <c r="I955" s="228"/>
      <c r="J955" s="228"/>
      <c r="K955" s="228"/>
      <c r="L955" s="228"/>
      <c r="M955" s="228"/>
    </row>
    <row r="956" spans="9:13" ht="13.5">
      <c r="I956" s="228"/>
      <c r="J956" s="228"/>
      <c r="K956" s="228"/>
      <c r="L956" s="228"/>
      <c r="M956" s="228"/>
    </row>
    <row r="957" spans="9:13" ht="13.5">
      <c r="I957" s="228"/>
      <c r="J957" s="228"/>
      <c r="K957" s="228"/>
      <c r="L957" s="228"/>
      <c r="M957" s="228"/>
    </row>
    <row r="958" spans="9:13" ht="13.5">
      <c r="I958" s="228"/>
      <c r="J958" s="228"/>
      <c r="K958" s="228"/>
      <c r="L958" s="228"/>
      <c r="M958" s="228"/>
    </row>
    <row r="959" spans="9:13" ht="13.5">
      <c r="I959" s="228"/>
      <c r="J959" s="228"/>
      <c r="K959" s="228"/>
      <c r="L959" s="228"/>
      <c r="M959" s="228"/>
    </row>
    <row r="960" spans="9:13" ht="13.5">
      <c r="I960" s="228"/>
      <c r="J960" s="228"/>
      <c r="K960" s="228"/>
      <c r="L960" s="228"/>
      <c r="M960" s="228"/>
    </row>
    <row r="961" spans="9:13" ht="13.5">
      <c r="I961" s="228"/>
      <c r="J961" s="228"/>
      <c r="K961" s="228"/>
      <c r="L961" s="228"/>
      <c r="M961" s="228"/>
    </row>
    <row r="962" spans="9:13" ht="13.5">
      <c r="I962" s="228"/>
      <c r="J962" s="228"/>
      <c r="K962" s="228"/>
      <c r="L962" s="228"/>
      <c r="M962" s="228"/>
    </row>
    <row r="963" spans="9:13" ht="13.5">
      <c r="I963" s="228"/>
      <c r="J963" s="228"/>
      <c r="K963" s="228"/>
      <c r="L963" s="228"/>
      <c r="M963" s="228"/>
    </row>
    <row r="964" spans="9:13" ht="13.5">
      <c r="I964" s="228"/>
      <c r="J964" s="228"/>
      <c r="K964" s="228"/>
      <c r="L964" s="228"/>
      <c r="M964" s="228"/>
    </row>
    <row r="965" spans="9:13" ht="13.5">
      <c r="I965" s="228"/>
      <c r="J965" s="228"/>
      <c r="K965" s="228"/>
      <c r="L965" s="228"/>
      <c r="M965" s="228"/>
    </row>
    <row r="966" spans="9:13" ht="13.5">
      <c r="I966" s="228"/>
      <c r="J966" s="228"/>
      <c r="K966" s="228"/>
      <c r="L966" s="228"/>
      <c r="M966" s="228"/>
    </row>
    <row r="967" spans="9:13" ht="13.5">
      <c r="I967" s="228"/>
      <c r="J967" s="228"/>
      <c r="K967" s="228"/>
      <c r="L967" s="228"/>
      <c r="M967" s="228"/>
    </row>
    <row r="968" spans="9:13" ht="13.5">
      <c r="I968" s="228"/>
      <c r="J968" s="228"/>
      <c r="K968" s="228"/>
      <c r="L968" s="228"/>
      <c r="M968" s="228"/>
    </row>
    <row r="969" spans="9:13" ht="13.5">
      <c r="I969" s="228"/>
      <c r="J969" s="228"/>
      <c r="K969" s="228"/>
      <c r="L969" s="228"/>
      <c r="M969" s="228"/>
    </row>
    <row r="970" spans="9:13" ht="13.5">
      <c r="I970" s="228"/>
      <c r="J970" s="228"/>
      <c r="K970" s="228"/>
      <c r="L970" s="228"/>
      <c r="M970" s="228"/>
    </row>
    <row r="971" spans="9:13" ht="13.5">
      <c r="I971" s="228"/>
      <c r="J971" s="228"/>
      <c r="K971" s="228"/>
      <c r="L971" s="228"/>
      <c r="M971" s="228"/>
    </row>
    <row r="972" spans="9:13" ht="13.5">
      <c r="I972" s="228"/>
      <c r="J972" s="228"/>
      <c r="K972" s="228"/>
      <c r="L972" s="228"/>
      <c r="M972" s="228"/>
    </row>
    <row r="973" spans="9:13" ht="13.5">
      <c r="I973" s="228"/>
      <c r="J973" s="228"/>
      <c r="K973" s="228"/>
      <c r="L973" s="228"/>
      <c r="M973" s="228"/>
    </row>
    <row r="974" spans="9:13" ht="13.5">
      <c r="I974" s="228"/>
      <c r="J974" s="228"/>
      <c r="K974" s="228"/>
      <c r="L974" s="228"/>
      <c r="M974" s="228"/>
    </row>
    <row r="975" spans="9:13" ht="13.5">
      <c r="I975" s="228"/>
      <c r="J975" s="228"/>
      <c r="K975" s="228"/>
      <c r="L975" s="228"/>
      <c r="M975" s="228"/>
    </row>
    <row r="976" spans="9:13" ht="13.5">
      <c r="I976" s="228"/>
      <c r="J976" s="228"/>
      <c r="K976" s="228"/>
      <c r="L976" s="228"/>
      <c r="M976" s="228"/>
    </row>
    <row r="977" spans="9:13" ht="13.5">
      <c r="I977" s="228"/>
      <c r="J977" s="228"/>
      <c r="K977" s="228"/>
      <c r="L977" s="228"/>
      <c r="M977" s="228"/>
    </row>
    <row r="978" spans="9:13" ht="13.5">
      <c r="I978" s="228"/>
      <c r="J978" s="228"/>
      <c r="K978" s="228"/>
      <c r="L978" s="228"/>
      <c r="M978" s="228"/>
    </row>
    <row r="979" spans="9:13" ht="13.5">
      <c r="I979" s="228"/>
      <c r="J979" s="228"/>
      <c r="K979" s="228"/>
      <c r="L979" s="228"/>
      <c r="M979" s="228"/>
    </row>
    <row r="980" spans="9:13" ht="13.5">
      <c r="I980" s="228"/>
      <c r="J980" s="228"/>
      <c r="K980" s="228"/>
      <c r="L980" s="228"/>
      <c r="M980" s="228"/>
    </row>
    <row r="981" spans="9:13" ht="13.5">
      <c r="I981" s="228"/>
      <c r="J981" s="228"/>
      <c r="K981" s="228"/>
      <c r="L981" s="228"/>
      <c r="M981" s="228"/>
    </row>
    <row r="982" spans="9:13" ht="13.5">
      <c r="I982" s="228"/>
      <c r="J982" s="228"/>
      <c r="K982" s="228"/>
      <c r="L982" s="228"/>
      <c r="M982" s="228"/>
    </row>
    <row r="983" spans="9:13" ht="13.5">
      <c r="I983" s="228"/>
      <c r="J983" s="228"/>
      <c r="K983" s="228"/>
      <c r="L983" s="228"/>
      <c r="M983" s="228"/>
    </row>
    <row r="984" spans="9:13" ht="13.5">
      <c r="I984" s="228"/>
      <c r="J984" s="228"/>
      <c r="K984" s="228"/>
      <c r="L984" s="228"/>
      <c r="M984" s="228"/>
    </row>
    <row r="985" spans="9:13" ht="13.5">
      <c r="I985" s="228"/>
      <c r="J985" s="228"/>
      <c r="K985" s="228"/>
      <c r="L985" s="228"/>
      <c r="M985" s="228"/>
    </row>
    <row r="986" spans="9:13" ht="13.5">
      <c r="I986" s="228"/>
      <c r="J986" s="228"/>
      <c r="K986" s="228"/>
      <c r="L986" s="228"/>
      <c r="M986" s="228"/>
    </row>
    <row r="987" spans="9:13" ht="13.5">
      <c r="I987" s="228"/>
      <c r="J987" s="228"/>
      <c r="K987" s="228"/>
      <c r="L987" s="228"/>
      <c r="M987" s="228"/>
    </row>
    <row r="988" spans="9:13" ht="13.5">
      <c r="I988" s="228"/>
      <c r="J988" s="228"/>
      <c r="K988" s="228"/>
      <c r="L988" s="228"/>
      <c r="M988" s="228"/>
    </row>
    <row r="989" spans="9:13" ht="13.5">
      <c r="I989" s="228"/>
      <c r="J989" s="228"/>
      <c r="K989" s="228"/>
      <c r="L989" s="228"/>
      <c r="M989" s="228"/>
    </row>
    <row r="990" spans="9:13" ht="13.5">
      <c r="I990" s="228"/>
      <c r="J990" s="228"/>
      <c r="K990" s="228"/>
      <c r="L990" s="228"/>
      <c r="M990" s="228"/>
    </row>
    <row r="991" spans="9:13" ht="13.5">
      <c r="I991" s="228"/>
      <c r="J991" s="228"/>
      <c r="K991" s="228"/>
      <c r="L991" s="228"/>
      <c r="M991" s="228"/>
    </row>
    <row r="992" spans="9:13" ht="13.5">
      <c r="I992" s="228"/>
      <c r="J992" s="228"/>
      <c r="K992" s="228"/>
      <c r="L992" s="228"/>
      <c r="M992" s="228"/>
    </row>
    <row r="993" spans="9:13" ht="13.5">
      <c r="I993" s="228"/>
      <c r="J993" s="228"/>
      <c r="K993" s="228"/>
      <c r="L993" s="228"/>
      <c r="M993" s="228"/>
    </row>
    <row r="994" spans="9:13" ht="13.5">
      <c r="I994" s="228"/>
      <c r="J994" s="228"/>
      <c r="K994" s="228"/>
      <c r="L994" s="228"/>
      <c r="M994" s="228"/>
    </row>
    <row r="995" spans="9:13" ht="13.5">
      <c r="I995" s="228"/>
      <c r="J995" s="228"/>
      <c r="K995" s="228"/>
      <c r="L995" s="228"/>
      <c r="M995" s="228"/>
    </row>
    <row r="996" spans="9:13" ht="13.5">
      <c r="I996" s="228"/>
      <c r="J996" s="228"/>
      <c r="K996" s="228"/>
      <c r="L996" s="228"/>
      <c r="M996" s="228"/>
    </row>
    <row r="997" spans="9:13" ht="13.5">
      <c r="I997" s="228"/>
      <c r="J997" s="228"/>
      <c r="K997" s="228"/>
      <c r="L997" s="228"/>
      <c r="M997" s="228"/>
    </row>
    <row r="998" spans="9:13" ht="13.5">
      <c r="I998" s="228"/>
      <c r="J998" s="228"/>
      <c r="K998" s="228"/>
      <c r="L998" s="228"/>
      <c r="M998" s="228"/>
    </row>
    <row r="999" spans="9:13" ht="13.5">
      <c r="I999" s="228"/>
      <c r="J999" s="228"/>
      <c r="K999" s="228"/>
      <c r="L999" s="228"/>
      <c r="M999" s="228"/>
    </row>
    <row r="1000" spans="9:13" ht="13.5">
      <c r="I1000" s="228"/>
      <c r="J1000" s="228"/>
      <c r="K1000" s="228"/>
      <c r="L1000" s="228"/>
      <c r="M1000" s="228"/>
    </row>
    <row r="1001" spans="9:13" ht="13.5">
      <c r="I1001" s="228"/>
      <c r="J1001" s="228"/>
      <c r="K1001" s="228"/>
      <c r="L1001" s="228"/>
      <c r="M1001" s="228"/>
    </row>
    <row r="1002" spans="9:13" ht="13.5">
      <c r="I1002" s="228"/>
      <c r="J1002" s="228"/>
      <c r="K1002" s="228"/>
      <c r="L1002" s="228"/>
      <c r="M1002" s="228"/>
    </row>
    <row r="1003" spans="9:13" ht="13.5">
      <c r="I1003" s="228"/>
      <c r="J1003" s="228"/>
      <c r="K1003" s="228"/>
      <c r="L1003" s="228"/>
      <c r="M1003" s="228"/>
    </row>
    <row r="1004" spans="9:13" ht="13.5">
      <c r="I1004" s="228"/>
      <c r="J1004" s="228"/>
      <c r="K1004" s="228"/>
      <c r="L1004" s="228"/>
      <c r="M1004" s="228"/>
    </row>
    <row r="1005" spans="9:13" ht="13.5">
      <c r="I1005" s="228"/>
      <c r="J1005" s="228"/>
      <c r="K1005" s="228"/>
      <c r="L1005" s="228"/>
      <c r="M1005" s="228"/>
    </row>
    <row r="1006" spans="9:13" ht="13.5">
      <c r="I1006" s="228"/>
      <c r="J1006" s="228"/>
      <c r="K1006" s="228"/>
      <c r="L1006" s="228"/>
      <c r="M1006" s="228"/>
    </row>
    <row r="1007" spans="9:13" ht="13.5">
      <c r="I1007" s="228"/>
      <c r="J1007" s="228"/>
      <c r="K1007" s="228"/>
      <c r="L1007" s="228"/>
      <c r="M1007" s="228"/>
    </row>
    <row r="1008" spans="9:13" ht="13.5">
      <c r="I1008" s="228"/>
      <c r="J1008" s="228"/>
      <c r="K1008" s="228"/>
      <c r="L1008" s="228"/>
      <c r="M1008" s="228"/>
    </row>
    <row r="1009" spans="9:13" ht="13.5">
      <c r="I1009" s="228"/>
      <c r="J1009" s="228"/>
      <c r="K1009" s="228"/>
      <c r="L1009" s="228"/>
      <c r="M1009" s="228"/>
    </row>
    <row r="1010" spans="9:13" ht="13.5">
      <c r="I1010" s="228"/>
      <c r="J1010" s="228"/>
      <c r="K1010" s="228"/>
      <c r="L1010" s="228"/>
      <c r="M1010" s="228"/>
    </row>
    <row r="1011" spans="9:13" ht="13.5">
      <c r="I1011" s="228"/>
      <c r="J1011" s="228"/>
      <c r="K1011" s="228"/>
      <c r="L1011" s="228"/>
      <c r="M1011" s="228"/>
    </row>
    <row r="1012" spans="9:13" ht="13.5">
      <c r="I1012" s="228"/>
      <c r="J1012" s="228"/>
      <c r="K1012" s="228"/>
      <c r="L1012" s="228"/>
      <c r="M1012" s="228"/>
    </row>
    <row r="1013" spans="9:13" ht="13.5">
      <c r="I1013" s="228"/>
      <c r="J1013" s="228"/>
      <c r="K1013" s="228"/>
      <c r="L1013" s="228"/>
      <c r="M1013" s="228"/>
    </row>
    <row r="1014" spans="9:13" ht="13.5">
      <c r="I1014" s="228"/>
      <c r="J1014" s="228"/>
      <c r="K1014" s="228"/>
      <c r="L1014" s="228"/>
      <c r="M1014" s="228"/>
    </row>
    <row r="1015" spans="9:13" ht="13.5">
      <c r="I1015" s="228"/>
      <c r="J1015" s="228"/>
      <c r="K1015" s="228"/>
      <c r="L1015" s="228"/>
      <c r="M1015" s="228"/>
    </row>
    <row r="1016" spans="9:13" ht="13.5">
      <c r="I1016" s="228"/>
      <c r="J1016" s="228"/>
      <c r="K1016" s="228"/>
      <c r="L1016" s="228"/>
      <c r="M1016" s="228"/>
    </row>
    <row r="1017" spans="9:13" ht="13.5">
      <c r="I1017" s="228"/>
      <c r="J1017" s="228"/>
      <c r="K1017" s="228"/>
      <c r="L1017" s="228"/>
      <c r="M1017" s="228"/>
    </row>
    <row r="1018" spans="9:13" ht="13.5">
      <c r="I1018" s="228"/>
      <c r="J1018" s="228"/>
      <c r="K1018" s="228"/>
      <c r="L1018" s="228"/>
      <c r="M1018" s="228"/>
    </row>
    <row r="1019" spans="9:13" ht="13.5">
      <c r="I1019" s="228"/>
      <c r="J1019" s="228"/>
      <c r="K1019" s="228"/>
      <c r="L1019" s="228"/>
      <c r="M1019" s="228"/>
    </row>
    <row r="1020" spans="9:13" ht="13.5">
      <c r="I1020" s="228"/>
      <c r="J1020" s="228"/>
      <c r="K1020" s="228"/>
      <c r="L1020" s="228"/>
      <c r="M1020" s="228"/>
    </row>
    <row r="1021" spans="9:13" ht="13.5">
      <c r="I1021" s="228"/>
      <c r="J1021" s="228"/>
      <c r="K1021" s="228"/>
      <c r="L1021" s="228"/>
      <c r="M1021" s="228"/>
    </row>
    <row r="1022" spans="9:13" ht="13.5">
      <c r="I1022" s="228"/>
      <c r="J1022" s="228"/>
      <c r="K1022" s="228"/>
      <c r="L1022" s="228"/>
      <c r="M1022" s="228"/>
    </row>
    <row r="1023" spans="9:13" ht="13.5">
      <c r="I1023" s="228"/>
      <c r="J1023" s="228"/>
      <c r="K1023" s="228"/>
      <c r="L1023" s="228"/>
      <c r="M1023" s="228"/>
    </row>
    <row r="1024" spans="9:13" ht="13.5">
      <c r="I1024" s="228"/>
      <c r="J1024" s="228"/>
      <c r="K1024" s="228"/>
      <c r="L1024" s="228"/>
      <c r="M1024" s="228"/>
    </row>
    <row r="1025" spans="9:13" ht="13.5">
      <c r="I1025" s="228"/>
      <c r="J1025" s="228"/>
      <c r="K1025" s="228"/>
      <c r="L1025" s="228"/>
      <c r="M1025" s="228"/>
    </row>
    <row r="1026" spans="9:13" ht="13.5">
      <c r="I1026" s="228"/>
      <c r="J1026" s="228"/>
      <c r="K1026" s="228"/>
      <c r="L1026" s="228"/>
      <c r="M1026" s="228"/>
    </row>
    <row r="1027" spans="9:13" ht="13.5">
      <c r="I1027" s="228"/>
      <c r="J1027" s="228"/>
      <c r="K1027" s="228"/>
      <c r="L1027" s="228"/>
      <c r="M1027" s="228"/>
    </row>
    <row r="1028" spans="9:13" ht="13.5">
      <c r="I1028" s="228"/>
      <c r="J1028" s="228"/>
      <c r="K1028" s="228"/>
      <c r="L1028" s="228"/>
      <c r="M1028" s="228"/>
    </row>
    <row r="1029" spans="9:13" ht="13.5">
      <c r="I1029" s="228"/>
      <c r="J1029" s="228"/>
      <c r="K1029" s="228"/>
      <c r="L1029" s="228"/>
      <c r="M1029" s="228"/>
    </row>
    <row r="1030" spans="9:13" ht="13.5">
      <c r="I1030" s="228"/>
      <c r="J1030" s="228"/>
      <c r="K1030" s="228"/>
      <c r="L1030" s="228"/>
      <c r="M1030" s="228"/>
    </row>
    <row r="1031" spans="9:13" ht="13.5">
      <c r="I1031" s="228"/>
      <c r="J1031" s="228"/>
      <c r="K1031" s="228"/>
      <c r="L1031" s="228"/>
      <c r="M1031" s="228"/>
    </row>
    <row r="1032" spans="9:13" ht="13.5">
      <c r="I1032" s="228"/>
      <c r="J1032" s="228"/>
      <c r="K1032" s="228"/>
      <c r="L1032" s="228"/>
      <c r="M1032" s="228"/>
    </row>
    <row r="1033" spans="9:13" ht="13.5">
      <c r="I1033" s="228"/>
      <c r="J1033" s="228"/>
      <c r="K1033" s="228"/>
      <c r="L1033" s="228"/>
      <c r="M1033" s="228"/>
    </row>
    <row r="1034" spans="9:13" ht="13.5">
      <c r="I1034" s="228"/>
      <c r="J1034" s="228"/>
      <c r="K1034" s="228"/>
      <c r="L1034" s="228"/>
      <c r="M1034" s="228"/>
    </row>
    <row r="1035" spans="9:13" ht="13.5">
      <c r="I1035" s="228"/>
      <c r="J1035" s="228"/>
      <c r="K1035" s="228"/>
      <c r="L1035" s="228"/>
      <c r="M1035" s="228"/>
    </row>
    <row r="1036" spans="9:13" ht="13.5">
      <c r="I1036" s="228"/>
      <c r="J1036" s="228"/>
      <c r="K1036" s="228"/>
      <c r="L1036" s="228"/>
      <c r="M1036" s="228"/>
    </row>
    <row r="1037" spans="9:13" ht="13.5">
      <c r="I1037" s="228"/>
      <c r="J1037" s="228"/>
      <c r="K1037" s="228"/>
      <c r="L1037" s="228"/>
      <c r="M1037" s="228"/>
    </row>
    <row r="1038" spans="9:13" ht="13.5">
      <c r="I1038" s="228"/>
      <c r="J1038" s="228"/>
      <c r="K1038" s="228"/>
      <c r="L1038" s="228"/>
      <c r="M1038" s="228"/>
    </row>
    <row r="1039" spans="9:13" ht="13.5">
      <c r="I1039" s="228"/>
      <c r="J1039" s="228"/>
      <c r="K1039" s="228"/>
      <c r="L1039" s="228"/>
      <c r="M1039" s="228"/>
    </row>
    <row r="1040" spans="9:13" ht="13.5">
      <c r="I1040" s="228"/>
      <c r="J1040" s="228"/>
      <c r="K1040" s="228"/>
      <c r="L1040" s="228"/>
      <c r="M1040" s="228"/>
    </row>
    <row r="1041" spans="9:13" ht="13.5">
      <c r="I1041" s="228"/>
      <c r="J1041" s="228"/>
      <c r="K1041" s="228"/>
      <c r="L1041" s="228"/>
      <c r="M1041" s="228"/>
    </row>
    <row r="1042" spans="9:13" ht="13.5">
      <c r="I1042" s="228"/>
      <c r="J1042" s="228"/>
      <c r="K1042" s="228"/>
      <c r="L1042" s="228"/>
      <c r="M1042" s="228"/>
    </row>
    <row r="1043" spans="9:13" ht="13.5">
      <c r="I1043" s="228"/>
      <c r="J1043" s="228"/>
      <c r="K1043" s="228"/>
      <c r="L1043" s="228"/>
      <c r="M1043" s="228"/>
    </row>
    <row r="1044" spans="9:13" ht="13.5">
      <c r="I1044" s="228"/>
      <c r="J1044" s="228"/>
      <c r="K1044" s="228"/>
      <c r="L1044" s="228"/>
      <c r="M1044" s="228"/>
    </row>
    <row r="1045" spans="9:13" ht="13.5">
      <c r="I1045" s="228"/>
      <c r="J1045" s="228"/>
      <c r="K1045" s="228"/>
      <c r="L1045" s="228"/>
      <c r="M1045" s="228"/>
    </row>
    <row r="1046" spans="9:13" ht="13.5">
      <c r="I1046" s="228"/>
      <c r="J1046" s="228"/>
      <c r="K1046" s="228"/>
      <c r="L1046" s="228"/>
      <c r="M1046" s="228"/>
    </row>
    <row r="1047" spans="9:13" ht="13.5">
      <c r="I1047" s="228"/>
      <c r="J1047" s="228"/>
      <c r="K1047" s="228"/>
      <c r="L1047" s="228"/>
      <c r="M1047" s="228"/>
    </row>
    <row r="1048" spans="9:13" ht="13.5">
      <c r="I1048" s="228"/>
      <c r="J1048" s="228"/>
      <c r="K1048" s="228"/>
      <c r="L1048" s="228"/>
      <c r="M1048" s="228"/>
    </row>
    <row r="1049" spans="9:13" ht="13.5">
      <c r="I1049" s="228"/>
      <c r="J1049" s="228"/>
      <c r="K1049" s="228"/>
      <c r="L1049" s="228"/>
      <c r="M1049" s="228"/>
    </row>
    <row r="1050" spans="9:13" ht="13.5">
      <c r="I1050" s="228"/>
      <c r="J1050" s="228"/>
      <c r="K1050" s="228"/>
      <c r="L1050" s="228"/>
      <c r="M1050" s="228"/>
    </row>
    <row r="1051" spans="9:13" ht="13.5">
      <c r="I1051" s="228"/>
      <c r="J1051" s="228"/>
      <c r="K1051" s="228"/>
      <c r="L1051" s="228"/>
      <c r="M1051" s="228"/>
    </row>
    <row r="1052" spans="9:13" ht="13.5">
      <c r="I1052" s="228"/>
      <c r="J1052" s="228"/>
      <c r="K1052" s="228"/>
      <c r="L1052" s="228"/>
      <c r="M1052" s="228"/>
    </row>
    <row r="1053" spans="9:13" ht="13.5">
      <c r="I1053" s="228"/>
      <c r="J1053" s="228"/>
      <c r="K1053" s="228"/>
      <c r="L1053" s="228"/>
      <c r="M1053" s="228"/>
    </row>
    <row r="1054" spans="9:13" ht="13.5">
      <c r="I1054" s="228"/>
      <c r="J1054" s="228"/>
      <c r="K1054" s="228"/>
      <c r="L1054" s="228"/>
      <c r="M1054" s="228"/>
    </row>
    <row r="1055" spans="9:13" ht="13.5">
      <c r="I1055" s="228"/>
      <c r="J1055" s="228"/>
      <c r="K1055" s="228"/>
      <c r="L1055" s="228"/>
      <c r="M1055" s="228"/>
    </row>
    <row r="1056" spans="9:13" ht="13.5">
      <c r="I1056" s="228"/>
      <c r="J1056" s="228"/>
      <c r="K1056" s="228"/>
      <c r="L1056" s="228"/>
      <c r="M1056" s="228"/>
    </row>
    <row r="1057" spans="9:13" ht="13.5">
      <c r="I1057" s="228"/>
      <c r="J1057" s="228"/>
      <c r="K1057" s="228"/>
      <c r="L1057" s="228"/>
      <c r="M1057" s="228"/>
    </row>
    <row r="1058" spans="9:13" ht="13.5">
      <c r="I1058" s="228"/>
      <c r="J1058" s="228"/>
      <c r="K1058" s="228"/>
      <c r="L1058" s="228"/>
      <c r="M1058" s="228"/>
    </row>
    <row r="1059" spans="9:13" ht="13.5">
      <c r="I1059" s="228"/>
      <c r="J1059" s="228"/>
      <c r="K1059" s="228"/>
      <c r="L1059" s="228"/>
      <c r="M1059" s="228"/>
    </row>
    <row r="1060" spans="9:13" ht="13.5">
      <c r="I1060" s="228"/>
      <c r="J1060" s="228"/>
      <c r="K1060" s="228"/>
      <c r="L1060" s="228"/>
      <c r="M1060" s="228"/>
    </row>
    <row r="1061" spans="9:13" ht="13.5">
      <c r="I1061" s="228"/>
      <c r="J1061" s="228"/>
      <c r="K1061" s="228"/>
      <c r="L1061" s="228"/>
      <c r="M1061" s="228"/>
    </row>
    <row r="1062" spans="9:13" ht="13.5">
      <c r="I1062" s="228"/>
      <c r="J1062" s="228"/>
      <c r="K1062" s="228"/>
      <c r="L1062" s="228"/>
      <c r="M1062" s="228"/>
    </row>
    <row r="1063" spans="9:13" ht="13.5">
      <c r="I1063" s="228"/>
      <c r="J1063" s="228"/>
      <c r="K1063" s="228"/>
      <c r="L1063" s="228"/>
      <c r="M1063" s="228"/>
    </row>
    <row r="1064" spans="9:13" ht="13.5">
      <c r="I1064" s="228"/>
      <c r="J1064" s="228"/>
      <c r="K1064" s="228"/>
      <c r="L1064" s="228"/>
      <c r="M1064" s="228"/>
    </row>
    <row r="1065" spans="9:13" ht="13.5">
      <c r="I1065" s="228"/>
      <c r="J1065" s="228"/>
      <c r="K1065" s="228"/>
      <c r="L1065" s="228"/>
      <c r="M1065" s="228"/>
    </row>
    <row r="1066" spans="9:13" ht="13.5">
      <c r="I1066" s="228"/>
      <c r="J1066" s="228"/>
      <c r="K1066" s="228"/>
      <c r="L1066" s="228"/>
      <c r="M1066" s="228"/>
    </row>
    <row r="1067" spans="9:13" ht="13.5">
      <c r="I1067" s="228"/>
      <c r="J1067" s="228"/>
      <c r="K1067" s="228"/>
      <c r="L1067" s="228"/>
      <c r="M1067" s="228"/>
    </row>
    <row r="1068" spans="9:13" ht="13.5">
      <c r="I1068" s="228"/>
      <c r="J1068" s="228"/>
      <c r="K1068" s="228"/>
      <c r="L1068" s="228"/>
      <c r="M1068" s="228"/>
    </row>
    <row r="1069" spans="9:13" ht="13.5">
      <c r="I1069" s="228"/>
      <c r="J1069" s="228"/>
      <c r="K1069" s="228"/>
      <c r="L1069" s="228"/>
      <c r="M1069" s="228"/>
    </row>
    <row r="1070" spans="9:13" ht="13.5">
      <c r="I1070" s="228"/>
      <c r="J1070" s="228"/>
      <c r="K1070" s="228"/>
      <c r="L1070" s="228"/>
      <c r="M1070" s="228"/>
    </row>
    <row r="1071" spans="9:13" ht="13.5">
      <c r="I1071" s="228"/>
      <c r="J1071" s="228"/>
      <c r="K1071" s="228"/>
      <c r="L1071" s="228"/>
      <c r="M1071" s="228"/>
    </row>
    <row r="1072" spans="9:13" ht="13.5">
      <c r="I1072" s="228"/>
      <c r="J1072" s="228"/>
      <c r="K1072" s="228"/>
      <c r="L1072" s="228"/>
      <c r="M1072" s="228"/>
    </row>
    <row r="1073" spans="9:13" ht="13.5">
      <c r="I1073" s="228"/>
      <c r="J1073" s="228"/>
      <c r="K1073" s="228"/>
      <c r="L1073" s="228"/>
      <c r="M1073" s="228"/>
    </row>
    <row r="1074" spans="9:13" ht="13.5">
      <c r="I1074" s="228"/>
      <c r="J1074" s="228"/>
      <c r="K1074" s="228"/>
      <c r="L1074" s="228"/>
      <c r="M1074" s="228"/>
    </row>
    <row r="1075" spans="9:13" ht="13.5">
      <c r="I1075" s="228"/>
      <c r="J1075" s="228"/>
      <c r="K1075" s="228"/>
      <c r="L1075" s="228"/>
      <c r="M1075" s="228"/>
    </row>
    <row r="1076" spans="9:13" ht="13.5">
      <c r="I1076" s="228"/>
      <c r="J1076" s="228"/>
      <c r="K1076" s="228"/>
      <c r="L1076" s="228"/>
      <c r="M1076" s="228"/>
    </row>
    <row r="1077" spans="9:13" ht="13.5">
      <c r="I1077" s="228"/>
      <c r="J1077" s="228"/>
      <c r="K1077" s="228"/>
      <c r="L1077" s="228"/>
      <c r="M1077" s="228"/>
    </row>
    <row r="1078" spans="9:13" ht="13.5">
      <c r="I1078" s="228"/>
      <c r="J1078" s="228"/>
      <c r="K1078" s="228"/>
      <c r="L1078" s="228"/>
      <c r="M1078" s="228"/>
    </row>
    <row r="1079" spans="9:13" ht="13.5">
      <c r="I1079" s="228"/>
      <c r="J1079" s="228"/>
      <c r="K1079" s="228"/>
      <c r="L1079" s="228"/>
      <c r="M1079" s="228"/>
    </row>
    <row r="1080" spans="9:13" ht="13.5">
      <c r="I1080" s="228"/>
      <c r="J1080" s="228"/>
      <c r="K1080" s="228"/>
      <c r="L1080" s="228"/>
      <c r="M1080" s="228"/>
    </row>
    <row r="1081" spans="9:13" ht="13.5">
      <c r="I1081" s="228"/>
      <c r="J1081" s="228"/>
      <c r="K1081" s="228"/>
      <c r="L1081" s="228"/>
      <c r="M1081" s="228"/>
    </row>
    <row r="1082" spans="9:13" ht="13.5">
      <c r="I1082" s="228"/>
      <c r="J1082" s="228"/>
      <c r="K1082" s="228"/>
      <c r="L1082" s="228"/>
      <c r="M1082" s="228"/>
    </row>
    <row r="1083" spans="9:13" ht="13.5">
      <c r="I1083" s="228"/>
      <c r="J1083" s="228"/>
      <c r="K1083" s="228"/>
      <c r="L1083" s="228"/>
      <c r="M1083" s="228"/>
    </row>
    <row r="1084" spans="9:13" ht="13.5">
      <c r="I1084" s="228"/>
      <c r="J1084" s="228"/>
      <c r="K1084" s="228"/>
      <c r="L1084" s="228"/>
      <c r="M1084" s="228"/>
    </row>
    <row r="1085" spans="9:13" ht="13.5">
      <c r="I1085" s="228"/>
      <c r="J1085" s="228"/>
      <c r="K1085" s="228"/>
      <c r="L1085" s="228"/>
      <c r="M1085" s="228"/>
    </row>
    <row r="1086" spans="9:13" ht="13.5">
      <c r="I1086" s="228"/>
      <c r="J1086" s="228"/>
      <c r="K1086" s="228"/>
      <c r="L1086" s="228"/>
      <c r="M1086" s="228"/>
    </row>
    <row r="1087" spans="9:13" ht="13.5">
      <c r="I1087" s="228"/>
      <c r="J1087" s="228"/>
      <c r="K1087" s="228"/>
      <c r="L1087" s="228"/>
      <c r="M1087" s="228"/>
    </row>
    <row r="1088" spans="9:13" ht="13.5">
      <c r="I1088" s="228"/>
      <c r="J1088" s="228"/>
      <c r="K1088" s="228"/>
      <c r="L1088" s="228"/>
      <c r="M1088" s="228"/>
    </row>
    <row r="1089" spans="9:13" ht="13.5">
      <c r="I1089" s="228"/>
      <c r="J1089" s="228"/>
      <c r="K1089" s="228"/>
      <c r="L1089" s="228"/>
      <c r="M1089" s="228"/>
    </row>
    <row r="1090" spans="9:13" ht="13.5">
      <c r="I1090" s="228"/>
      <c r="J1090" s="228"/>
      <c r="K1090" s="228"/>
      <c r="L1090" s="228"/>
      <c r="M1090" s="228"/>
    </row>
    <row r="1091" spans="9:13" ht="13.5">
      <c r="I1091" s="228"/>
      <c r="J1091" s="228"/>
      <c r="K1091" s="228"/>
      <c r="L1091" s="228"/>
      <c r="M1091" s="228"/>
    </row>
    <row r="1092" spans="9:13" ht="13.5">
      <c r="I1092" s="228"/>
      <c r="J1092" s="228"/>
      <c r="K1092" s="228"/>
      <c r="L1092" s="228"/>
      <c r="M1092" s="228"/>
    </row>
    <row r="1093" spans="9:13" ht="13.5">
      <c r="I1093" s="228"/>
      <c r="J1093" s="228"/>
      <c r="K1093" s="228"/>
      <c r="L1093" s="228"/>
      <c r="M1093" s="228"/>
    </row>
    <row r="1094" spans="9:13" ht="13.5">
      <c r="I1094" s="228"/>
      <c r="J1094" s="228"/>
      <c r="K1094" s="228"/>
      <c r="L1094" s="228"/>
      <c r="M1094" s="228"/>
    </row>
    <row r="1095" spans="9:13" ht="13.5">
      <c r="I1095" s="228"/>
      <c r="J1095" s="228"/>
      <c r="K1095" s="228"/>
      <c r="L1095" s="228"/>
      <c r="M1095" s="228"/>
    </row>
    <row r="1096" spans="9:13" ht="13.5">
      <c r="I1096" s="228"/>
      <c r="J1096" s="228"/>
      <c r="K1096" s="228"/>
      <c r="L1096" s="228"/>
      <c r="M1096" s="228"/>
    </row>
    <row r="1097" spans="9:13" ht="13.5">
      <c r="I1097" s="228"/>
      <c r="J1097" s="228"/>
      <c r="K1097" s="228"/>
      <c r="L1097" s="228"/>
      <c r="M1097" s="228"/>
    </row>
    <row r="1098" spans="9:13" ht="13.5">
      <c r="I1098" s="228"/>
      <c r="J1098" s="228"/>
      <c r="K1098" s="228"/>
      <c r="L1098" s="228"/>
      <c r="M1098" s="228"/>
    </row>
    <row r="1099" spans="9:13" ht="13.5">
      <c r="I1099" s="228"/>
      <c r="J1099" s="228"/>
      <c r="K1099" s="228"/>
      <c r="L1099" s="228"/>
      <c r="M1099" s="228"/>
    </row>
    <row r="1100" spans="9:13" ht="13.5">
      <c r="I1100" s="228"/>
      <c r="J1100" s="228"/>
      <c r="K1100" s="228"/>
      <c r="L1100" s="228"/>
      <c r="M1100" s="228"/>
    </row>
    <row r="1101" spans="9:13" ht="13.5">
      <c r="I1101" s="228"/>
      <c r="J1101" s="228"/>
      <c r="K1101" s="228"/>
      <c r="L1101" s="228"/>
      <c r="M1101" s="228"/>
    </row>
    <row r="1102" spans="9:13" ht="13.5">
      <c r="I1102" s="228"/>
      <c r="J1102" s="228"/>
      <c r="K1102" s="228"/>
      <c r="L1102" s="228"/>
      <c r="M1102" s="228"/>
    </row>
    <row r="1103" spans="9:13" ht="13.5">
      <c r="I1103" s="228"/>
      <c r="J1103" s="228"/>
      <c r="K1103" s="228"/>
      <c r="L1103" s="228"/>
      <c r="M1103" s="228"/>
    </row>
    <row r="1104" spans="9:13" ht="13.5">
      <c r="I1104" s="228"/>
      <c r="J1104" s="228"/>
      <c r="K1104" s="228"/>
      <c r="L1104" s="228"/>
      <c r="M1104" s="228"/>
    </row>
    <row r="1105" spans="9:13" ht="13.5">
      <c r="I1105" s="228"/>
      <c r="J1105" s="228"/>
      <c r="K1105" s="228"/>
      <c r="L1105" s="228"/>
      <c r="M1105" s="228"/>
    </row>
    <row r="1106" spans="9:13" ht="13.5">
      <c r="I1106" s="228"/>
      <c r="J1106" s="228"/>
      <c r="K1106" s="228"/>
      <c r="L1106" s="228"/>
      <c r="M1106" s="228"/>
    </row>
    <row r="1107" spans="9:13" ht="13.5">
      <c r="I1107" s="228"/>
      <c r="J1107" s="228"/>
      <c r="K1107" s="228"/>
      <c r="L1107" s="228"/>
      <c r="M1107" s="228"/>
    </row>
    <row r="1108" spans="9:13" ht="13.5">
      <c r="I1108" s="228"/>
      <c r="J1108" s="228"/>
      <c r="K1108" s="228"/>
      <c r="L1108" s="228"/>
      <c r="M1108" s="228"/>
    </row>
    <row r="1109" spans="9:13" ht="13.5">
      <c r="I1109" s="228"/>
      <c r="J1109" s="228"/>
      <c r="K1109" s="228"/>
      <c r="L1109" s="228"/>
      <c r="M1109" s="228"/>
    </row>
    <row r="1110" spans="9:13" ht="13.5">
      <c r="I1110" s="228"/>
      <c r="J1110" s="228"/>
      <c r="K1110" s="228"/>
      <c r="L1110" s="228"/>
      <c r="M1110" s="228"/>
    </row>
    <row r="1111" spans="9:13" ht="13.5">
      <c r="I1111" s="228"/>
      <c r="J1111" s="228"/>
      <c r="K1111" s="228"/>
      <c r="L1111" s="228"/>
      <c r="M1111" s="228"/>
    </row>
    <row r="1112" spans="9:13" ht="13.5">
      <c r="I1112" s="228"/>
      <c r="J1112" s="228"/>
      <c r="K1112" s="228"/>
      <c r="L1112" s="228"/>
      <c r="M1112" s="228"/>
    </row>
    <row r="1113" spans="9:13" ht="13.5">
      <c r="I1113" s="228"/>
      <c r="J1113" s="228"/>
      <c r="K1113" s="228"/>
      <c r="L1113" s="228"/>
      <c r="M1113" s="228"/>
    </row>
    <row r="1114" spans="9:13" ht="13.5">
      <c r="I1114" s="228"/>
      <c r="J1114" s="228"/>
      <c r="K1114" s="228"/>
      <c r="L1114" s="228"/>
      <c r="M1114" s="228"/>
    </row>
    <row r="1115" spans="9:13" ht="13.5">
      <c r="I1115" s="228"/>
      <c r="J1115" s="228"/>
      <c r="K1115" s="228"/>
      <c r="L1115" s="228"/>
      <c r="M1115" s="228"/>
    </row>
    <row r="1116" spans="9:13" ht="13.5">
      <c r="I1116" s="228"/>
      <c r="J1116" s="228"/>
      <c r="K1116" s="228"/>
      <c r="L1116" s="228"/>
      <c r="M1116" s="228"/>
    </row>
    <row r="1117" spans="9:13" ht="13.5">
      <c r="I1117" s="228"/>
      <c r="J1117" s="228"/>
      <c r="K1117" s="228"/>
      <c r="L1117" s="228"/>
      <c r="M1117" s="228"/>
    </row>
    <row r="1118" spans="9:13" ht="13.5">
      <c r="I1118" s="228"/>
      <c r="J1118" s="228"/>
      <c r="K1118" s="228"/>
      <c r="L1118" s="228"/>
      <c r="M1118" s="228"/>
    </row>
    <row r="1119" spans="9:13" ht="13.5">
      <c r="I1119" s="228"/>
      <c r="J1119" s="228"/>
      <c r="K1119" s="228"/>
      <c r="L1119" s="228"/>
      <c r="M1119" s="228"/>
    </row>
    <row r="1120" spans="9:13" ht="13.5">
      <c r="I1120" s="228"/>
      <c r="J1120" s="228"/>
      <c r="K1120" s="228"/>
      <c r="L1120" s="228"/>
      <c r="M1120" s="228"/>
    </row>
    <row r="1121" spans="9:13" ht="13.5">
      <c r="I1121" s="228"/>
      <c r="J1121" s="228"/>
      <c r="K1121" s="228"/>
      <c r="L1121" s="228"/>
      <c r="M1121" s="228"/>
    </row>
    <row r="1122" spans="9:13" ht="13.5">
      <c r="I1122" s="228"/>
      <c r="J1122" s="228"/>
      <c r="K1122" s="228"/>
      <c r="L1122" s="228"/>
      <c r="M1122" s="228"/>
    </row>
    <row r="1123" spans="9:13" ht="13.5">
      <c r="I1123" s="228"/>
      <c r="J1123" s="228"/>
      <c r="K1123" s="228"/>
      <c r="L1123" s="228"/>
      <c r="M1123" s="228"/>
    </row>
    <row r="1124" spans="9:13" ht="13.5">
      <c r="I1124" s="228"/>
      <c r="J1124" s="228"/>
      <c r="K1124" s="228"/>
      <c r="L1124" s="228"/>
      <c r="M1124" s="228"/>
    </row>
    <row r="1125" spans="9:13" ht="13.5">
      <c r="I1125" s="228"/>
      <c r="J1125" s="228"/>
      <c r="K1125" s="228"/>
      <c r="L1125" s="228"/>
      <c r="M1125" s="228"/>
    </row>
    <row r="1126" spans="9:13" ht="13.5">
      <c r="I1126" s="228"/>
      <c r="J1126" s="228"/>
      <c r="K1126" s="228"/>
      <c r="L1126" s="228"/>
      <c r="M1126" s="228"/>
    </row>
    <row r="1127" spans="9:13" ht="13.5">
      <c r="I1127" s="228"/>
      <c r="J1127" s="228"/>
      <c r="K1127" s="228"/>
      <c r="L1127" s="228"/>
      <c r="M1127" s="228"/>
    </row>
    <row r="1128" spans="9:13" ht="13.5">
      <c r="I1128" s="228"/>
      <c r="J1128" s="228"/>
      <c r="K1128" s="228"/>
      <c r="L1128" s="228"/>
      <c r="M1128" s="228"/>
    </row>
    <row r="1129" spans="9:13" ht="13.5">
      <c r="I1129" s="228"/>
      <c r="J1129" s="228"/>
      <c r="K1129" s="228"/>
      <c r="L1129" s="228"/>
      <c r="M1129" s="228"/>
    </row>
    <row r="1130" spans="9:13" ht="13.5">
      <c r="I1130" s="228"/>
      <c r="J1130" s="228"/>
      <c r="K1130" s="228"/>
      <c r="L1130" s="228"/>
      <c r="M1130" s="228"/>
    </row>
    <row r="1131" spans="9:13" ht="13.5">
      <c r="I1131" s="228"/>
      <c r="J1131" s="228"/>
      <c r="K1131" s="228"/>
      <c r="L1131" s="228"/>
      <c r="M1131" s="228"/>
    </row>
    <row r="1132" spans="9:13" ht="13.5">
      <c r="I1132" s="228"/>
      <c r="J1132" s="228"/>
      <c r="K1132" s="228"/>
      <c r="L1132" s="228"/>
      <c r="M1132" s="228"/>
    </row>
    <row r="1133" spans="9:13" ht="13.5">
      <c r="I1133" s="228"/>
      <c r="J1133" s="228"/>
      <c r="K1133" s="228"/>
      <c r="L1133" s="228"/>
      <c r="M1133" s="228"/>
    </row>
    <row r="1134" spans="9:13" ht="13.5">
      <c r="I1134" s="228"/>
      <c r="J1134" s="228"/>
      <c r="K1134" s="228"/>
      <c r="L1134" s="228"/>
      <c r="M1134" s="228"/>
    </row>
    <row r="1135" spans="9:13" ht="13.5">
      <c r="I1135" s="228"/>
      <c r="J1135" s="228"/>
      <c r="K1135" s="228"/>
      <c r="L1135" s="228"/>
      <c r="M1135" s="228"/>
    </row>
    <row r="1136" spans="9:13" ht="13.5">
      <c r="I1136" s="228"/>
      <c r="J1136" s="228"/>
      <c r="K1136" s="228"/>
      <c r="L1136" s="228"/>
      <c r="M1136" s="228"/>
    </row>
    <row r="1137" spans="9:13" ht="13.5">
      <c r="I1137" s="228"/>
      <c r="J1137" s="228"/>
      <c r="K1137" s="228"/>
      <c r="L1137" s="228"/>
      <c r="M1137" s="228"/>
    </row>
    <row r="1138" spans="9:13" ht="13.5">
      <c r="I1138" s="228"/>
      <c r="J1138" s="228"/>
      <c r="K1138" s="228"/>
      <c r="L1138" s="228"/>
      <c r="M1138" s="228"/>
    </row>
    <row r="1139" spans="9:13" ht="13.5">
      <c r="I1139" s="228"/>
      <c r="J1139" s="228"/>
      <c r="K1139" s="228"/>
      <c r="L1139" s="228"/>
      <c r="M1139" s="228"/>
    </row>
    <row r="1140" spans="9:13" ht="13.5">
      <c r="I1140" s="228"/>
      <c r="J1140" s="228"/>
      <c r="K1140" s="228"/>
      <c r="L1140" s="228"/>
      <c r="M1140" s="228"/>
    </row>
    <row r="1141" spans="9:13" ht="13.5">
      <c r="I1141" s="228"/>
      <c r="J1141" s="228"/>
      <c r="K1141" s="228"/>
      <c r="L1141" s="228"/>
      <c r="M1141" s="228"/>
    </row>
    <row r="1142" spans="9:13" ht="13.5">
      <c r="I1142" s="228"/>
      <c r="J1142" s="228"/>
      <c r="K1142" s="228"/>
      <c r="L1142" s="228"/>
      <c r="M1142" s="228"/>
    </row>
    <row r="1143" spans="9:13" ht="13.5">
      <c r="I1143" s="228"/>
      <c r="J1143" s="228"/>
      <c r="K1143" s="228"/>
      <c r="L1143" s="228"/>
      <c r="M1143" s="228"/>
    </row>
    <row r="1144" spans="9:13" ht="13.5">
      <c r="I1144" s="228"/>
      <c r="J1144" s="228"/>
      <c r="K1144" s="228"/>
      <c r="L1144" s="228"/>
      <c r="M1144" s="228"/>
    </row>
    <row r="1145" spans="9:13" ht="13.5">
      <c r="I1145" s="228"/>
      <c r="J1145" s="228"/>
      <c r="K1145" s="228"/>
      <c r="L1145" s="228"/>
      <c r="M1145" s="228"/>
    </row>
    <row r="1146" spans="9:13" ht="13.5">
      <c r="I1146" s="228"/>
      <c r="J1146" s="228"/>
      <c r="K1146" s="228"/>
      <c r="L1146" s="228"/>
      <c r="M1146" s="228"/>
    </row>
    <row r="1147" spans="9:13" ht="13.5">
      <c r="I1147" s="228"/>
      <c r="J1147" s="228"/>
      <c r="K1147" s="228"/>
      <c r="L1147" s="228"/>
      <c r="M1147" s="228"/>
    </row>
    <row r="1148" spans="9:13" ht="13.5">
      <c r="I1148" s="228"/>
      <c r="J1148" s="228"/>
      <c r="K1148" s="228"/>
      <c r="L1148" s="228"/>
      <c r="M1148" s="228"/>
    </row>
    <row r="1149" spans="9:13" ht="13.5">
      <c r="I1149" s="228"/>
      <c r="J1149" s="228"/>
      <c r="K1149" s="228"/>
      <c r="L1149" s="228"/>
      <c r="M1149" s="228"/>
    </row>
    <row r="1150" spans="9:13" ht="13.5">
      <c r="I1150" s="228"/>
      <c r="J1150" s="228"/>
      <c r="K1150" s="228"/>
      <c r="L1150" s="228"/>
      <c r="M1150" s="228"/>
    </row>
    <row r="1151" spans="9:13" ht="13.5">
      <c r="I1151" s="228"/>
      <c r="J1151" s="228"/>
      <c r="K1151" s="228"/>
      <c r="L1151" s="228"/>
      <c r="M1151" s="228"/>
    </row>
    <row r="1152" spans="9:13" ht="13.5">
      <c r="I1152" s="228"/>
      <c r="J1152" s="228"/>
      <c r="K1152" s="228"/>
      <c r="L1152" s="228"/>
      <c r="M1152" s="228"/>
    </row>
    <row r="1153" spans="9:13" ht="13.5">
      <c r="I1153" s="228"/>
      <c r="J1153" s="228"/>
      <c r="K1153" s="228"/>
      <c r="L1153" s="228"/>
      <c r="M1153" s="228"/>
    </row>
    <row r="1154" spans="9:13" ht="13.5">
      <c r="I1154" s="228"/>
      <c r="J1154" s="228"/>
      <c r="K1154" s="228"/>
      <c r="L1154" s="228"/>
      <c r="M1154" s="228"/>
    </row>
    <row r="1155" spans="9:13" ht="13.5">
      <c r="I1155" s="228"/>
      <c r="J1155" s="228"/>
      <c r="K1155" s="228"/>
      <c r="L1155" s="228"/>
      <c r="M1155" s="228"/>
    </row>
    <row r="1156" spans="9:13" ht="13.5">
      <c r="I1156" s="228"/>
      <c r="J1156" s="228"/>
      <c r="K1156" s="228"/>
      <c r="L1156" s="228"/>
      <c r="M1156" s="228"/>
    </row>
    <row r="1157" spans="9:13" ht="13.5">
      <c r="I1157" s="228"/>
      <c r="J1157" s="228"/>
      <c r="K1157" s="228"/>
      <c r="L1157" s="228"/>
      <c r="M1157" s="228"/>
    </row>
    <row r="1158" spans="9:13" ht="13.5">
      <c r="I1158" s="228"/>
      <c r="J1158" s="228"/>
      <c r="K1158" s="228"/>
      <c r="L1158" s="228"/>
      <c r="M1158" s="228"/>
    </row>
    <row r="1159" spans="9:13" ht="13.5">
      <c r="I1159" s="228"/>
      <c r="J1159" s="228"/>
      <c r="K1159" s="228"/>
      <c r="L1159" s="228"/>
      <c r="M1159" s="228"/>
    </row>
    <row r="1160" spans="9:13" ht="13.5">
      <c r="I1160" s="228"/>
      <c r="J1160" s="228"/>
      <c r="K1160" s="228"/>
      <c r="L1160" s="228"/>
      <c r="M1160" s="228"/>
    </row>
    <row r="1161" spans="9:13" ht="13.5">
      <c r="I1161" s="228"/>
      <c r="J1161" s="228"/>
      <c r="K1161" s="228"/>
      <c r="L1161" s="228"/>
      <c r="M1161" s="228"/>
    </row>
    <row r="1162" spans="9:13" ht="13.5">
      <c r="I1162" s="228"/>
      <c r="J1162" s="228"/>
      <c r="K1162" s="228"/>
      <c r="L1162" s="228"/>
      <c r="M1162" s="228"/>
    </row>
    <row r="1163" spans="9:13" ht="13.5">
      <c r="I1163" s="228"/>
      <c r="J1163" s="228"/>
      <c r="K1163" s="228"/>
      <c r="L1163" s="228"/>
      <c r="M1163" s="228"/>
    </row>
    <row r="1164" spans="9:13" ht="13.5">
      <c r="I1164" s="228"/>
      <c r="J1164" s="228"/>
      <c r="K1164" s="228"/>
      <c r="L1164" s="228"/>
      <c r="M1164" s="228"/>
    </row>
    <row r="1165" spans="9:13" ht="13.5">
      <c r="I1165" s="228"/>
      <c r="J1165" s="228"/>
      <c r="K1165" s="228"/>
      <c r="L1165" s="228"/>
      <c r="M1165" s="228"/>
    </row>
    <row r="1166" spans="9:13" ht="13.5">
      <c r="I1166" s="228"/>
      <c r="J1166" s="228"/>
      <c r="K1166" s="228"/>
      <c r="L1166" s="228"/>
      <c r="M1166" s="228"/>
    </row>
    <row r="1167" spans="9:13" ht="13.5">
      <c r="I1167" s="228"/>
      <c r="J1167" s="228"/>
      <c r="K1167" s="228"/>
      <c r="L1167" s="228"/>
      <c r="M1167" s="228"/>
    </row>
    <row r="1168" spans="9:13" ht="13.5">
      <c r="I1168" s="228"/>
      <c r="J1168" s="228"/>
      <c r="K1168" s="228"/>
      <c r="L1168" s="228"/>
      <c r="M1168" s="228"/>
    </row>
    <row r="1169" spans="9:13" ht="13.5">
      <c r="I1169" s="228"/>
      <c r="J1169" s="228"/>
      <c r="K1169" s="228"/>
      <c r="L1169" s="228"/>
      <c r="M1169" s="228"/>
    </row>
    <row r="1170" spans="9:13" ht="13.5">
      <c r="I1170" s="228"/>
      <c r="J1170" s="228"/>
      <c r="K1170" s="228"/>
      <c r="L1170" s="228"/>
      <c r="M1170" s="228"/>
    </row>
    <row r="1171" spans="9:13" ht="13.5">
      <c r="I1171" s="228"/>
      <c r="J1171" s="228"/>
      <c r="K1171" s="228"/>
      <c r="L1171" s="228"/>
      <c r="M1171" s="228"/>
    </row>
    <row r="1172" spans="9:13" ht="13.5">
      <c r="I1172" s="228"/>
      <c r="J1172" s="228"/>
      <c r="K1172" s="228"/>
      <c r="L1172" s="228"/>
      <c r="M1172" s="228"/>
    </row>
    <row r="1173" spans="9:13" ht="13.5">
      <c r="I1173" s="228"/>
      <c r="J1173" s="228"/>
      <c r="K1173" s="228"/>
      <c r="L1173" s="228"/>
      <c r="M1173" s="228"/>
    </row>
    <row r="1174" spans="9:13" ht="13.5">
      <c r="I1174" s="228"/>
      <c r="J1174" s="228"/>
      <c r="K1174" s="228"/>
      <c r="L1174" s="228"/>
      <c r="M1174" s="228"/>
    </row>
    <row r="1175" spans="9:13" ht="13.5">
      <c r="I1175" s="228"/>
      <c r="J1175" s="228"/>
      <c r="K1175" s="228"/>
      <c r="L1175" s="228"/>
      <c r="M1175" s="228"/>
    </row>
    <row r="1176" spans="9:13" ht="13.5">
      <c r="I1176" s="228"/>
      <c r="J1176" s="228"/>
      <c r="K1176" s="228"/>
      <c r="L1176" s="228"/>
      <c r="M1176" s="228"/>
    </row>
    <row r="1177" spans="9:13" ht="13.5">
      <c r="I1177" s="228"/>
      <c r="J1177" s="228"/>
      <c r="K1177" s="228"/>
      <c r="L1177" s="228"/>
      <c r="M1177" s="228"/>
    </row>
    <row r="1178" spans="9:13" ht="13.5">
      <c r="I1178" s="228"/>
      <c r="J1178" s="228"/>
      <c r="K1178" s="228"/>
      <c r="L1178" s="228"/>
      <c r="M1178" s="228"/>
    </row>
    <row r="1179" spans="9:13" ht="13.5">
      <c r="I1179" s="228"/>
      <c r="J1179" s="228"/>
      <c r="K1179" s="228"/>
      <c r="L1179" s="228"/>
      <c r="M1179" s="228"/>
    </row>
    <row r="1180" spans="9:13" ht="13.5">
      <c r="I1180" s="228"/>
      <c r="J1180" s="228"/>
      <c r="K1180" s="228"/>
      <c r="L1180" s="228"/>
      <c r="M1180" s="228"/>
    </row>
    <row r="1181" spans="9:13" ht="13.5">
      <c r="I1181" s="228"/>
      <c r="J1181" s="228"/>
      <c r="K1181" s="228"/>
      <c r="L1181" s="228"/>
      <c r="M1181" s="228"/>
    </row>
    <row r="1182" spans="9:13" ht="13.5">
      <c r="I1182" s="228"/>
      <c r="J1182" s="228"/>
      <c r="K1182" s="228"/>
      <c r="L1182" s="228"/>
      <c r="M1182" s="228"/>
    </row>
    <row r="1183" spans="9:13" ht="13.5">
      <c r="I1183" s="228"/>
      <c r="J1183" s="228"/>
      <c r="K1183" s="228"/>
      <c r="L1183" s="228"/>
      <c r="M1183" s="228"/>
    </row>
    <row r="1184" spans="9:13" ht="13.5">
      <c r="I1184" s="228"/>
      <c r="J1184" s="228"/>
      <c r="K1184" s="228"/>
      <c r="L1184" s="228"/>
      <c r="M1184" s="228"/>
    </row>
    <row r="1185" spans="9:13" ht="13.5">
      <c r="I1185" s="228"/>
      <c r="J1185" s="228"/>
      <c r="K1185" s="228"/>
      <c r="L1185" s="228"/>
      <c r="M1185" s="228"/>
    </row>
    <row r="1186" spans="9:13" ht="13.5">
      <c r="I1186" s="228"/>
      <c r="J1186" s="228"/>
      <c r="K1186" s="228"/>
      <c r="L1186" s="228"/>
      <c r="M1186" s="228"/>
    </row>
    <row r="1187" spans="9:13" ht="13.5">
      <c r="I1187" s="228"/>
      <c r="J1187" s="228"/>
      <c r="K1187" s="228"/>
      <c r="L1187" s="228"/>
      <c r="M1187" s="228"/>
    </row>
    <row r="1188" spans="9:13" ht="13.5">
      <c r="I1188" s="228"/>
      <c r="J1188" s="228"/>
      <c r="K1188" s="228"/>
      <c r="L1188" s="228"/>
      <c r="M1188" s="228"/>
    </row>
    <row r="1189" spans="9:13" ht="13.5">
      <c r="I1189" s="228"/>
      <c r="J1189" s="228"/>
      <c r="K1189" s="228"/>
      <c r="L1189" s="228"/>
      <c r="M1189" s="228"/>
    </row>
    <row r="1190" spans="9:13" ht="13.5">
      <c r="I1190" s="228"/>
      <c r="J1190" s="228"/>
      <c r="K1190" s="228"/>
      <c r="L1190" s="228"/>
      <c r="M1190" s="228"/>
    </row>
    <row r="1191" spans="9:13" ht="13.5">
      <c r="I1191" s="228"/>
      <c r="J1191" s="228"/>
      <c r="K1191" s="228"/>
      <c r="L1191" s="228"/>
      <c r="M1191" s="228"/>
    </row>
    <row r="1192" spans="9:13" ht="13.5">
      <c r="I1192" s="228"/>
      <c r="J1192" s="228"/>
      <c r="K1192" s="228"/>
      <c r="L1192" s="228"/>
      <c r="M1192" s="228"/>
    </row>
    <row r="1193" spans="9:13" ht="13.5">
      <c r="I1193" s="228"/>
      <c r="J1193" s="228"/>
      <c r="K1193" s="228"/>
      <c r="L1193" s="228"/>
      <c r="M1193" s="228"/>
    </row>
    <row r="1194" spans="9:13" ht="13.5">
      <c r="I1194" s="228"/>
      <c r="J1194" s="228"/>
      <c r="K1194" s="228"/>
      <c r="L1194" s="228"/>
      <c r="M1194" s="228"/>
    </row>
    <row r="1195" spans="9:13" ht="13.5">
      <c r="I1195" s="228"/>
      <c r="J1195" s="228"/>
      <c r="K1195" s="228"/>
      <c r="L1195" s="228"/>
      <c r="M1195" s="228"/>
    </row>
    <row r="1196" spans="9:13" ht="13.5">
      <c r="I1196" s="228"/>
      <c r="J1196" s="228"/>
      <c r="K1196" s="228"/>
      <c r="L1196" s="228"/>
      <c r="M1196" s="228"/>
    </row>
    <row r="1197" spans="9:13" ht="13.5">
      <c r="I1197" s="228"/>
      <c r="J1197" s="228"/>
      <c r="K1197" s="228"/>
      <c r="L1197" s="228"/>
      <c r="M1197" s="228"/>
    </row>
    <row r="1198" spans="9:13" ht="13.5">
      <c r="I1198" s="228"/>
      <c r="J1198" s="228"/>
      <c r="K1198" s="228"/>
      <c r="L1198" s="228"/>
      <c r="M1198" s="228"/>
    </row>
    <row r="1199" spans="9:13" ht="13.5">
      <c r="I1199" s="228"/>
      <c r="J1199" s="228"/>
      <c r="K1199" s="228"/>
      <c r="L1199" s="228"/>
      <c r="M1199" s="228"/>
    </row>
    <row r="1200" spans="9:13" ht="13.5">
      <c r="I1200" s="228"/>
      <c r="J1200" s="228"/>
      <c r="K1200" s="228"/>
      <c r="L1200" s="228"/>
      <c r="M1200" s="228"/>
    </row>
    <row r="1201" spans="9:13" ht="13.5">
      <c r="I1201" s="228"/>
      <c r="J1201" s="228"/>
      <c r="K1201" s="228"/>
      <c r="L1201" s="228"/>
      <c r="M1201" s="228"/>
    </row>
    <row r="1202" spans="9:13" ht="13.5">
      <c r="I1202" s="228"/>
      <c r="J1202" s="228"/>
      <c r="K1202" s="228"/>
      <c r="L1202" s="228"/>
      <c r="M1202" s="228"/>
    </row>
    <row r="1203" spans="9:13" ht="13.5">
      <c r="I1203" s="228"/>
      <c r="J1203" s="228"/>
      <c r="K1203" s="228"/>
      <c r="L1203" s="228"/>
      <c r="M1203" s="228"/>
    </row>
    <row r="1204" spans="9:13" ht="13.5">
      <c r="I1204" s="228"/>
      <c r="J1204" s="228"/>
      <c r="K1204" s="228"/>
      <c r="L1204" s="228"/>
      <c r="M1204" s="228"/>
    </row>
    <row r="1205" spans="9:13" ht="13.5">
      <c r="I1205" s="228"/>
      <c r="J1205" s="228"/>
      <c r="K1205" s="228"/>
      <c r="L1205" s="228"/>
      <c r="M1205" s="228"/>
    </row>
    <row r="1206" spans="9:13" ht="13.5">
      <c r="I1206" s="228"/>
      <c r="J1206" s="228"/>
      <c r="K1206" s="228"/>
      <c r="L1206" s="228"/>
      <c r="M1206" s="228"/>
    </row>
    <row r="1207" spans="9:13" ht="13.5">
      <c r="I1207" s="228"/>
      <c r="J1207" s="228"/>
      <c r="K1207" s="228"/>
      <c r="L1207" s="228"/>
      <c r="M1207" s="228"/>
    </row>
    <row r="1208" spans="9:13" ht="13.5">
      <c r="I1208" s="228"/>
      <c r="J1208" s="228"/>
      <c r="K1208" s="228"/>
      <c r="L1208" s="228"/>
      <c r="M1208" s="228"/>
    </row>
    <row r="1209" spans="9:13" ht="13.5">
      <c r="I1209" s="228"/>
      <c r="J1209" s="228"/>
      <c r="K1209" s="228"/>
      <c r="L1209" s="228"/>
      <c r="M1209" s="228"/>
    </row>
    <row r="1210" spans="9:13" ht="13.5">
      <c r="I1210" s="228"/>
      <c r="J1210" s="228"/>
      <c r="K1210" s="228"/>
      <c r="L1210" s="228"/>
      <c r="M1210" s="228"/>
    </row>
    <row r="1211" spans="9:13" ht="13.5">
      <c r="I1211" s="228"/>
      <c r="J1211" s="228"/>
      <c r="K1211" s="228"/>
      <c r="L1211" s="228"/>
      <c r="M1211" s="228"/>
    </row>
    <row r="1212" spans="9:13" ht="13.5">
      <c r="I1212" s="228"/>
      <c r="J1212" s="228"/>
      <c r="K1212" s="228"/>
      <c r="L1212" s="228"/>
      <c r="M1212" s="228"/>
    </row>
    <row r="1213" spans="9:13" ht="13.5">
      <c r="I1213" s="228"/>
      <c r="J1213" s="228"/>
      <c r="K1213" s="228"/>
      <c r="L1213" s="228"/>
      <c r="M1213" s="228"/>
    </row>
    <row r="1214" spans="9:13" ht="13.5">
      <c r="I1214" s="228"/>
      <c r="J1214" s="228"/>
      <c r="K1214" s="228"/>
      <c r="L1214" s="228"/>
      <c r="M1214" s="228"/>
    </row>
    <row r="1215" spans="9:13" ht="13.5">
      <c r="I1215" s="228"/>
      <c r="J1215" s="228"/>
      <c r="K1215" s="228"/>
      <c r="L1215" s="228"/>
      <c r="M1215" s="228"/>
    </row>
    <row r="1216" spans="9:13" ht="13.5">
      <c r="I1216" s="228"/>
      <c r="J1216" s="228"/>
      <c r="K1216" s="228"/>
      <c r="L1216" s="228"/>
      <c r="M1216" s="228"/>
    </row>
    <row r="1217" spans="9:13" ht="13.5">
      <c r="I1217" s="228"/>
      <c r="J1217" s="228"/>
      <c r="K1217" s="228"/>
      <c r="L1217" s="228"/>
      <c r="M1217" s="228"/>
    </row>
    <row r="1218" spans="9:13" ht="13.5">
      <c r="I1218" s="228"/>
      <c r="J1218" s="228"/>
      <c r="K1218" s="228"/>
      <c r="L1218" s="228"/>
      <c r="M1218" s="228"/>
    </row>
    <row r="1219" spans="9:13" ht="13.5">
      <c r="I1219" s="228"/>
      <c r="J1219" s="228"/>
      <c r="K1219" s="228"/>
      <c r="L1219" s="228"/>
      <c r="M1219" s="228"/>
    </row>
    <row r="1220" spans="9:13" ht="13.5">
      <c r="I1220" s="228"/>
      <c r="J1220" s="228"/>
      <c r="K1220" s="228"/>
      <c r="L1220" s="228"/>
      <c r="M1220" s="228"/>
    </row>
    <row r="1221" spans="9:13" ht="13.5">
      <c r="I1221" s="228"/>
      <c r="J1221" s="228"/>
      <c r="K1221" s="228"/>
      <c r="L1221" s="228"/>
      <c r="M1221" s="228"/>
    </row>
    <row r="1222" spans="9:13" ht="13.5">
      <c r="I1222" s="228"/>
      <c r="J1222" s="228"/>
      <c r="K1222" s="228"/>
      <c r="L1222" s="228"/>
      <c r="M1222" s="228"/>
    </row>
    <row r="1223" spans="9:13" ht="13.5">
      <c r="I1223" s="228"/>
      <c r="J1223" s="228"/>
      <c r="K1223" s="228"/>
      <c r="L1223" s="228"/>
      <c r="M1223" s="228"/>
    </row>
    <row r="1224" spans="9:13" ht="13.5">
      <c r="I1224" s="228"/>
      <c r="J1224" s="228"/>
      <c r="K1224" s="228"/>
      <c r="L1224" s="228"/>
      <c r="M1224" s="228"/>
    </row>
    <row r="1225" spans="9:13" ht="13.5">
      <c r="I1225" s="228"/>
      <c r="J1225" s="228"/>
      <c r="K1225" s="228"/>
      <c r="L1225" s="228"/>
      <c r="M1225" s="228"/>
    </row>
    <row r="1226" spans="9:13" ht="13.5">
      <c r="I1226" s="228"/>
      <c r="J1226" s="228"/>
      <c r="K1226" s="228"/>
      <c r="L1226" s="228"/>
      <c r="M1226" s="228"/>
    </row>
    <row r="1227" spans="9:13" ht="13.5">
      <c r="I1227" s="228"/>
      <c r="J1227" s="228"/>
      <c r="K1227" s="228"/>
      <c r="L1227" s="228"/>
      <c r="M1227" s="228"/>
    </row>
    <row r="1228" spans="9:13" ht="13.5">
      <c r="I1228" s="228"/>
      <c r="J1228" s="228"/>
      <c r="K1228" s="228"/>
      <c r="L1228" s="228"/>
      <c r="M1228" s="228"/>
    </row>
    <row r="1229" spans="9:13" ht="13.5">
      <c r="I1229" s="228"/>
      <c r="J1229" s="228"/>
      <c r="K1229" s="228"/>
      <c r="L1229" s="228"/>
      <c r="M1229" s="228"/>
    </row>
    <row r="1230" spans="9:13" ht="13.5">
      <c r="I1230" s="228"/>
      <c r="J1230" s="228"/>
      <c r="K1230" s="228"/>
      <c r="L1230" s="228"/>
      <c r="M1230" s="228"/>
    </row>
    <row r="1231" spans="9:13" ht="13.5">
      <c r="I1231" s="228"/>
      <c r="J1231" s="228"/>
      <c r="K1231" s="228"/>
      <c r="L1231" s="228"/>
      <c r="M1231" s="228"/>
    </row>
    <row r="1232" spans="9:13" ht="13.5">
      <c r="I1232" s="228"/>
      <c r="J1232" s="228"/>
      <c r="K1232" s="228"/>
      <c r="L1232" s="228"/>
      <c r="M1232" s="228"/>
    </row>
    <row r="1233" spans="9:13" ht="13.5">
      <c r="I1233" s="228"/>
      <c r="J1233" s="228"/>
      <c r="K1233" s="228"/>
      <c r="L1233" s="228"/>
      <c r="M1233" s="228"/>
    </row>
    <row r="1234" spans="9:13" ht="13.5">
      <c r="I1234" s="228"/>
      <c r="J1234" s="228"/>
      <c r="K1234" s="228"/>
      <c r="L1234" s="228"/>
      <c r="M1234" s="228"/>
    </row>
    <row r="1235" spans="9:13" ht="13.5">
      <c r="I1235" s="228"/>
      <c r="J1235" s="228"/>
      <c r="K1235" s="228"/>
      <c r="L1235" s="228"/>
      <c r="M1235" s="228"/>
    </row>
    <row r="1236" spans="9:13" ht="13.5">
      <c r="I1236" s="228"/>
      <c r="J1236" s="228"/>
      <c r="K1236" s="228"/>
      <c r="L1236" s="228"/>
      <c r="M1236" s="228"/>
    </row>
    <row r="1237" spans="9:13" ht="13.5">
      <c r="I1237" s="228"/>
      <c r="J1237" s="228"/>
      <c r="K1237" s="228"/>
      <c r="L1237" s="228"/>
      <c r="M1237" s="228"/>
    </row>
    <row r="1238" spans="9:13" ht="13.5">
      <c r="I1238" s="228"/>
      <c r="J1238" s="228"/>
      <c r="K1238" s="228"/>
      <c r="L1238" s="228"/>
      <c r="M1238" s="228"/>
    </row>
    <row r="1239" spans="9:13" ht="13.5">
      <c r="I1239" s="228"/>
      <c r="J1239" s="228"/>
      <c r="K1239" s="228"/>
      <c r="L1239" s="228"/>
      <c r="M1239" s="228"/>
    </row>
    <row r="1240" spans="9:13" ht="13.5">
      <c r="I1240" s="228"/>
      <c r="J1240" s="228"/>
      <c r="K1240" s="228"/>
      <c r="L1240" s="228"/>
      <c r="M1240" s="228"/>
    </row>
    <row r="1241" spans="9:13" ht="13.5">
      <c r="I1241" s="228"/>
      <c r="J1241" s="228"/>
      <c r="K1241" s="228"/>
      <c r="L1241" s="228"/>
      <c r="M1241" s="228"/>
    </row>
    <row r="1242" spans="9:13" ht="13.5">
      <c r="I1242" s="228"/>
      <c r="J1242" s="228"/>
      <c r="K1242" s="228"/>
      <c r="L1242" s="228"/>
      <c r="M1242" s="228"/>
    </row>
    <row r="1243" spans="9:13" ht="13.5">
      <c r="I1243" s="228"/>
      <c r="J1243" s="228"/>
      <c r="K1243" s="228"/>
      <c r="L1243" s="228"/>
      <c r="M1243" s="228"/>
    </row>
    <row r="1244" spans="9:13" ht="13.5">
      <c r="I1244" s="228"/>
      <c r="J1244" s="228"/>
      <c r="K1244" s="228"/>
      <c r="L1244" s="228"/>
      <c r="M1244" s="228"/>
    </row>
    <row r="1245" spans="9:13" ht="13.5">
      <c r="I1245" s="228"/>
      <c r="J1245" s="228"/>
      <c r="K1245" s="228"/>
      <c r="L1245" s="228"/>
      <c r="M1245" s="228"/>
    </row>
    <row r="1246" spans="9:13" ht="13.5">
      <c r="I1246" s="228"/>
      <c r="J1246" s="228"/>
      <c r="K1246" s="228"/>
      <c r="L1246" s="228"/>
      <c r="M1246" s="228"/>
    </row>
    <row r="1247" spans="9:13" ht="13.5">
      <c r="I1247" s="228"/>
      <c r="J1247" s="228"/>
      <c r="K1247" s="228"/>
      <c r="L1247" s="228"/>
      <c r="M1247" s="228"/>
    </row>
    <row r="1248" spans="9:13" ht="13.5">
      <c r="I1248" s="228"/>
      <c r="J1248" s="228"/>
      <c r="K1248" s="228"/>
      <c r="L1248" s="228"/>
      <c r="M1248" s="228"/>
    </row>
    <row r="1249" spans="9:13" ht="13.5">
      <c r="I1249" s="228"/>
      <c r="J1249" s="228"/>
      <c r="K1249" s="228"/>
      <c r="L1249" s="228"/>
      <c r="M1249" s="228"/>
    </row>
    <row r="1250" spans="9:13" ht="13.5">
      <c r="I1250" s="228"/>
      <c r="J1250" s="228"/>
      <c r="K1250" s="228"/>
      <c r="L1250" s="228"/>
      <c r="M1250" s="228"/>
    </row>
    <row r="1251" spans="9:13" ht="13.5">
      <c r="I1251" s="228"/>
      <c r="J1251" s="228"/>
      <c r="K1251" s="228"/>
      <c r="L1251" s="228"/>
      <c r="M1251" s="228"/>
    </row>
    <row r="1252" spans="9:13" ht="13.5">
      <c r="I1252" s="228"/>
      <c r="J1252" s="228"/>
      <c r="K1252" s="228"/>
      <c r="L1252" s="228"/>
      <c r="M1252" s="228"/>
    </row>
    <row r="1253" spans="9:13" ht="13.5">
      <c r="I1253" s="228"/>
      <c r="J1253" s="228"/>
      <c r="K1253" s="228"/>
      <c r="L1253" s="228"/>
      <c r="M1253" s="228"/>
    </row>
    <row r="1254" spans="9:13" ht="13.5">
      <c r="I1254" s="228"/>
      <c r="J1254" s="228"/>
      <c r="K1254" s="228"/>
      <c r="L1254" s="228"/>
      <c r="M1254" s="228"/>
    </row>
    <row r="1255" spans="9:13" ht="13.5">
      <c r="I1255" s="228"/>
      <c r="J1255" s="228"/>
      <c r="K1255" s="228"/>
      <c r="L1255" s="228"/>
      <c r="M1255" s="228"/>
    </row>
    <row r="1256" spans="9:13" ht="13.5">
      <c r="I1256" s="228"/>
      <c r="J1256" s="228"/>
      <c r="K1256" s="228"/>
      <c r="L1256" s="228"/>
      <c r="M1256" s="228"/>
    </row>
    <row r="1257" spans="9:13" ht="13.5">
      <c r="I1257" s="228"/>
      <c r="J1257" s="228"/>
      <c r="K1257" s="228"/>
      <c r="L1257" s="228"/>
      <c r="M1257" s="228"/>
    </row>
    <row r="1258" spans="9:13" ht="13.5">
      <c r="I1258" s="228"/>
      <c r="J1258" s="228"/>
      <c r="K1258" s="228"/>
      <c r="L1258" s="228"/>
      <c r="M1258" s="228"/>
    </row>
    <row r="1259" spans="9:13" ht="13.5">
      <c r="I1259" s="228"/>
      <c r="J1259" s="228"/>
      <c r="K1259" s="228"/>
      <c r="L1259" s="228"/>
      <c r="M1259" s="228"/>
    </row>
    <row r="1260" spans="9:13" ht="13.5">
      <c r="I1260" s="228"/>
      <c r="J1260" s="228"/>
      <c r="K1260" s="228"/>
      <c r="L1260" s="228"/>
      <c r="M1260" s="228"/>
    </row>
    <row r="1261" spans="9:13" ht="13.5">
      <c r="I1261" s="228"/>
      <c r="J1261" s="228"/>
      <c r="K1261" s="228"/>
      <c r="L1261" s="228"/>
      <c r="M1261" s="228"/>
    </row>
    <row r="1262" spans="9:13" ht="13.5">
      <c r="I1262" s="228"/>
      <c r="J1262" s="228"/>
      <c r="K1262" s="228"/>
      <c r="L1262" s="228"/>
      <c r="M1262" s="228"/>
    </row>
    <row r="1263" spans="9:13" ht="13.5">
      <c r="I1263" s="228"/>
      <c r="J1263" s="228"/>
      <c r="K1263" s="228"/>
      <c r="L1263" s="228"/>
      <c r="M1263" s="228"/>
    </row>
    <row r="1264" spans="9:13" ht="13.5">
      <c r="I1264" s="228"/>
      <c r="J1264" s="228"/>
      <c r="K1264" s="228"/>
      <c r="L1264" s="228"/>
      <c r="M1264" s="228"/>
    </row>
    <row r="1265" spans="9:13" ht="13.5">
      <c r="I1265" s="228"/>
      <c r="J1265" s="228"/>
      <c r="K1265" s="228"/>
      <c r="L1265" s="228"/>
      <c r="M1265" s="228"/>
    </row>
    <row r="1266" spans="9:13" ht="13.5">
      <c r="I1266" s="228"/>
      <c r="J1266" s="228"/>
      <c r="K1266" s="228"/>
      <c r="L1266" s="228"/>
      <c r="M1266" s="228"/>
    </row>
    <row r="1267" spans="9:13" ht="13.5">
      <c r="I1267" s="228"/>
      <c r="J1267" s="228"/>
      <c r="K1267" s="228"/>
      <c r="L1267" s="228"/>
      <c r="M1267" s="228"/>
    </row>
    <row r="1268" spans="9:13" ht="13.5">
      <c r="I1268" s="228"/>
      <c r="J1268" s="228"/>
      <c r="K1268" s="228"/>
      <c r="L1268" s="228"/>
      <c r="M1268" s="228"/>
    </row>
    <row r="1269" spans="9:13" ht="13.5">
      <c r="I1269" s="228"/>
      <c r="J1269" s="228"/>
      <c r="K1269" s="228"/>
      <c r="L1269" s="228"/>
      <c r="M1269" s="228"/>
    </row>
    <row r="1270" spans="9:13" ht="13.5">
      <c r="I1270" s="228"/>
      <c r="J1270" s="228"/>
      <c r="K1270" s="228"/>
      <c r="L1270" s="228"/>
      <c r="M1270" s="228"/>
    </row>
  </sheetData>
  <autoFilter ref="A4:H280"/>
  <mergeCells count="12">
    <mergeCell ref="N3:N4"/>
    <mergeCell ref="I296:K296"/>
    <mergeCell ref="I3:I4"/>
    <mergeCell ref="J3:J4"/>
    <mergeCell ref="K3:K4"/>
    <mergeCell ref="L3:L4"/>
    <mergeCell ref="F3:F4"/>
    <mergeCell ref="A280:C280"/>
    <mergeCell ref="A3:A4"/>
    <mergeCell ref="B3:B4"/>
    <mergeCell ref="C3:C4"/>
    <mergeCell ref="D3:D4"/>
  </mergeCells>
  <printOptions/>
  <pageMargins left="0.62" right="0.22" top="0.45" bottom="0.42" header="0.34" footer="0.25"/>
  <pageSetup firstPageNumber="26" useFirstPageNumber="1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2005-10-20T13:21:18Z</cp:lastPrinted>
  <dcterms:created xsi:type="dcterms:W3CDTF">1997-01-08T22:48:59Z</dcterms:created>
  <dcterms:modified xsi:type="dcterms:W3CDTF">2008-05-28T02:30:27Z</dcterms:modified>
  <cp:category/>
  <cp:version/>
  <cp:contentType/>
  <cp:contentStatus/>
</cp:coreProperties>
</file>