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85" yWindow="570" windowWidth="15165" windowHeight="6960" activeTab="2"/>
  </bookViews>
  <sheets>
    <sheet name="第１表‐１" sheetId="1" r:id="rId1"/>
    <sheet name="第１表‐２" sheetId="2" r:id="rId2"/>
    <sheet name="第１表‐３" sheetId="3" r:id="rId3"/>
  </sheets>
  <definedNames>
    <definedName name="_xlnm.Print_Area" localSheetId="0">'第１表‐１'!$A$1:$Q$74</definedName>
    <definedName name="_xlnm.Print_Area" localSheetId="1">'第１表‐２'!$A$1:$W$73</definedName>
    <definedName name="_xlnm.Print_Area" localSheetId="2">'第１表‐３'!$A$1:$W$76</definedName>
  </definedNames>
  <calcPr fullCalcOnLoad="1"/>
</workbook>
</file>

<file path=xl/sharedStrings.xml><?xml version="1.0" encoding="utf-8"?>
<sst xmlns="http://schemas.openxmlformats.org/spreadsheetml/2006/main" count="615" uniqueCount="170">
  <si>
    <t>第２部　　人　口　動　態</t>
  </si>
  <si>
    <t>率</t>
  </si>
  <si>
    <t>(人口千対)</t>
  </si>
  <si>
    <t>(出生千対)</t>
  </si>
  <si>
    <t>死産</t>
  </si>
  <si>
    <t>(出産千対)</t>
  </si>
  <si>
    <t>妊娠満22週以後の死産</t>
  </si>
  <si>
    <t>大正 9年</t>
  </si>
  <si>
    <t xml:space="preserve"> 大正 9年</t>
  </si>
  <si>
    <t>昭和 5年</t>
  </si>
  <si>
    <t xml:space="preserve">    14</t>
  </si>
  <si>
    <t>　　10</t>
  </si>
  <si>
    <t xml:space="preserve">    15</t>
  </si>
  <si>
    <t xml:space="preserve">    22</t>
  </si>
  <si>
    <t xml:space="preserve">    25</t>
  </si>
  <si>
    <t xml:space="preserve">    30</t>
  </si>
  <si>
    <t>　　35</t>
  </si>
  <si>
    <t>　　40</t>
  </si>
  <si>
    <t>平成元年</t>
  </si>
  <si>
    <t>年  次</t>
  </si>
  <si>
    <t>愛   知   県</t>
  </si>
  <si>
    <t>実  数</t>
  </si>
  <si>
    <t>人      口</t>
  </si>
  <si>
    <t>出                  生</t>
  </si>
  <si>
    <t>全        国</t>
  </si>
  <si>
    <t>死                 亡</t>
  </si>
  <si>
    <t xml:space="preserve"> 昭和 5年</t>
  </si>
  <si>
    <t xml:space="preserve"> 平成元年</t>
  </si>
  <si>
    <t xml:space="preserve">   愛知－全国・年次別</t>
  </si>
  <si>
    <t>総</t>
  </si>
  <si>
    <t>数</t>
  </si>
  <si>
    <t>総覧</t>
  </si>
  <si>
    <t>　　　第１表</t>
  </si>
  <si>
    <t>総覧</t>
  </si>
  <si>
    <t>乳    児    死    亡</t>
  </si>
  <si>
    <t>新   生   児   死   亡</t>
  </si>
  <si>
    <t>自    然    死    産</t>
  </si>
  <si>
    <t>人    工    死    産</t>
  </si>
  <si>
    <t xml:space="preserve">  第１表</t>
  </si>
  <si>
    <t>離　　　　　　婚</t>
  </si>
  <si>
    <t>総　　　　　　数</t>
  </si>
  <si>
    <t>早　期　新　生</t>
  </si>
  <si>
    <t>児　死　亡</t>
  </si>
  <si>
    <t>周産期死</t>
  </si>
  <si>
    <t>　　亡</t>
  </si>
  <si>
    <t>資料　厚生労働省「人口動態統計」</t>
  </si>
  <si>
    <t>　　45</t>
  </si>
  <si>
    <t xml:space="preserve">    46</t>
  </si>
  <si>
    <t xml:space="preserve">    47</t>
  </si>
  <si>
    <t xml:space="preserve">    48</t>
  </si>
  <si>
    <t xml:space="preserve">    49</t>
  </si>
  <si>
    <t>　　50</t>
  </si>
  <si>
    <t xml:space="preserve">    51</t>
  </si>
  <si>
    <t xml:space="preserve">    52</t>
  </si>
  <si>
    <t xml:space="preserve">    53</t>
  </si>
  <si>
    <t xml:space="preserve">    54</t>
  </si>
  <si>
    <t>　　55</t>
  </si>
  <si>
    <t xml:space="preserve">    56</t>
  </si>
  <si>
    <t xml:space="preserve">    57</t>
  </si>
  <si>
    <t xml:space="preserve">    58</t>
  </si>
  <si>
    <t xml:space="preserve">    59</t>
  </si>
  <si>
    <t>　　60</t>
  </si>
  <si>
    <t xml:space="preserve">    61</t>
  </si>
  <si>
    <t xml:space="preserve">    62</t>
  </si>
  <si>
    <t xml:space="preserve">    63</t>
  </si>
  <si>
    <t>　　 2</t>
  </si>
  <si>
    <t xml:space="preserve">     3</t>
  </si>
  <si>
    <t xml:space="preserve">     4</t>
  </si>
  <si>
    <t xml:space="preserve">     5</t>
  </si>
  <si>
    <t>　　 6</t>
  </si>
  <si>
    <t>　　 7</t>
  </si>
  <si>
    <t xml:space="preserve">     8</t>
  </si>
  <si>
    <t xml:space="preserve">     9</t>
  </si>
  <si>
    <t xml:space="preserve">    10</t>
  </si>
  <si>
    <t>　　11</t>
  </si>
  <si>
    <t>全      国</t>
  </si>
  <si>
    <t xml:space="preserve">     14</t>
  </si>
  <si>
    <t>　 　10</t>
  </si>
  <si>
    <t xml:space="preserve">     15</t>
  </si>
  <si>
    <t xml:space="preserve">     22</t>
  </si>
  <si>
    <t xml:space="preserve">     25</t>
  </si>
  <si>
    <t xml:space="preserve">     30</t>
  </si>
  <si>
    <t>　　 35</t>
  </si>
  <si>
    <t>　　 40</t>
  </si>
  <si>
    <t>　 　45</t>
  </si>
  <si>
    <t xml:space="preserve">     46</t>
  </si>
  <si>
    <t xml:space="preserve">     47</t>
  </si>
  <si>
    <t xml:space="preserve">     48</t>
  </si>
  <si>
    <t xml:space="preserve">     49</t>
  </si>
  <si>
    <t>　 　50</t>
  </si>
  <si>
    <t xml:space="preserve">     51</t>
  </si>
  <si>
    <t xml:space="preserve">     52</t>
  </si>
  <si>
    <t xml:space="preserve">     53</t>
  </si>
  <si>
    <t xml:space="preserve">     54</t>
  </si>
  <si>
    <t>　 　55</t>
  </si>
  <si>
    <t xml:space="preserve">     56</t>
  </si>
  <si>
    <t xml:space="preserve">     57</t>
  </si>
  <si>
    <t xml:space="preserve">     58</t>
  </si>
  <si>
    <t xml:space="preserve">     59</t>
  </si>
  <si>
    <t>　　 60</t>
  </si>
  <si>
    <t xml:space="preserve">     61</t>
  </si>
  <si>
    <t xml:space="preserve">     62</t>
  </si>
  <si>
    <t xml:space="preserve">     63</t>
  </si>
  <si>
    <t>　　  2</t>
  </si>
  <si>
    <t xml:space="preserve">      3</t>
  </si>
  <si>
    <t xml:space="preserve">      4</t>
  </si>
  <si>
    <t xml:space="preserve">      5</t>
  </si>
  <si>
    <t>　　  6</t>
  </si>
  <si>
    <t>　　  7</t>
  </si>
  <si>
    <t xml:space="preserve">      8</t>
  </si>
  <si>
    <t xml:space="preserve">      9</t>
  </si>
  <si>
    <t xml:space="preserve">     10</t>
  </si>
  <si>
    <t>　 　11</t>
  </si>
  <si>
    <t>注１</t>
  </si>
  <si>
    <t>　周産期死亡のうち「妊娠満22週以後の死産」は、平成６年以前は「妊娠満28週以後の死産」である。</t>
  </si>
  <si>
    <t>婚　　　　　　姻</t>
  </si>
  <si>
    <t xml:space="preserve">    18</t>
  </si>
  <si>
    <t xml:space="preserve">    12</t>
  </si>
  <si>
    <t xml:space="preserve">    13</t>
  </si>
  <si>
    <t xml:space="preserve">    14</t>
  </si>
  <si>
    <t xml:space="preserve">    15</t>
  </si>
  <si>
    <t xml:space="preserve">    16</t>
  </si>
  <si>
    <t xml:space="preserve">    17</t>
  </si>
  <si>
    <t xml:space="preserve">     12</t>
  </si>
  <si>
    <t xml:space="preserve">     13</t>
  </si>
  <si>
    <t xml:space="preserve">     14</t>
  </si>
  <si>
    <t xml:space="preserve">     15</t>
  </si>
  <si>
    <t xml:space="preserve">     16</t>
  </si>
  <si>
    <t xml:space="preserve">     17</t>
  </si>
  <si>
    <t xml:space="preserve">     18</t>
  </si>
  <si>
    <t xml:space="preserve">… </t>
  </si>
  <si>
    <t xml:space="preserve">… </t>
  </si>
  <si>
    <t xml:space="preserve">    18</t>
  </si>
  <si>
    <t xml:space="preserve">    19</t>
  </si>
  <si>
    <t xml:space="preserve">     19</t>
  </si>
  <si>
    <t xml:space="preserve">     19</t>
  </si>
  <si>
    <t xml:space="preserve">    20</t>
  </si>
  <si>
    <t xml:space="preserve">     20</t>
  </si>
  <si>
    <t>自     然     増     減</t>
  </si>
  <si>
    <t xml:space="preserve">     20</t>
  </si>
  <si>
    <t xml:space="preserve">    21</t>
  </si>
  <si>
    <t xml:space="preserve">     21</t>
  </si>
  <si>
    <t xml:space="preserve">     21</t>
  </si>
  <si>
    <t xml:space="preserve">    22</t>
  </si>
  <si>
    <t xml:space="preserve">     22</t>
  </si>
  <si>
    <t xml:space="preserve">    22</t>
  </si>
  <si>
    <t xml:space="preserve"> ２</t>
  </si>
  <si>
    <t>　周産期死亡率の「出産千対」は「出生＋妊娠満22週以後の死産」である。ただし、平成６年以前は</t>
  </si>
  <si>
    <t>　「出生千対」である。</t>
  </si>
  <si>
    <t xml:space="preserve">    23</t>
  </si>
  <si>
    <t xml:space="preserve">     23</t>
  </si>
  <si>
    <t xml:space="preserve">    23</t>
  </si>
  <si>
    <t xml:space="preserve">    24</t>
  </si>
  <si>
    <t xml:space="preserve">     24</t>
  </si>
  <si>
    <t xml:space="preserve">     25</t>
  </si>
  <si>
    <t xml:space="preserve">    25</t>
  </si>
  <si>
    <t xml:space="preserve">     8</t>
  </si>
  <si>
    <t xml:space="preserve">     7</t>
  </si>
  <si>
    <t xml:space="preserve">     2</t>
  </si>
  <si>
    <t xml:space="preserve">     6</t>
  </si>
  <si>
    <t xml:space="preserve">    60</t>
  </si>
  <si>
    <t xml:space="preserve">    55</t>
  </si>
  <si>
    <t xml:space="preserve">    50</t>
  </si>
  <si>
    <t xml:space="preserve">    45</t>
  </si>
  <si>
    <t xml:space="preserve">    35</t>
  </si>
  <si>
    <t xml:space="preserve">    40</t>
  </si>
  <si>
    <t xml:space="preserve">    11</t>
  </si>
  <si>
    <t xml:space="preserve">    26</t>
  </si>
  <si>
    <t xml:space="preserve">     26</t>
  </si>
  <si>
    <t xml:space="preserve">… 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</si>
</sst>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&quot;△ &quot;#,##0.0"/>
    <numFmt numFmtId="177" formatCode="#,##0;&quot;△ &quot;#,##0"/>
    <numFmt numFmtId="178" formatCode="#,##0_ "/>
    <numFmt numFmtId="179" formatCode="#,##0.0_ "/>
    <numFmt numFmtId="180" formatCode="#,##0;[Red]#,##0"/>
    <numFmt numFmtId="181" formatCode="#,##0.0;[Red]#,##0.0"/>
    <numFmt numFmtId="182" formatCode="0_ "/>
    <numFmt numFmtId="183" formatCode="0.0_ "/>
    <numFmt numFmtId="184" formatCode="#,##0.00_ "/>
  </numFmts>
  <fonts count="45">
    <font>
      <sz val="11"/>
      <name val="ＭＳ ゴシック"/>
      <family val="3"/>
    </font>
    <font>
      <sz val="6"/>
      <name val="ＭＳ ゴシック"/>
      <family val="3"/>
    </font>
    <font>
      <sz val="18"/>
      <name val="ＭＳ 明朝"/>
      <family val="1"/>
    </font>
    <font>
      <sz val="22"/>
      <name val="ＭＳ 明朝"/>
      <family val="1"/>
    </font>
    <font>
      <sz val="11"/>
      <name val="ＭＳ 明朝"/>
      <family val="1"/>
    </font>
    <font>
      <sz val="16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179" fontId="7" fillId="0" borderId="0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right" vertical="center"/>
    </xf>
    <xf numFmtId="178" fontId="10" fillId="0" borderId="13" xfId="0" applyNumberFormat="1" applyFont="1" applyFill="1" applyBorder="1" applyAlignment="1">
      <alignment vertical="center"/>
    </xf>
    <xf numFmtId="178" fontId="10" fillId="0" borderId="14" xfId="0" applyNumberFormat="1" applyFont="1" applyFill="1" applyBorder="1" applyAlignment="1">
      <alignment vertical="center"/>
    </xf>
    <xf numFmtId="179" fontId="10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Border="1" applyAlignment="1">
      <alignment vertical="center"/>
    </xf>
    <xf numFmtId="178" fontId="10" fillId="0" borderId="0" xfId="0" applyNumberFormat="1" applyFont="1" applyFill="1" applyAlignment="1">
      <alignment vertical="center"/>
    </xf>
    <xf numFmtId="179" fontId="10" fillId="0" borderId="0" xfId="0" applyNumberFormat="1" applyFont="1" applyFill="1" applyAlignment="1">
      <alignment vertical="center"/>
    </xf>
    <xf numFmtId="179" fontId="10" fillId="0" borderId="14" xfId="0" applyNumberFormat="1" applyFont="1" applyFill="1" applyBorder="1" applyAlignment="1">
      <alignment vertical="center"/>
    </xf>
    <xf numFmtId="49" fontId="10" fillId="0" borderId="0" xfId="0" applyNumberFormat="1" applyFont="1" applyFill="1" applyAlignment="1">
      <alignment horizontal="left" vertical="center"/>
    </xf>
    <xf numFmtId="49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left" vertical="center"/>
    </xf>
    <xf numFmtId="49" fontId="10" fillId="0" borderId="13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right" vertical="center"/>
    </xf>
    <xf numFmtId="49" fontId="10" fillId="0" borderId="14" xfId="0" applyNumberFormat="1" applyFont="1" applyFill="1" applyBorder="1" applyAlignment="1">
      <alignment horizontal="right" vertical="center"/>
    </xf>
    <xf numFmtId="49" fontId="10" fillId="0" borderId="13" xfId="0" applyNumberFormat="1" applyFont="1" applyFill="1" applyBorder="1" applyAlignment="1">
      <alignment horizontal="left" vertical="center"/>
    </xf>
    <xf numFmtId="0" fontId="10" fillId="0" borderId="14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49" fontId="10" fillId="0" borderId="13" xfId="0" applyNumberFormat="1" applyFont="1" applyFill="1" applyBorder="1" applyAlignment="1">
      <alignment vertical="center"/>
    </xf>
    <xf numFmtId="183" fontId="10" fillId="0" borderId="0" xfId="0" applyNumberFormat="1" applyFont="1" applyFill="1" applyBorder="1" applyAlignment="1">
      <alignment vertical="center"/>
    </xf>
    <xf numFmtId="184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vertical="center"/>
    </xf>
    <xf numFmtId="184" fontId="10" fillId="0" borderId="0" xfId="0" applyNumberFormat="1" applyFont="1" applyFill="1" applyBorder="1" applyAlignment="1">
      <alignment vertical="center"/>
    </xf>
    <xf numFmtId="49" fontId="10" fillId="0" borderId="14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vertical="center"/>
    </xf>
    <xf numFmtId="178" fontId="10" fillId="0" borderId="17" xfId="0" applyNumberFormat="1" applyFont="1" applyFill="1" applyBorder="1" applyAlignment="1">
      <alignment vertical="center"/>
    </xf>
    <xf numFmtId="178" fontId="10" fillId="0" borderId="19" xfId="0" applyNumberFormat="1" applyFont="1" applyFill="1" applyBorder="1" applyAlignment="1">
      <alignment vertical="center"/>
    </xf>
    <xf numFmtId="49" fontId="10" fillId="0" borderId="17" xfId="0" applyNumberFormat="1" applyFont="1" applyFill="1" applyBorder="1" applyAlignment="1">
      <alignment vertical="center"/>
    </xf>
    <xf numFmtId="49" fontId="10" fillId="0" borderId="20" xfId="0" applyNumberFormat="1" applyFont="1" applyFill="1" applyBorder="1" applyAlignment="1">
      <alignment horizontal="left" vertical="center"/>
    </xf>
    <xf numFmtId="49" fontId="10" fillId="0" borderId="19" xfId="0" applyNumberFormat="1" applyFont="1" applyFill="1" applyBorder="1" applyAlignment="1">
      <alignment vertical="center"/>
    </xf>
    <xf numFmtId="178" fontId="10" fillId="0" borderId="2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10" fillId="0" borderId="14" xfId="0" applyNumberFormat="1" applyFont="1" applyFill="1" applyBorder="1" applyAlignment="1">
      <alignment vertical="center"/>
    </xf>
    <xf numFmtId="179" fontId="10" fillId="0" borderId="17" xfId="0" applyNumberFormat="1" applyFont="1" applyFill="1" applyBorder="1" applyAlignment="1">
      <alignment vertical="center"/>
    </xf>
    <xf numFmtId="177" fontId="10" fillId="0" borderId="19" xfId="0" applyNumberFormat="1" applyFont="1" applyFill="1" applyBorder="1" applyAlignment="1">
      <alignment vertical="center"/>
    </xf>
    <xf numFmtId="176" fontId="10" fillId="0" borderId="17" xfId="0" applyNumberFormat="1" applyFont="1" applyFill="1" applyBorder="1" applyAlignment="1">
      <alignment vertical="center"/>
    </xf>
    <xf numFmtId="177" fontId="10" fillId="0" borderId="17" xfId="0" applyNumberFormat="1" applyFont="1" applyFill="1" applyBorder="1" applyAlignment="1">
      <alignment vertical="center"/>
    </xf>
    <xf numFmtId="176" fontId="10" fillId="0" borderId="20" xfId="0" applyNumberFormat="1" applyFont="1" applyFill="1" applyBorder="1" applyAlignment="1">
      <alignment vertical="center"/>
    </xf>
    <xf numFmtId="179" fontId="10" fillId="0" borderId="20" xfId="0" applyNumberFormat="1" applyFont="1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2" fillId="0" borderId="0" xfId="0" applyFont="1" applyFill="1" applyAlignment="1">
      <alignment horizontal="distributed" vertical="center"/>
    </xf>
    <xf numFmtId="0" fontId="9" fillId="0" borderId="0" xfId="0" applyFont="1" applyFill="1" applyAlignment="1">
      <alignment horizontal="distributed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distributed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4"/>
  <sheetViews>
    <sheetView view="pageBreakPreview" zoomScaleNormal="75" zoomScaleSheetLayoutView="100" zoomScalePageLayoutView="0" workbookViewId="0" topLeftCell="A1">
      <pane xSplit="2" ySplit="8" topLeftCell="C63" activePane="bottomRight" state="frozen"/>
      <selection pane="topLeft" activeCell="A1" sqref="A1"/>
      <selection pane="topRight" activeCell="G1" sqref="G1"/>
      <selection pane="bottomLeft" activeCell="A13" sqref="A13"/>
      <selection pane="bottomRight" activeCell="R73" sqref="R73"/>
    </sheetView>
  </sheetViews>
  <sheetFormatPr defaultColWidth="8.796875" defaultRowHeight="14.25"/>
  <cols>
    <col min="1" max="1" width="1.1015625" style="4" customWidth="1"/>
    <col min="2" max="2" width="11.5" style="4" customWidth="1"/>
    <col min="3" max="4" width="18.59765625" style="4" customWidth="1"/>
    <col min="5" max="8" width="15.5" style="4" customWidth="1"/>
    <col min="9" max="16" width="13" style="4" customWidth="1"/>
    <col min="17" max="17" width="12.59765625" style="4" customWidth="1"/>
    <col min="18" max="18" width="3" style="4" customWidth="1"/>
    <col min="19" max="16384" width="9" style="4" customWidth="1"/>
  </cols>
  <sheetData>
    <row r="1" spans="2:3" ht="25.5">
      <c r="B1" s="5" t="s">
        <v>0</v>
      </c>
      <c r="C1" s="6"/>
    </row>
    <row r="2" spans="6:9" ht="21">
      <c r="F2" s="7" t="s">
        <v>38</v>
      </c>
      <c r="G2" s="91" t="s">
        <v>31</v>
      </c>
      <c r="H2" s="92"/>
      <c r="I2" s="8" t="s">
        <v>28</v>
      </c>
    </row>
    <row r="3" ht="15" customHeight="1">
      <c r="F3" s="8"/>
    </row>
    <row r="4" spans="1:17" ht="9.75" customHeight="1">
      <c r="A4" s="30"/>
      <c r="B4" s="9"/>
      <c r="C4" s="80" t="s">
        <v>22</v>
      </c>
      <c r="D4" s="82"/>
      <c r="E4" s="80" t="s">
        <v>23</v>
      </c>
      <c r="F4" s="81"/>
      <c r="G4" s="81"/>
      <c r="H4" s="81"/>
      <c r="I4" s="81" t="s">
        <v>25</v>
      </c>
      <c r="J4" s="81"/>
      <c r="K4" s="81"/>
      <c r="L4" s="81"/>
      <c r="M4" s="80" t="s">
        <v>138</v>
      </c>
      <c r="N4" s="81"/>
      <c r="O4" s="81"/>
      <c r="P4" s="82"/>
      <c r="Q4" s="9"/>
    </row>
    <row r="5" spans="1:17" ht="9.75" customHeight="1">
      <c r="A5" s="13"/>
      <c r="B5" s="14"/>
      <c r="C5" s="83"/>
      <c r="D5" s="84"/>
      <c r="E5" s="83"/>
      <c r="F5" s="85"/>
      <c r="G5" s="85"/>
      <c r="H5" s="85"/>
      <c r="I5" s="85"/>
      <c r="J5" s="85"/>
      <c r="K5" s="85"/>
      <c r="L5" s="85"/>
      <c r="M5" s="83"/>
      <c r="N5" s="85"/>
      <c r="O5" s="85"/>
      <c r="P5" s="84"/>
      <c r="Q5" s="14"/>
    </row>
    <row r="6" spans="1:17" ht="15" customHeight="1">
      <c r="A6" s="13"/>
      <c r="B6" s="17" t="s">
        <v>19</v>
      </c>
      <c r="C6" s="18"/>
      <c r="D6" s="18"/>
      <c r="E6" s="80" t="s">
        <v>20</v>
      </c>
      <c r="F6" s="81"/>
      <c r="G6" s="80" t="s">
        <v>24</v>
      </c>
      <c r="H6" s="81"/>
      <c r="I6" s="95" t="s">
        <v>20</v>
      </c>
      <c r="J6" s="95"/>
      <c r="K6" s="93" t="s">
        <v>24</v>
      </c>
      <c r="L6" s="95"/>
      <c r="M6" s="93" t="s">
        <v>20</v>
      </c>
      <c r="N6" s="94"/>
      <c r="O6" s="95" t="s">
        <v>24</v>
      </c>
      <c r="P6" s="94"/>
      <c r="Q6" s="17" t="s">
        <v>19</v>
      </c>
    </row>
    <row r="7" spans="1:17" ht="15" customHeight="1">
      <c r="A7" s="13"/>
      <c r="B7" s="14"/>
      <c r="C7" s="19" t="s">
        <v>20</v>
      </c>
      <c r="D7" s="19" t="s">
        <v>75</v>
      </c>
      <c r="E7" s="80" t="s">
        <v>21</v>
      </c>
      <c r="F7" s="20" t="s">
        <v>1</v>
      </c>
      <c r="G7" s="80" t="s">
        <v>21</v>
      </c>
      <c r="H7" s="10" t="s">
        <v>1</v>
      </c>
      <c r="I7" s="85" t="s">
        <v>21</v>
      </c>
      <c r="J7" s="10" t="s">
        <v>1</v>
      </c>
      <c r="K7" s="89" t="s">
        <v>21</v>
      </c>
      <c r="L7" s="17" t="s">
        <v>1</v>
      </c>
      <c r="M7" s="83" t="s">
        <v>21</v>
      </c>
      <c r="N7" s="20" t="s">
        <v>1</v>
      </c>
      <c r="O7" s="82" t="s">
        <v>21</v>
      </c>
      <c r="P7" s="16" t="s">
        <v>1</v>
      </c>
      <c r="Q7" s="14"/>
    </row>
    <row r="8" spans="1:17" ht="15" customHeight="1">
      <c r="A8" s="21"/>
      <c r="B8" s="22"/>
      <c r="C8" s="23"/>
      <c r="D8" s="23"/>
      <c r="E8" s="86"/>
      <c r="F8" s="24" t="s">
        <v>2</v>
      </c>
      <c r="G8" s="86"/>
      <c r="H8" s="25" t="s">
        <v>2</v>
      </c>
      <c r="I8" s="88"/>
      <c r="J8" s="25" t="s">
        <v>2</v>
      </c>
      <c r="K8" s="90"/>
      <c r="L8" s="26" t="s">
        <v>2</v>
      </c>
      <c r="M8" s="86"/>
      <c r="N8" s="24" t="s">
        <v>2</v>
      </c>
      <c r="O8" s="87"/>
      <c r="P8" s="27" t="s">
        <v>2</v>
      </c>
      <c r="Q8" s="22"/>
    </row>
    <row r="9" spans="2:17" ht="15" customHeight="1">
      <c r="B9" s="44" t="s">
        <v>7</v>
      </c>
      <c r="C9" s="37">
        <v>2089762</v>
      </c>
      <c r="D9" s="38">
        <v>55963053</v>
      </c>
      <c r="E9" s="37">
        <v>77301</v>
      </c>
      <c r="F9" s="39">
        <f>ROUND(E9/C9*1000,1)</f>
        <v>37</v>
      </c>
      <c r="G9" s="40">
        <v>2025564</v>
      </c>
      <c r="H9" s="39">
        <f>ROUND(G9/D9*1000,1)</f>
        <v>36.2</v>
      </c>
      <c r="I9" s="41">
        <v>54561</v>
      </c>
      <c r="J9" s="42">
        <f>ROUND(I9/C9*1000,1)</f>
        <v>26.1</v>
      </c>
      <c r="K9" s="41">
        <v>1422096</v>
      </c>
      <c r="L9" s="42">
        <f>ROUND(K9/D9*1000,1)</f>
        <v>25.4</v>
      </c>
      <c r="M9" s="70">
        <f>E9-I9</f>
        <v>22740</v>
      </c>
      <c r="N9" s="72">
        <f>ROUND(M9/C9*1000,1)</f>
        <v>10.9</v>
      </c>
      <c r="O9" s="71">
        <f>G9-K9</f>
        <v>603468</v>
      </c>
      <c r="P9" s="73">
        <f>ROUND(O9/D9*1000,1)</f>
        <v>10.8</v>
      </c>
      <c r="Q9" s="44" t="s">
        <v>8</v>
      </c>
    </row>
    <row r="10" spans="2:17" ht="15" customHeight="1">
      <c r="B10" s="44" t="s">
        <v>10</v>
      </c>
      <c r="C10" s="37">
        <v>2319494</v>
      </c>
      <c r="D10" s="38">
        <v>59736822</v>
      </c>
      <c r="E10" s="37">
        <v>80979</v>
      </c>
      <c r="F10" s="39">
        <f>ROUND(E10/C10*1000,1)</f>
        <v>34.9</v>
      </c>
      <c r="G10" s="40">
        <v>2086091</v>
      </c>
      <c r="H10" s="39">
        <f>ROUND(G10/D10*1000,1)</f>
        <v>34.9</v>
      </c>
      <c r="I10" s="41">
        <v>47982</v>
      </c>
      <c r="J10" s="42">
        <f>ROUND(I10/C10*1000,1)</f>
        <v>20.7</v>
      </c>
      <c r="K10" s="41">
        <v>1210706</v>
      </c>
      <c r="L10" s="42">
        <f>ROUND(K10/D10*1000,1)</f>
        <v>20.3</v>
      </c>
      <c r="M10" s="70">
        <f>E10-I10</f>
        <v>32997</v>
      </c>
      <c r="N10" s="72">
        <f>ROUND(M10/C10*1000,1)</f>
        <v>14.2</v>
      </c>
      <c r="O10" s="71">
        <f>G10-K10</f>
        <v>875385</v>
      </c>
      <c r="P10" s="73">
        <f>ROUND(O10/D10*1000,1)</f>
        <v>14.7</v>
      </c>
      <c r="Q10" s="44" t="s">
        <v>76</v>
      </c>
    </row>
    <row r="11" spans="2:17" ht="15" customHeight="1">
      <c r="B11" s="45" t="s">
        <v>9</v>
      </c>
      <c r="C11" s="37">
        <v>2567413</v>
      </c>
      <c r="D11" s="38">
        <v>64450005</v>
      </c>
      <c r="E11" s="37">
        <v>83762</v>
      </c>
      <c r="F11" s="39">
        <f aca="true" t="shared" si="0" ref="F11:F17">ROUND(E11/C11*1000,1)</f>
        <v>32.6</v>
      </c>
      <c r="G11" s="40">
        <v>2085101</v>
      </c>
      <c r="H11" s="39">
        <f aca="true" t="shared" si="1" ref="H11:H17">ROUND(G11/D11*1000,1)</f>
        <v>32.4</v>
      </c>
      <c r="I11" s="41">
        <v>45732</v>
      </c>
      <c r="J11" s="42">
        <f aca="true" t="shared" si="2" ref="J11:J17">ROUND(I11/C11*1000,1)</f>
        <v>17.8</v>
      </c>
      <c r="K11" s="41">
        <v>1170867</v>
      </c>
      <c r="L11" s="42">
        <f aca="true" t="shared" si="3" ref="L11:L17">ROUND(K11/D11*1000,1)</f>
        <v>18.2</v>
      </c>
      <c r="M11" s="70">
        <f aca="true" t="shared" si="4" ref="M11:M17">E11-I11</f>
        <v>38030</v>
      </c>
      <c r="N11" s="72">
        <f aca="true" t="shared" si="5" ref="N11:N17">ROUND(M11/C11*1000,1)</f>
        <v>14.8</v>
      </c>
      <c r="O11" s="71">
        <f aca="true" t="shared" si="6" ref="O11:O17">G11-K11</f>
        <v>914234</v>
      </c>
      <c r="P11" s="73">
        <f aca="true" t="shared" si="7" ref="P11:P17">ROUND(O11/D11*1000,1)</f>
        <v>14.2</v>
      </c>
      <c r="Q11" s="45" t="s">
        <v>26</v>
      </c>
    </row>
    <row r="12" spans="2:17" ht="15" customHeight="1">
      <c r="B12" s="45" t="s">
        <v>11</v>
      </c>
      <c r="C12" s="37">
        <v>2862701</v>
      </c>
      <c r="D12" s="38">
        <v>69254148</v>
      </c>
      <c r="E12" s="37">
        <v>89574</v>
      </c>
      <c r="F12" s="39">
        <f t="shared" si="0"/>
        <v>31.3</v>
      </c>
      <c r="G12" s="40">
        <v>2190704</v>
      </c>
      <c r="H12" s="39">
        <f t="shared" si="1"/>
        <v>31.6</v>
      </c>
      <c r="I12" s="41">
        <v>44878</v>
      </c>
      <c r="J12" s="42">
        <f t="shared" si="2"/>
        <v>15.7</v>
      </c>
      <c r="K12" s="41">
        <v>1161936</v>
      </c>
      <c r="L12" s="42">
        <f t="shared" si="3"/>
        <v>16.8</v>
      </c>
      <c r="M12" s="70">
        <f t="shared" si="4"/>
        <v>44696</v>
      </c>
      <c r="N12" s="72">
        <f t="shared" si="5"/>
        <v>15.6</v>
      </c>
      <c r="O12" s="71">
        <f t="shared" si="6"/>
        <v>1028768</v>
      </c>
      <c r="P12" s="73">
        <f t="shared" si="7"/>
        <v>14.9</v>
      </c>
      <c r="Q12" s="45" t="s">
        <v>77</v>
      </c>
    </row>
    <row r="13" spans="2:17" ht="15" customHeight="1">
      <c r="B13" s="45" t="s">
        <v>12</v>
      </c>
      <c r="C13" s="37">
        <v>3166592</v>
      </c>
      <c r="D13" s="38">
        <v>71933000</v>
      </c>
      <c r="E13" s="37">
        <v>93579</v>
      </c>
      <c r="F13" s="39">
        <f>ROUND(E13/C13*1000,1)</f>
        <v>29.6</v>
      </c>
      <c r="G13" s="40">
        <v>2115867</v>
      </c>
      <c r="H13" s="39">
        <f t="shared" si="1"/>
        <v>29.4</v>
      </c>
      <c r="I13" s="41">
        <v>48918</v>
      </c>
      <c r="J13" s="42">
        <f t="shared" si="2"/>
        <v>15.4</v>
      </c>
      <c r="K13" s="41">
        <v>1186595</v>
      </c>
      <c r="L13" s="42">
        <f t="shared" si="3"/>
        <v>16.5</v>
      </c>
      <c r="M13" s="70">
        <f t="shared" si="4"/>
        <v>44661</v>
      </c>
      <c r="N13" s="72">
        <f t="shared" si="5"/>
        <v>14.1</v>
      </c>
      <c r="O13" s="71">
        <f t="shared" si="6"/>
        <v>929272</v>
      </c>
      <c r="P13" s="73">
        <f t="shared" si="7"/>
        <v>12.9</v>
      </c>
      <c r="Q13" s="45" t="s">
        <v>78</v>
      </c>
    </row>
    <row r="14" spans="2:17" ht="12" customHeight="1">
      <c r="B14" s="45"/>
      <c r="C14" s="37"/>
      <c r="D14" s="38"/>
      <c r="E14" s="37"/>
      <c r="F14" s="39"/>
      <c r="G14" s="40"/>
      <c r="H14" s="39"/>
      <c r="I14" s="41"/>
      <c r="J14" s="42"/>
      <c r="K14" s="41"/>
      <c r="L14" s="42"/>
      <c r="M14" s="70"/>
      <c r="N14" s="72"/>
      <c r="O14" s="71"/>
      <c r="P14" s="73"/>
      <c r="Q14" s="45"/>
    </row>
    <row r="15" spans="2:17" ht="15" customHeight="1">
      <c r="B15" s="45" t="s">
        <v>13</v>
      </c>
      <c r="C15" s="37">
        <v>3122902</v>
      </c>
      <c r="D15" s="38">
        <v>78101473</v>
      </c>
      <c r="E15" s="37">
        <v>104377</v>
      </c>
      <c r="F15" s="39">
        <f t="shared" si="0"/>
        <v>33.4</v>
      </c>
      <c r="G15" s="40">
        <v>2678792</v>
      </c>
      <c r="H15" s="39">
        <f t="shared" si="1"/>
        <v>34.3</v>
      </c>
      <c r="I15" s="41">
        <v>42987</v>
      </c>
      <c r="J15" s="42">
        <f t="shared" si="2"/>
        <v>13.8</v>
      </c>
      <c r="K15" s="41">
        <v>1138238</v>
      </c>
      <c r="L15" s="42">
        <f t="shared" si="3"/>
        <v>14.6</v>
      </c>
      <c r="M15" s="70">
        <f t="shared" si="4"/>
        <v>61390</v>
      </c>
      <c r="N15" s="72">
        <f t="shared" si="5"/>
        <v>19.7</v>
      </c>
      <c r="O15" s="71">
        <f t="shared" si="6"/>
        <v>1540554</v>
      </c>
      <c r="P15" s="73">
        <f t="shared" si="7"/>
        <v>19.7</v>
      </c>
      <c r="Q15" s="45" t="s">
        <v>79</v>
      </c>
    </row>
    <row r="16" spans="2:17" ht="15" customHeight="1">
      <c r="B16" s="45" t="s">
        <v>14</v>
      </c>
      <c r="C16" s="37">
        <v>3390585</v>
      </c>
      <c r="D16" s="38">
        <v>83199637</v>
      </c>
      <c r="E16" s="37">
        <v>87860</v>
      </c>
      <c r="F16" s="39">
        <f t="shared" si="0"/>
        <v>25.9</v>
      </c>
      <c r="G16" s="40">
        <v>2337507</v>
      </c>
      <c r="H16" s="39">
        <f t="shared" si="1"/>
        <v>28.1</v>
      </c>
      <c r="I16" s="41">
        <v>34433</v>
      </c>
      <c r="J16" s="42">
        <f t="shared" si="2"/>
        <v>10.2</v>
      </c>
      <c r="K16" s="41">
        <v>904876</v>
      </c>
      <c r="L16" s="42">
        <f t="shared" si="3"/>
        <v>10.9</v>
      </c>
      <c r="M16" s="70">
        <f t="shared" si="4"/>
        <v>53427</v>
      </c>
      <c r="N16" s="72">
        <f t="shared" si="5"/>
        <v>15.8</v>
      </c>
      <c r="O16" s="71">
        <f t="shared" si="6"/>
        <v>1432631</v>
      </c>
      <c r="P16" s="73">
        <f t="shared" si="7"/>
        <v>17.2</v>
      </c>
      <c r="Q16" s="45" t="s">
        <v>80</v>
      </c>
    </row>
    <row r="17" spans="2:17" ht="15" customHeight="1">
      <c r="B17" s="45" t="s">
        <v>15</v>
      </c>
      <c r="C17" s="37">
        <v>3769209</v>
      </c>
      <c r="D17" s="38">
        <v>89275529</v>
      </c>
      <c r="E17" s="37">
        <v>65322</v>
      </c>
      <c r="F17" s="39">
        <f t="shared" si="0"/>
        <v>17.3</v>
      </c>
      <c r="G17" s="40">
        <v>1730692</v>
      </c>
      <c r="H17" s="39">
        <f t="shared" si="1"/>
        <v>19.4</v>
      </c>
      <c r="I17" s="41">
        <v>26873</v>
      </c>
      <c r="J17" s="42">
        <f t="shared" si="2"/>
        <v>7.1</v>
      </c>
      <c r="K17" s="41">
        <v>693523</v>
      </c>
      <c r="L17" s="42">
        <f t="shared" si="3"/>
        <v>7.8</v>
      </c>
      <c r="M17" s="70">
        <f t="shared" si="4"/>
        <v>38449</v>
      </c>
      <c r="N17" s="72">
        <f t="shared" si="5"/>
        <v>10.2</v>
      </c>
      <c r="O17" s="71">
        <f t="shared" si="6"/>
        <v>1037169</v>
      </c>
      <c r="P17" s="73">
        <f t="shared" si="7"/>
        <v>11.6</v>
      </c>
      <c r="Q17" s="45" t="s">
        <v>81</v>
      </c>
    </row>
    <row r="18" spans="2:17" ht="15" customHeight="1">
      <c r="B18" s="45" t="s">
        <v>16</v>
      </c>
      <c r="C18" s="37">
        <v>4206313</v>
      </c>
      <c r="D18" s="38">
        <v>93418501</v>
      </c>
      <c r="E18" s="37">
        <v>73237</v>
      </c>
      <c r="F18" s="39">
        <f>ROUND(E18/C18*1000,1)</f>
        <v>17.4</v>
      </c>
      <c r="G18" s="40">
        <v>1606041</v>
      </c>
      <c r="H18" s="39">
        <f>ROUND(G18/D18*1000,1)</f>
        <v>17.2</v>
      </c>
      <c r="I18" s="41">
        <v>28829</v>
      </c>
      <c r="J18" s="42">
        <f>ROUND(I18/C18*1000,1)</f>
        <v>6.9</v>
      </c>
      <c r="K18" s="41">
        <v>706599</v>
      </c>
      <c r="L18" s="42">
        <f>ROUND(K18/D18*1000,1)</f>
        <v>7.6</v>
      </c>
      <c r="M18" s="70">
        <f>E18-I18</f>
        <v>44408</v>
      </c>
      <c r="N18" s="72">
        <f>ROUND(M18/C18*1000,1)</f>
        <v>10.6</v>
      </c>
      <c r="O18" s="71">
        <f>G18-K18</f>
        <v>899442</v>
      </c>
      <c r="P18" s="73">
        <f>ROUND(O18/D18*1000,1)</f>
        <v>9.6</v>
      </c>
      <c r="Q18" s="45" t="s">
        <v>82</v>
      </c>
    </row>
    <row r="19" spans="2:17" ht="15" customHeight="1">
      <c r="B19" s="45" t="s">
        <v>17</v>
      </c>
      <c r="C19" s="37">
        <v>4798653</v>
      </c>
      <c r="D19" s="38">
        <v>98274961</v>
      </c>
      <c r="E19" s="37">
        <v>101924</v>
      </c>
      <c r="F19" s="39">
        <f>ROUND(E19/C19*1000,1)</f>
        <v>21.2</v>
      </c>
      <c r="G19" s="40">
        <v>1823697</v>
      </c>
      <c r="H19" s="39">
        <f>ROUND(G19/D19*1000,1)</f>
        <v>18.6</v>
      </c>
      <c r="I19" s="41">
        <v>28897</v>
      </c>
      <c r="J19" s="42">
        <f>ROUND(I19/C19*1000,1)</f>
        <v>6</v>
      </c>
      <c r="K19" s="41">
        <v>700438</v>
      </c>
      <c r="L19" s="42">
        <f>ROUND(K19/D19*1000,1)</f>
        <v>7.1</v>
      </c>
      <c r="M19" s="70">
        <f>E19-I19</f>
        <v>73027</v>
      </c>
      <c r="N19" s="72">
        <f>ROUND(M19/C19*1000,1)</f>
        <v>15.2</v>
      </c>
      <c r="O19" s="71">
        <f>G19-K19</f>
        <v>1123259</v>
      </c>
      <c r="P19" s="73">
        <f>ROUND(O19/D19*1000,1)</f>
        <v>11.4</v>
      </c>
      <c r="Q19" s="45" t="s">
        <v>83</v>
      </c>
    </row>
    <row r="20" spans="2:17" ht="12" customHeight="1">
      <c r="B20" s="45"/>
      <c r="C20" s="37"/>
      <c r="D20" s="38"/>
      <c r="E20" s="37"/>
      <c r="F20" s="39"/>
      <c r="G20" s="40"/>
      <c r="H20" s="39"/>
      <c r="I20" s="41"/>
      <c r="J20" s="42"/>
      <c r="K20" s="41"/>
      <c r="L20" s="42"/>
      <c r="M20" s="70"/>
      <c r="N20" s="72"/>
      <c r="O20" s="71"/>
      <c r="P20" s="73"/>
      <c r="Q20" s="45"/>
    </row>
    <row r="21" spans="2:17" ht="15" customHeight="1">
      <c r="B21" s="45" t="s">
        <v>46</v>
      </c>
      <c r="C21" s="37">
        <v>5340594</v>
      </c>
      <c r="D21" s="38">
        <v>103119447</v>
      </c>
      <c r="E21" s="37">
        <v>116271</v>
      </c>
      <c r="F21" s="39">
        <f>ROUND(E21/C21*1000,1)</f>
        <v>21.8</v>
      </c>
      <c r="G21" s="40">
        <v>1934239</v>
      </c>
      <c r="H21" s="39">
        <f>ROUND(G21/D21*1000,1)</f>
        <v>18.8</v>
      </c>
      <c r="I21" s="41">
        <v>30681</v>
      </c>
      <c r="J21" s="42">
        <f>ROUND(I21/C21*1000,1)</f>
        <v>5.7</v>
      </c>
      <c r="K21" s="41">
        <v>712962</v>
      </c>
      <c r="L21" s="42">
        <f>ROUND(K21/D21*1000,1)</f>
        <v>6.9</v>
      </c>
      <c r="M21" s="70">
        <f>E21-I21</f>
        <v>85590</v>
      </c>
      <c r="N21" s="72">
        <f>ROUND(M21/C21*1000,1)</f>
        <v>16</v>
      </c>
      <c r="O21" s="71">
        <f>G21-K21</f>
        <v>1221277</v>
      </c>
      <c r="P21" s="73">
        <f>ROUND(O21/D21*1000,1)</f>
        <v>11.8</v>
      </c>
      <c r="Q21" s="45" t="s">
        <v>84</v>
      </c>
    </row>
    <row r="22" spans="2:17" ht="15" customHeight="1">
      <c r="B22" s="45" t="s">
        <v>47</v>
      </c>
      <c r="C22" s="37">
        <v>5473546</v>
      </c>
      <c r="D22" s="38">
        <v>104345000</v>
      </c>
      <c r="E22" s="37">
        <v>122820</v>
      </c>
      <c r="F22" s="39">
        <f>ROUND(E22/C22*1000,1)</f>
        <v>22.4</v>
      </c>
      <c r="G22" s="40">
        <v>2000973</v>
      </c>
      <c r="H22" s="39">
        <f>ROUND(G22/D22*1000,1)</f>
        <v>19.2</v>
      </c>
      <c r="I22" s="41">
        <v>29796</v>
      </c>
      <c r="J22" s="42">
        <f>ROUND(I22/C22*1000,1)</f>
        <v>5.4</v>
      </c>
      <c r="K22" s="41">
        <v>684521</v>
      </c>
      <c r="L22" s="42">
        <f>ROUND(K22/D22*1000,1)</f>
        <v>6.6</v>
      </c>
      <c r="M22" s="70">
        <f>E22-I22</f>
        <v>93024</v>
      </c>
      <c r="N22" s="72">
        <f>ROUND(M22/C22*1000,1)</f>
        <v>17</v>
      </c>
      <c r="O22" s="71">
        <f>G22-K22</f>
        <v>1316452</v>
      </c>
      <c r="P22" s="73">
        <f>ROUND(O22/D22*1000,1)</f>
        <v>12.6</v>
      </c>
      <c r="Q22" s="45" t="s">
        <v>85</v>
      </c>
    </row>
    <row r="23" spans="2:17" ht="15" customHeight="1">
      <c r="B23" s="45" t="s">
        <v>48</v>
      </c>
      <c r="C23" s="37">
        <v>5590942</v>
      </c>
      <c r="D23" s="38">
        <v>105742000</v>
      </c>
      <c r="E23" s="37">
        <v>124351</v>
      </c>
      <c r="F23" s="39">
        <f>ROUND(E23/C23*1000,1)</f>
        <v>22.2</v>
      </c>
      <c r="G23" s="40">
        <v>2038682</v>
      </c>
      <c r="H23" s="39">
        <f>ROUND(G23/D23*1000,1)</f>
        <v>19.3</v>
      </c>
      <c r="I23" s="41">
        <v>30310</v>
      </c>
      <c r="J23" s="42">
        <f>ROUND(I23/C23*1000,1)</f>
        <v>5.4</v>
      </c>
      <c r="K23" s="41">
        <v>683751</v>
      </c>
      <c r="L23" s="42">
        <f>ROUND(K23/D23*1000,1)</f>
        <v>6.5</v>
      </c>
      <c r="M23" s="70">
        <f>E23-I23</f>
        <v>94041</v>
      </c>
      <c r="N23" s="72">
        <f>ROUND(M23/C23*1000,1)</f>
        <v>16.8</v>
      </c>
      <c r="O23" s="71">
        <f>G23-K23</f>
        <v>1354931</v>
      </c>
      <c r="P23" s="73">
        <f>ROUND(O23/D23*1000,1)</f>
        <v>12.8</v>
      </c>
      <c r="Q23" s="45" t="s">
        <v>86</v>
      </c>
    </row>
    <row r="24" spans="2:17" ht="15" customHeight="1">
      <c r="B24" s="45" t="s">
        <v>49</v>
      </c>
      <c r="C24" s="37">
        <v>5703702</v>
      </c>
      <c r="D24" s="38">
        <v>108079000</v>
      </c>
      <c r="E24" s="37">
        <v>125395</v>
      </c>
      <c r="F24" s="39">
        <f>ROUND(E24/C24*1000,1)</f>
        <v>22</v>
      </c>
      <c r="G24" s="40">
        <v>2091983</v>
      </c>
      <c r="H24" s="39">
        <f>ROUND(G24/D24*1000,1)</f>
        <v>19.4</v>
      </c>
      <c r="I24" s="41">
        <v>31053</v>
      </c>
      <c r="J24" s="42">
        <f>ROUND(I24/C24*1000,1)</f>
        <v>5.4</v>
      </c>
      <c r="K24" s="41">
        <v>709416</v>
      </c>
      <c r="L24" s="42">
        <f>ROUND(K24/D24*1000,1)</f>
        <v>6.6</v>
      </c>
      <c r="M24" s="70">
        <f>E24-I24</f>
        <v>94342</v>
      </c>
      <c r="N24" s="72">
        <f>ROUND(M24/C24*1000,1)</f>
        <v>16.5</v>
      </c>
      <c r="O24" s="71">
        <f>G24-K24</f>
        <v>1382567</v>
      </c>
      <c r="P24" s="73">
        <f>ROUND(O24/D24*1000,1)</f>
        <v>12.8</v>
      </c>
      <c r="Q24" s="45" t="s">
        <v>87</v>
      </c>
    </row>
    <row r="25" spans="2:17" ht="15" customHeight="1">
      <c r="B25" s="45" t="s">
        <v>50</v>
      </c>
      <c r="C25" s="37">
        <v>5798957</v>
      </c>
      <c r="D25" s="38">
        <v>109410000</v>
      </c>
      <c r="E25" s="37">
        <v>120763</v>
      </c>
      <c r="F25" s="39">
        <f>ROUND(E25/C25*1000,1)</f>
        <v>20.8</v>
      </c>
      <c r="G25" s="40">
        <v>2029989</v>
      </c>
      <c r="H25" s="39">
        <f>ROUND(G25/D25*1000,1)</f>
        <v>18.6</v>
      </c>
      <c r="I25" s="41">
        <v>31631</v>
      </c>
      <c r="J25" s="42">
        <f>ROUND(I25/C25*1000,1)</f>
        <v>5.5</v>
      </c>
      <c r="K25" s="41">
        <v>710510</v>
      </c>
      <c r="L25" s="42">
        <f>ROUND(K25/D25*1000,1)</f>
        <v>6.5</v>
      </c>
      <c r="M25" s="70">
        <f>E25-I25</f>
        <v>89132</v>
      </c>
      <c r="N25" s="72">
        <f>ROUND(M25/C25*1000,1)</f>
        <v>15.4</v>
      </c>
      <c r="O25" s="71">
        <f>G25-K25</f>
        <v>1319479</v>
      </c>
      <c r="P25" s="73">
        <f>ROUND(O25/D25*1000,1)</f>
        <v>12.1</v>
      </c>
      <c r="Q25" s="45" t="s">
        <v>88</v>
      </c>
    </row>
    <row r="26" spans="2:17" ht="12" customHeight="1">
      <c r="B26" s="45"/>
      <c r="C26" s="37"/>
      <c r="D26" s="38"/>
      <c r="E26" s="37"/>
      <c r="F26" s="39"/>
      <c r="G26" s="40"/>
      <c r="H26" s="39"/>
      <c r="I26" s="41"/>
      <c r="J26" s="42"/>
      <c r="K26" s="41"/>
      <c r="L26" s="42"/>
      <c r="M26" s="70"/>
      <c r="N26" s="72"/>
      <c r="O26" s="71"/>
      <c r="P26" s="73"/>
      <c r="Q26" s="45"/>
    </row>
    <row r="27" spans="2:17" ht="15" customHeight="1">
      <c r="B27" s="45" t="s">
        <v>51</v>
      </c>
      <c r="C27" s="37">
        <v>5873395</v>
      </c>
      <c r="D27" s="38">
        <v>111251507</v>
      </c>
      <c r="E27" s="37">
        <v>111528</v>
      </c>
      <c r="F27" s="39">
        <f>ROUND(E27/C27*1000,1)</f>
        <v>19</v>
      </c>
      <c r="G27" s="40">
        <v>1901440</v>
      </c>
      <c r="H27" s="39">
        <f>ROUND(G27/D27*1000,1)</f>
        <v>17.1</v>
      </c>
      <c r="I27" s="41">
        <v>30993</v>
      </c>
      <c r="J27" s="42">
        <f>ROUND(I27/C27*1000,1)</f>
        <v>5.3</v>
      </c>
      <c r="K27" s="41">
        <v>702275</v>
      </c>
      <c r="L27" s="42">
        <f>ROUND(K27/D27*1000,1)</f>
        <v>6.3</v>
      </c>
      <c r="M27" s="70">
        <f>E27-I27</f>
        <v>80535</v>
      </c>
      <c r="N27" s="72">
        <f>ROUND(M27/C27*1000,1)</f>
        <v>13.7</v>
      </c>
      <c r="O27" s="71">
        <f>G27-K27</f>
        <v>1199165</v>
      </c>
      <c r="P27" s="73">
        <f>ROUND(O27/D27*1000,1)</f>
        <v>10.8</v>
      </c>
      <c r="Q27" s="45" t="s">
        <v>89</v>
      </c>
    </row>
    <row r="28" spans="2:17" ht="15" customHeight="1">
      <c r="B28" s="45" t="s">
        <v>52</v>
      </c>
      <c r="C28" s="37">
        <v>5939000</v>
      </c>
      <c r="D28" s="38">
        <v>112420000</v>
      </c>
      <c r="E28" s="37">
        <v>106355</v>
      </c>
      <c r="F28" s="39">
        <f>ROUND(E28/C28*1000,1)</f>
        <v>17.9</v>
      </c>
      <c r="G28" s="40">
        <v>1832617</v>
      </c>
      <c r="H28" s="39">
        <f>ROUND(G28/D28*1000,1)</f>
        <v>16.3</v>
      </c>
      <c r="I28" s="41">
        <v>30914</v>
      </c>
      <c r="J28" s="42">
        <f>ROUND(I28/C28*1000,1)</f>
        <v>5.2</v>
      </c>
      <c r="K28" s="41">
        <v>703270</v>
      </c>
      <c r="L28" s="42">
        <f>ROUND(K28/D28*1000,1)</f>
        <v>6.3</v>
      </c>
      <c r="M28" s="70">
        <f>E28-I28</f>
        <v>75441</v>
      </c>
      <c r="N28" s="72">
        <f>ROUND(M28/C28*1000,1)</f>
        <v>12.7</v>
      </c>
      <c r="O28" s="71">
        <f>G28-K28</f>
        <v>1129347</v>
      </c>
      <c r="P28" s="73">
        <f>ROUND(O28/D28*1000,1)</f>
        <v>10</v>
      </c>
      <c r="Q28" s="45" t="s">
        <v>90</v>
      </c>
    </row>
    <row r="29" spans="2:17" ht="15" customHeight="1">
      <c r="B29" s="45" t="s">
        <v>53</v>
      </c>
      <c r="C29" s="37">
        <v>6004000</v>
      </c>
      <c r="D29" s="38">
        <v>113499000</v>
      </c>
      <c r="E29" s="37">
        <v>99100</v>
      </c>
      <c r="F29" s="39">
        <f>ROUND(E29/C29*1000,1)</f>
        <v>16.5</v>
      </c>
      <c r="G29" s="40">
        <v>1755100</v>
      </c>
      <c r="H29" s="39">
        <f>ROUND(G29/D29*1000,1)</f>
        <v>15.5</v>
      </c>
      <c r="I29" s="41">
        <v>30750</v>
      </c>
      <c r="J29" s="42">
        <f>ROUND(I29/C29*1000,1)</f>
        <v>5.1</v>
      </c>
      <c r="K29" s="41">
        <v>690074</v>
      </c>
      <c r="L29" s="42">
        <f>ROUND(K29/D29*1000,1)</f>
        <v>6.1</v>
      </c>
      <c r="M29" s="70">
        <f>E29-I29</f>
        <v>68350</v>
      </c>
      <c r="N29" s="72">
        <f>ROUND(M29/C29*1000,1)</f>
        <v>11.4</v>
      </c>
      <c r="O29" s="71">
        <f>G29-K29</f>
        <v>1065026</v>
      </c>
      <c r="P29" s="73">
        <f>ROUND(O29/D29*1000,1)</f>
        <v>9.4</v>
      </c>
      <c r="Q29" s="45" t="s">
        <v>91</v>
      </c>
    </row>
    <row r="30" spans="2:17" ht="15" customHeight="1">
      <c r="B30" s="45" t="s">
        <v>54</v>
      </c>
      <c r="C30" s="37">
        <v>6068000</v>
      </c>
      <c r="D30" s="38">
        <v>114511000</v>
      </c>
      <c r="E30" s="37">
        <v>97052</v>
      </c>
      <c r="F30" s="39">
        <f>ROUND(E30/C30*1000,1)</f>
        <v>16</v>
      </c>
      <c r="G30" s="40">
        <v>1708643</v>
      </c>
      <c r="H30" s="39">
        <f>ROUND(G30/D30*1000,1)</f>
        <v>14.9</v>
      </c>
      <c r="I30" s="41">
        <v>30975</v>
      </c>
      <c r="J30" s="42">
        <f>ROUND(I30/C30*1000,1)</f>
        <v>5.1</v>
      </c>
      <c r="K30" s="41">
        <v>695821</v>
      </c>
      <c r="L30" s="42">
        <f>ROUND(K30/D30*1000,1)</f>
        <v>6.1</v>
      </c>
      <c r="M30" s="70">
        <f>E30-I30</f>
        <v>66077</v>
      </c>
      <c r="N30" s="72">
        <f>ROUND(M30/C30*1000,1)</f>
        <v>10.9</v>
      </c>
      <c r="O30" s="71">
        <f>G30-K30</f>
        <v>1012822</v>
      </c>
      <c r="P30" s="73">
        <f>ROUND(O30/D30*1000,1)</f>
        <v>8.8</v>
      </c>
      <c r="Q30" s="45" t="s">
        <v>92</v>
      </c>
    </row>
    <row r="31" spans="2:17" ht="15" customHeight="1">
      <c r="B31" s="45" t="s">
        <v>55</v>
      </c>
      <c r="C31" s="37">
        <v>6125000</v>
      </c>
      <c r="D31" s="38">
        <v>115465000</v>
      </c>
      <c r="E31" s="37">
        <v>91093</v>
      </c>
      <c r="F31" s="39">
        <f>ROUND(E31/C31*1000,1)</f>
        <v>14.9</v>
      </c>
      <c r="G31" s="40">
        <v>1642580</v>
      </c>
      <c r="H31" s="39">
        <f>ROUND(G31/D31*1000,1)</f>
        <v>14.2</v>
      </c>
      <c r="I31" s="41">
        <v>30567</v>
      </c>
      <c r="J31" s="42">
        <f>ROUND(I31/C31*1000,1)</f>
        <v>5</v>
      </c>
      <c r="K31" s="41">
        <v>689664</v>
      </c>
      <c r="L31" s="42">
        <f>ROUND(K31/D31*1000,1)</f>
        <v>6</v>
      </c>
      <c r="M31" s="70">
        <f>E31-I31</f>
        <v>60526</v>
      </c>
      <c r="N31" s="72">
        <f>ROUND(M31/C31*1000,1)</f>
        <v>9.9</v>
      </c>
      <c r="O31" s="71">
        <f>G31-K31</f>
        <v>952916</v>
      </c>
      <c r="P31" s="73">
        <f>ROUND(O31/D31*1000,1)</f>
        <v>8.3</v>
      </c>
      <c r="Q31" s="45" t="s">
        <v>93</v>
      </c>
    </row>
    <row r="32" spans="2:17" ht="12" customHeight="1">
      <c r="B32" s="45"/>
      <c r="C32" s="37"/>
      <c r="D32" s="38"/>
      <c r="E32" s="37"/>
      <c r="F32" s="39"/>
      <c r="G32" s="40"/>
      <c r="H32" s="39"/>
      <c r="I32" s="41"/>
      <c r="J32" s="42"/>
      <c r="K32" s="41"/>
      <c r="L32" s="42"/>
      <c r="M32" s="70"/>
      <c r="N32" s="72"/>
      <c r="O32" s="71"/>
      <c r="P32" s="73"/>
      <c r="Q32" s="45"/>
    </row>
    <row r="33" spans="2:17" ht="15" customHeight="1">
      <c r="B33" s="45" t="s">
        <v>56</v>
      </c>
      <c r="C33" s="37">
        <v>6167929</v>
      </c>
      <c r="D33" s="38">
        <v>116320358</v>
      </c>
      <c r="E33" s="37">
        <v>87697</v>
      </c>
      <c r="F33" s="39">
        <f>ROUND(E33/C33*1000,1)</f>
        <v>14.2</v>
      </c>
      <c r="G33" s="40">
        <v>1576889</v>
      </c>
      <c r="H33" s="39">
        <f>ROUND(G33/D33*1000,1)</f>
        <v>13.6</v>
      </c>
      <c r="I33" s="41">
        <v>31734</v>
      </c>
      <c r="J33" s="42">
        <f>ROUND(I33/C33*1000,1)</f>
        <v>5.1</v>
      </c>
      <c r="K33" s="41">
        <v>722801</v>
      </c>
      <c r="L33" s="42">
        <f>ROUND(K33/D33*1000,1)</f>
        <v>6.2</v>
      </c>
      <c r="M33" s="70">
        <f>E33-I33</f>
        <v>55963</v>
      </c>
      <c r="N33" s="72">
        <f>ROUND(M33/C33*1000,1)</f>
        <v>9.1</v>
      </c>
      <c r="O33" s="71">
        <f>G33-K33</f>
        <v>854088</v>
      </c>
      <c r="P33" s="73">
        <f>ROUND(O33/D33*1000,1)</f>
        <v>7.3</v>
      </c>
      <c r="Q33" s="45" t="s">
        <v>94</v>
      </c>
    </row>
    <row r="34" spans="2:17" ht="15" customHeight="1">
      <c r="B34" s="45" t="s">
        <v>57</v>
      </c>
      <c r="C34" s="37">
        <v>6214000</v>
      </c>
      <c r="D34" s="38">
        <v>117204000</v>
      </c>
      <c r="E34" s="37">
        <v>84560</v>
      </c>
      <c r="F34" s="39">
        <f>ROUND(E34/C34*1000,1)</f>
        <v>13.6</v>
      </c>
      <c r="G34" s="40">
        <v>1529455</v>
      </c>
      <c r="H34" s="39">
        <f>ROUND(G34/D34*1000,1)</f>
        <v>13</v>
      </c>
      <c r="I34" s="41">
        <v>31694</v>
      </c>
      <c r="J34" s="42">
        <f>ROUND(I34/C34*1000,1)</f>
        <v>5.1</v>
      </c>
      <c r="K34" s="41">
        <v>720262</v>
      </c>
      <c r="L34" s="42">
        <f>ROUND(K34/D34*1000,1)</f>
        <v>6.1</v>
      </c>
      <c r="M34" s="70">
        <f>E34-I34</f>
        <v>52866</v>
      </c>
      <c r="N34" s="72">
        <f>ROUND(M34/C34*1000,1)</f>
        <v>8.5</v>
      </c>
      <c r="O34" s="71">
        <f>G34-K34</f>
        <v>809193</v>
      </c>
      <c r="P34" s="73">
        <f>ROUND(O34/D34*1000,1)</f>
        <v>6.9</v>
      </c>
      <c r="Q34" s="45" t="s">
        <v>95</v>
      </c>
    </row>
    <row r="35" spans="2:17" ht="15" customHeight="1">
      <c r="B35" s="45" t="s">
        <v>58</v>
      </c>
      <c r="C35" s="37">
        <v>6259000</v>
      </c>
      <c r="D35" s="38">
        <v>118008000</v>
      </c>
      <c r="E35" s="37">
        <v>82001</v>
      </c>
      <c r="F35" s="39">
        <f>ROUND(E35/C35*1000,1)</f>
        <v>13.1</v>
      </c>
      <c r="G35" s="40">
        <v>1515392</v>
      </c>
      <c r="H35" s="39">
        <f>ROUND(G35/D35*1000,1)</f>
        <v>12.8</v>
      </c>
      <c r="I35" s="41">
        <v>31652</v>
      </c>
      <c r="J35" s="42">
        <f>ROUND(I35/C35*1000,1)</f>
        <v>5.1</v>
      </c>
      <c r="K35" s="41">
        <v>711883</v>
      </c>
      <c r="L35" s="42">
        <f>ROUND(K35/D35*1000,1)</f>
        <v>6</v>
      </c>
      <c r="M35" s="70">
        <f>E35-I35</f>
        <v>50349</v>
      </c>
      <c r="N35" s="72">
        <f>ROUND(M35/C35*1000,1)</f>
        <v>8</v>
      </c>
      <c r="O35" s="71">
        <f>G35-K35</f>
        <v>803509</v>
      </c>
      <c r="P35" s="73">
        <f>ROUND(O35/D35*1000,1)</f>
        <v>6.8</v>
      </c>
      <c r="Q35" s="45" t="s">
        <v>96</v>
      </c>
    </row>
    <row r="36" spans="2:17" ht="15" customHeight="1">
      <c r="B36" s="45" t="s">
        <v>59</v>
      </c>
      <c r="C36" s="37">
        <v>6303000</v>
      </c>
      <c r="D36" s="38">
        <v>118786000</v>
      </c>
      <c r="E36" s="37">
        <v>83924</v>
      </c>
      <c r="F36" s="39">
        <f>ROUND(E36/C36*1000,1)</f>
        <v>13.3</v>
      </c>
      <c r="G36" s="40">
        <v>1508678</v>
      </c>
      <c r="H36" s="39">
        <f>ROUND(G36/D36*1000,1)</f>
        <v>12.7</v>
      </c>
      <c r="I36" s="41">
        <v>32685</v>
      </c>
      <c r="J36" s="42">
        <f>ROUND(I36/C36*1000,1)</f>
        <v>5.2</v>
      </c>
      <c r="K36" s="41">
        <v>740038</v>
      </c>
      <c r="L36" s="42">
        <f>ROUND(K36/D36*1000,1)</f>
        <v>6.2</v>
      </c>
      <c r="M36" s="70">
        <f>E36-I36</f>
        <v>51239</v>
      </c>
      <c r="N36" s="72">
        <f>ROUND(M36/C36*1000,1)</f>
        <v>8.1</v>
      </c>
      <c r="O36" s="71">
        <f>G36-K36</f>
        <v>768640</v>
      </c>
      <c r="P36" s="73">
        <f>ROUND(O36/D36*1000,1)</f>
        <v>6.5</v>
      </c>
      <c r="Q36" s="45" t="s">
        <v>97</v>
      </c>
    </row>
    <row r="37" spans="2:17" ht="15" customHeight="1">
      <c r="B37" s="45" t="s">
        <v>60</v>
      </c>
      <c r="C37" s="37">
        <v>6351000</v>
      </c>
      <c r="D37" s="38">
        <v>119523000</v>
      </c>
      <c r="E37" s="37">
        <v>83304</v>
      </c>
      <c r="F37" s="39">
        <f>ROUND(E37/C37*1000,1)</f>
        <v>13.1</v>
      </c>
      <c r="G37" s="40">
        <v>1489780</v>
      </c>
      <c r="H37" s="39">
        <f>ROUND(G37/D37*1000,1)</f>
        <v>12.5</v>
      </c>
      <c r="I37" s="41">
        <v>32754</v>
      </c>
      <c r="J37" s="42">
        <f>ROUND(I37/C37*1000,1)</f>
        <v>5.2</v>
      </c>
      <c r="K37" s="41">
        <v>740247</v>
      </c>
      <c r="L37" s="42">
        <f>ROUND(K37/D37*1000,1)</f>
        <v>6.2</v>
      </c>
      <c r="M37" s="70">
        <f>E37-I37</f>
        <v>50550</v>
      </c>
      <c r="N37" s="72">
        <f>ROUND(M37/C37*1000,1)</f>
        <v>8</v>
      </c>
      <c r="O37" s="71">
        <f>G37-K37</f>
        <v>749533</v>
      </c>
      <c r="P37" s="73">
        <f>ROUND(O37/D37*1000,1)</f>
        <v>6.3</v>
      </c>
      <c r="Q37" s="45" t="s">
        <v>98</v>
      </c>
    </row>
    <row r="38" spans="2:17" ht="12" customHeight="1">
      <c r="B38" s="45"/>
      <c r="C38" s="37"/>
      <c r="D38" s="38"/>
      <c r="E38" s="37"/>
      <c r="F38" s="39"/>
      <c r="G38" s="40"/>
      <c r="H38" s="39"/>
      <c r="I38" s="41"/>
      <c r="J38" s="42"/>
      <c r="K38" s="41"/>
      <c r="L38" s="42"/>
      <c r="M38" s="70"/>
      <c r="N38" s="72"/>
      <c r="O38" s="71"/>
      <c r="P38" s="73"/>
      <c r="Q38" s="45"/>
    </row>
    <row r="39" spans="2:17" ht="15" customHeight="1">
      <c r="B39" s="45" t="s">
        <v>61</v>
      </c>
      <c r="C39" s="37">
        <v>6399208</v>
      </c>
      <c r="D39" s="38">
        <v>120265700</v>
      </c>
      <c r="E39" s="37">
        <v>80186</v>
      </c>
      <c r="F39" s="39">
        <f>ROUND(E39/C39*1000,1)</f>
        <v>12.5</v>
      </c>
      <c r="G39" s="40">
        <v>1431577</v>
      </c>
      <c r="H39" s="39">
        <f>ROUND(G39/D39*1000,1)</f>
        <v>11.9</v>
      </c>
      <c r="I39" s="41">
        <v>33357</v>
      </c>
      <c r="J39" s="42">
        <f>ROUND(I39/C39*1000,1)</f>
        <v>5.2</v>
      </c>
      <c r="K39" s="41">
        <v>752283</v>
      </c>
      <c r="L39" s="42">
        <f>ROUND(K39/D39*1000,1)</f>
        <v>6.3</v>
      </c>
      <c r="M39" s="70">
        <f>E39-I39</f>
        <v>46829</v>
      </c>
      <c r="N39" s="72">
        <f>ROUND(M39/C39*1000,1)</f>
        <v>7.3</v>
      </c>
      <c r="O39" s="71">
        <f>G39-K39</f>
        <v>679294</v>
      </c>
      <c r="P39" s="73">
        <f>ROUND(O39/D39*1000,1)</f>
        <v>5.6</v>
      </c>
      <c r="Q39" s="45" t="s">
        <v>99</v>
      </c>
    </row>
    <row r="40" spans="2:17" ht="15" customHeight="1">
      <c r="B40" s="45" t="s">
        <v>62</v>
      </c>
      <c r="C40" s="37">
        <v>6454000</v>
      </c>
      <c r="D40" s="38">
        <v>120946000</v>
      </c>
      <c r="E40" s="37">
        <v>77258</v>
      </c>
      <c r="F40" s="39">
        <f>ROUND(E40/C40*1000,1)</f>
        <v>12</v>
      </c>
      <c r="G40" s="40">
        <v>1382946</v>
      </c>
      <c r="H40" s="39">
        <f>ROUND(G40/D40*1000,1)</f>
        <v>11.4</v>
      </c>
      <c r="I40" s="41">
        <v>33625</v>
      </c>
      <c r="J40" s="42">
        <f>ROUND(I40/C40*1000,1)</f>
        <v>5.2</v>
      </c>
      <c r="K40" s="41">
        <v>750620</v>
      </c>
      <c r="L40" s="42">
        <f>ROUND(K40/D40*1000,1)</f>
        <v>6.2</v>
      </c>
      <c r="M40" s="70">
        <f>E40-I40</f>
        <v>43633</v>
      </c>
      <c r="N40" s="72">
        <f>ROUND(M40/C40*1000,1)</f>
        <v>6.8</v>
      </c>
      <c r="O40" s="71">
        <f>G40-K40</f>
        <v>632326</v>
      </c>
      <c r="P40" s="73">
        <f>ROUND(O40/D40*1000,1)</f>
        <v>5.2</v>
      </c>
      <c r="Q40" s="45" t="s">
        <v>100</v>
      </c>
    </row>
    <row r="41" spans="2:17" ht="15" customHeight="1">
      <c r="B41" s="45" t="s">
        <v>63</v>
      </c>
      <c r="C41" s="37">
        <v>6503000</v>
      </c>
      <c r="D41" s="38">
        <v>121535000</v>
      </c>
      <c r="E41" s="37">
        <v>77736</v>
      </c>
      <c r="F41" s="39">
        <f>ROUND(E41/C41*1000,1)</f>
        <v>12</v>
      </c>
      <c r="G41" s="40">
        <v>1346658</v>
      </c>
      <c r="H41" s="39">
        <f>ROUND(G41/D41*1000,1)</f>
        <v>11.1</v>
      </c>
      <c r="I41" s="41">
        <v>34385</v>
      </c>
      <c r="J41" s="42">
        <f>ROUND(I41/C41*1000,1)</f>
        <v>5.3</v>
      </c>
      <c r="K41" s="41">
        <v>751172</v>
      </c>
      <c r="L41" s="42">
        <f>ROUND(K41/D41*1000,1)</f>
        <v>6.2</v>
      </c>
      <c r="M41" s="70">
        <f>E41-I41</f>
        <v>43351</v>
      </c>
      <c r="N41" s="72">
        <f>ROUND(M41/C41*1000,1)</f>
        <v>6.7</v>
      </c>
      <c r="O41" s="71">
        <f>G41-K41</f>
        <v>595486</v>
      </c>
      <c r="P41" s="73">
        <f>ROUND(O41/D41*1000,1)</f>
        <v>4.9</v>
      </c>
      <c r="Q41" s="45" t="s">
        <v>101</v>
      </c>
    </row>
    <row r="42" spans="2:17" ht="15" customHeight="1">
      <c r="B42" s="45" t="s">
        <v>64</v>
      </c>
      <c r="C42" s="37">
        <v>6538000</v>
      </c>
      <c r="D42" s="38">
        <v>122026000</v>
      </c>
      <c r="E42" s="37">
        <v>75280</v>
      </c>
      <c r="F42" s="39">
        <f>ROUND(E42/C42*1000,1)</f>
        <v>11.5</v>
      </c>
      <c r="G42" s="40">
        <v>1314006</v>
      </c>
      <c r="H42" s="39">
        <f>ROUND(G42/D42*1000,1)</f>
        <v>10.8</v>
      </c>
      <c r="I42" s="41">
        <v>36177</v>
      </c>
      <c r="J42" s="42">
        <f>ROUND(I42/C42*1000,1)</f>
        <v>5.5</v>
      </c>
      <c r="K42" s="41">
        <v>793014</v>
      </c>
      <c r="L42" s="42">
        <f>ROUND(K42/D42*1000,1)</f>
        <v>6.5</v>
      </c>
      <c r="M42" s="70">
        <f>E42-I42</f>
        <v>39103</v>
      </c>
      <c r="N42" s="72">
        <f>ROUND(M42/C42*1000,1)</f>
        <v>6</v>
      </c>
      <c r="O42" s="71">
        <f>G42-K42</f>
        <v>520992</v>
      </c>
      <c r="P42" s="73">
        <f>ROUND(O42/D42*1000,1)</f>
        <v>4.3</v>
      </c>
      <c r="Q42" s="45" t="s">
        <v>102</v>
      </c>
    </row>
    <row r="43" spans="2:17" ht="15" customHeight="1">
      <c r="B43" s="45" t="s">
        <v>18</v>
      </c>
      <c r="C43" s="37">
        <v>6575000</v>
      </c>
      <c r="D43" s="38">
        <v>122460000</v>
      </c>
      <c r="E43" s="37">
        <v>71648</v>
      </c>
      <c r="F43" s="39">
        <f>ROUND(E43/C43*1000,1)</f>
        <v>10.9</v>
      </c>
      <c r="G43" s="40">
        <v>1246802</v>
      </c>
      <c r="H43" s="39">
        <f>ROUND(G43/D43*1000,1)</f>
        <v>10.2</v>
      </c>
      <c r="I43" s="41">
        <v>36550</v>
      </c>
      <c r="J43" s="42">
        <f>ROUND(I43/C43*1000,1)</f>
        <v>5.6</v>
      </c>
      <c r="K43" s="41">
        <v>788594</v>
      </c>
      <c r="L43" s="42">
        <f>ROUND(K43/D43*1000,1)</f>
        <v>6.4</v>
      </c>
      <c r="M43" s="70">
        <f>E43-I43</f>
        <v>35098</v>
      </c>
      <c r="N43" s="72">
        <f>ROUND(M43/C43*1000,1)</f>
        <v>5.3</v>
      </c>
      <c r="O43" s="71">
        <f>G43-K43</f>
        <v>458208</v>
      </c>
      <c r="P43" s="73">
        <f>ROUND(O43/D43*1000,1)</f>
        <v>3.7</v>
      </c>
      <c r="Q43" s="45" t="s">
        <v>27</v>
      </c>
    </row>
    <row r="44" spans="2:17" ht="12" customHeight="1">
      <c r="B44" s="45"/>
      <c r="C44" s="37"/>
      <c r="D44" s="38"/>
      <c r="E44" s="37"/>
      <c r="F44" s="39"/>
      <c r="G44" s="40"/>
      <c r="H44" s="39"/>
      <c r="I44" s="41"/>
      <c r="J44" s="42"/>
      <c r="K44" s="41"/>
      <c r="L44" s="42"/>
      <c r="M44" s="70"/>
      <c r="N44" s="72"/>
      <c r="O44" s="71"/>
      <c r="P44" s="73"/>
      <c r="Q44" s="45"/>
    </row>
    <row r="45" spans="2:17" ht="15" customHeight="1">
      <c r="B45" s="45" t="s">
        <v>65</v>
      </c>
      <c r="C45" s="37">
        <v>6625160</v>
      </c>
      <c r="D45" s="38">
        <v>122721397</v>
      </c>
      <c r="E45" s="37">
        <v>70942</v>
      </c>
      <c r="F45" s="39">
        <f>ROUND(E45/C45*1000,1)</f>
        <v>10.7</v>
      </c>
      <c r="G45" s="40">
        <v>1221585</v>
      </c>
      <c r="H45" s="39">
        <f>ROUND(G45/D45*1000,1)</f>
        <v>10</v>
      </c>
      <c r="I45" s="41">
        <v>37435</v>
      </c>
      <c r="J45" s="42">
        <f>ROUND(I45/C45*1000,1)</f>
        <v>5.7</v>
      </c>
      <c r="K45" s="41">
        <v>820305</v>
      </c>
      <c r="L45" s="42">
        <f>ROUND(K45/D45*1000,1)</f>
        <v>6.7</v>
      </c>
      <c r="M45" s="70">
        <f>E45-I45</f>
        <v>33507</v>
      </c>
      <c r="N45" s="72">
        <f>ROUND(M45/C45*1000,1)</f>
        <v>5.1</v>
      </c>
      <c r="O45" s="71">
        <f>G45-K45</f>
        <v>401280</v>
      </c>
      <c r="P45" s="73">
        <f>ROUND(O45/D45*1000,1)</f>
        <v>3.3</v>
      </c>
      <c r="Q45" s="45" t="s">
        <v>103</v>
      </c>
    </row>
    <row r="46" spans="2:17" ht="15" customHeight="1">
      <c r="B46" s="45" t="s">
        <v>66</v>
      </c>
      <c r="C46" s="37">
        <v>6658000</v>
      </c>
      <c r="D46" s="38">
        <v>123102000</v>
      </c>
      <c r="E46" s="37">
        <v>70960</v>
      </c>
      <c r="F46" s="39">
        <f>ROUND(E46/C46*1000,1)</f>
        <v>10.7</v>
      </c>
      <c r="G46" s="40">
        <v>1223245</v>
      </c>
      <c r="H46" s="39">
        <f>ROUND(G46/D46*1000,1)</f>
        <v>9.9</v>
      </c>
      <c r="I46" s="41">
        <v>38326</v>
      </c>
      <c r="J46" s="42">
        <f>ROUND(I46/C46*1000,1)</f>
        <v>5.8</v>
      </c>
      <c r="K46" s="41">
        <v>829797</v>
      </c>
      <c r="L46" s="42">
        <f>ROUND(K46/D46*1000,1)</f>
        <v>6.7</v>
      </c>
      <c r="M46" s="70">
        <f>E46-I46</f>
        <v>32634</v>
      </c>
      <c r="N46" s="72">
        <f>ROUND(M46/C46*1000,1)</f>
        <v>4.9</v>
      </c>
      <c r="O46" s="71">
        <f>G46-K46</f>
        <v>393448</v>
      </c>
      <c r="P46" s="73">
        <f>ROUND(O46/D46*1000,1)</f>
        <v>3.2</v>
      </c>
      <c r="Q46" s="45" t="s">
        <v>104</v>
      </c>
    </row>
    <row r="47" spans="2:17" ht="15" customHeight="1">
      <c r="B47" s="45" t="s">
        <v>67</v>
      </c>
      <c r="C47" s="37">
        <v>6695000</v>
      </c>
      <c r="D47" s="38">
        <v>123476000</v>
      </c>
      <c r="E47" s="37">
        <v>71680</v>
      </c>
      <c r="F47" s="39">
        <f>ROUND(E47/C47*1000,1)</f>
        <v>10.7</v>
      </c>
      <c r="G47" s="40">
        <v>1208989</v>
      </c>
      <c r="H47" s="39">
        <f>ROUND(G47/D47*1000,1)</f>
        <v>9.8</v>
      </c>
      <c r="I47" s="41">
        <v>39683</v>
      </c>
      <c r="J47" s="42">
        <f>ROUND(I47/C47*1000,1)</f>
        <v>5.9</v>
      </c>
      <c r="K47" s="41">
        <v>856643</v>
      </c>
      <c r="L47" s="42">
        <f>ROUND(K47/D47*1000,1)</f>
        <v>6.9</v>
      </c>
      <c r="M47" s="70">
        <f>E47-I47</f>
        <v>31997</v>
      </c>
      <c r="N47" s="72">
        <f>ROUND(M47/C47*1000,1)</f>
        <v>4.8</v>
      </c>
      <c r="O47" s="71">
        <f>G47-K47</f>
        <v>352346</v>
      </c>
      <c r="P47" s="73">
        <f>ROUND(O47/D47*1000,1)</f>
        <v>2.9</v>
      </c>
      <c r="Q47" s="45" t="s">
        <v>105</v>
      </c>
    </row>
    <row r="48" spans="2:17" ht="15" customHeight="1">
      <c r="B48" s="45" t="s">
        <v>68</v>
      </c>
      <c r="C48" s="37">
        <v>6723000</v>
      </c>
      <c r="D48" s="38">
        <v>123788000</v>
      </c>
      <c r="E48" s="37">
        <v>70807</v>
      </c>
      <c r="F48" s="39">
        <f>ROUND(E48/C48*1000,1)</f>
        <v>10.5</v>
      </c>
      <c r="G48" s="40">
        <v>1188282</v>
      </c>
      <c r="H48" s="39">
        <f>ROUND(G48/D48*1000,1)</f>
        <v>9.6</v>
      </c>
      <c r="I48" s="41">
        <v>40595</v>
      </c>
      <c r="J48" s="42">
        <f>ROUND(I48/C48*1000,1)</f>
        <v>6</v>
      </c>
      <c r="K48" s="41">
        <v>878532</v>
      </c>
      <c r="L48" s="42">
        <f>ROUND(K48/D48*1000,1)</f>
        <v>7.1</v>
      </c>
      <c r="M48" s="70">
        <f>E48-I48</f>
        <v>30212</v>
      </c>
      <c r="N48" s="72">
        <f>ROUND(M48/C48*1000,1)</f>
        <v>4.5</v>
      </c>
      <c r="O48" s="71">
        <f>G48-K48</f>
        <v>309750</v>
      </c>
      <c r="P48" s="73">
        <f>ROUND(O48/D48*1000,1)</f>
        <v>2.5</v>
      </c>
      <c r="Q48" s="45" t="s">
        <v>106</v>
      </c>
    </row>
    <row r="49" spans="2:17" ht="15" customHeight="1">
      <c r="B49" s="45" t="s">
        <v>69</v>
      </c>
      <c r="C49" s="37">
        <v>6750000</v>
      </c>
      <c r="D49" s="38">
        <v>124069000</v>
      </c>
      <c r="E49" s="37">
        <v>74180</v>
      </c>
      <c r="F49" s="39">
        <f>ROUND(E49/C49*1000,1)</f>
        <v>11</v>
      </c>
      <c r="G49" s="40">
        <v>1238328</v>
      </c>
      <c r="H49" s="39">
        <f>ROUND(G49/D49*1000,1)</f>
        <v>10</v>
      </c>
      <c r="I49" s="41">
        <v>41111</v>
      </c>
      <c r="J49" s="42">
        <f>ROUND(I49/C49*1000,1)</f>
        <v>6.1</v>
      </c>
      <c r="K49" s="41">
        <v>875933</v>
      </c>
      <c r="L49" s="42">
        <f>ROUND(K49/D49*1000,1)</f>
        <v>7.1</v>
      </c>
      <c r="M49" s="70">
        <f>E49-I49</f>
        <v>33069</v>
      </c>
      <c r="N49" s="72">
        <f>ROUND(M49/C49*1000,1)</f>
        <v>4.9</v>
      </c>
      <c r="O49" s="71">
        <f>G49-K49</f>
        <v>362395</v>
      </c>
      <c r="P49" s="73">
        <f>ROUND(O49/D49*1000,1)</f>
        <v>2.9</v>
      </c>
      <c r="Q49" s="45" t="s">
        <v>107</v>
      </c>
    </row>
    <row r="50" spans="2:17" ht="12" customHeight="1">
      <c r="B50" s="45"/>
      <c r="C50" s="37"/>
      <c r="D50" s="38"/>
      <c r="E50" s="37"/>
      <c r="F50" s="39"/>
      <c r="G50" s="40"/>
      <c r="H50" s="39"/>
      <c r="I50" s="41"/>
      <c r="J50" s="42"/>
      <c r="K50" s="41"/>
      <c r="L50" s="42"/>
      <c r="M50" s="70"/>
      <c r="N50" s="72"/>
      <c r="O50" s="71"/>
      <c r="P50" s="73"/>
      <c r="Q50" s="45"/>
    </row>
    <row r="51" spans="2:17" ht="15" customHeight="1">
      <c r="B51" s="45" t="s">
        <v>70</v>
      </c>
      <c r="C51" s="37">
        <v>6769815</v>
      </c>
      <c r="D51" s="38">
        <v>124298947</v>
      </c>
      <c r="E51" s="37">
        <v>71899</v>
      </c>
      <c r="F51" s="39">
        <f>ROUND(E51/C51*1000,1)</f>
        <v>10.6</v>
      </c>
      <c r="G51" s="40">
        <v>1187064</v>
      </c>
      <c r="H51" s="39">
        <f>ROUND(G51/D51*1000,1)</f>
        <v>9.6</v>
      </c>
      <c r="I51" s="41">
        <v>42944</v>
      </c>
      <c r="J51" s="42">
        <f>ROUND(I51/C51*1000,1)</f>
        <v>6.3</v>
      </c>
      <c r="K51" s="41">
        <v>922139</v>
      </c>
      <c r="L51" s="42">
        <f>ROUND(K51/D51*1000,1)</f>
        <v>7.4</v>
      </c>
      <c r="M51" s="70">
        <f>E51-I51</f>
        <v>28955</v>
      </c>
      <c r="N51" s="72">
        <f>ROUND(M51/C51*1000,1)</f>
        <v>4.3</v>
      </c>
      <c r="O51" s="71">
        <f>G51-K51</f>
        <v>264925</v>
      </c>
      <c r="P51" s="73">
        <f>ROUND(O51/D51*1000,1)</f>
        <v>2.1</v>
      </c>
      <c r="Q51" s="45" t="s">
        <v>108</v>
      </c>
    </row>
    <row r="52" spans="2:17" ht="15" customHeight="1">
      <c r="B52" s="45" t="s">
        <v>71</v>
      </c>
      <c r="C52" s="37">
        <v>6806000</v>
      </c>
      <c r="D52" s="38">
        <v>124709000</v>
      </c>
      <c r="E52" s="37">
        <v>73377</v>
      </c>
      <c r="F52" s="39">
        <f>ROUND(E52/C52*1000,1)</f>
        <v>10.8</v>
      </c>
      <c r="G52" s="40">
        <v>1206555</v>
      </c>
      <c r="H52" s="39">
        <f>ROUND(G52/D52*1000,1)</f>
        <v>9.7</v>
      </c>
      <c r="I52" s="41">
        <v>42231</v>
      </c>
      <c r="J52" s="42">
        <f>ROUND(I52/C52*1000,1)</f>
        <v>6.2</v>
      </c>
      <c r="K52" s="41">
        <v>896211</v>
      </c>
      <c r="L52" s="42">
        <f>ROUND(K52/D52*1000,1)</f>
        <v>7.2</v>
      </c>
      <c r="M52" s="70">
        <f>E52-I52</f>
        <v>31146</v>
      </c>
      <c r="N52" s="72">
        <f>ROUND(M52/C52*1000,1)</f>
        <v>4.6</v>
      </c>
      <c r="O52" s="71">
        <f>G52-K52</f>
        <v>310344</v>
      </c>
      <c r="P52" s="73">
        <f>ROUND(O52/D52*1000,1)</f>
        <v>2.5</v>
      </c>
      <c r="Q52" s="45" t="s">
        <v>109</v>
      </c>
    </row>
    <row r="53" spans="2:17" ht="15" customHeight="1">
      <c r="B53" s="45" t="s">
        <v>72</v>
      </c>
      <c r="C53" s="37">
        <v>6832000</v>
      </c>
      <c r="D53" s="38">
        <v>124963000</v>
      </c>
      <c r="E53" s="37">
        <v>72992</v>
      </c>
      <c r="F53" s="39">
        <f>ROUND(E53/C53*1000,1)</f>
        <v>10.7</v>
      </c>
      <c r="G53" s="40">
        <v>1191665</v>
      </c>
      <c r="H53" s="39">
        <f>ROUND(G53/D53*1000,1)</f>
        <v>9.5</v>
      </c>
      <c r="I53" s="41">
        <v>42787</v>
      </c>
      <c r="J53" s="42">
        <f>ROUND(I53/C53*1000,1)</f>
        <v>6.3</v>
      </c>
      <c r="K53" s="41">
        <v>913402</v>
      </c>
      <c r="L53" s="42">
        <f>ROUND(K53/D53*1000,1)</f>
        <v>7.3</v>
      </c>
      <c r="M53" s="70">
        <f>E53-I53</f>
        <v>30205</v>
      </c>
      <c r="N53" s="72">
        <f>ROUND(M53/C53*1000,1)</f>
        <v>4.4</v>
      </c>
      <c r="O53" s="71">
        <f>G53-K53</f>
        <v>278263</v>
      </c>
      <c r="P53" s="73">
        <f>ROUND(O53/D53*1000,1)</f>
        <v>2.2</v>
      </c>
      <c r="Q53" s="45" t="s">
        <v>110</v>
      </c>
    </row>
    <row r="54" spans="2:17" ht="15" customHeight="1">
      <c r="B54" s="45" t="s">
        <v>73</v>
      </c>
      <c r="C54" s="37">
        <v>6870000</v>
      </c>
      <c r="D54" s="38">
        <v>125252000</v>
      </c>
      <c r="E54" s="37">
        <v>75206</v>
      </c>
      <c r="F54" s="39">
        <f>ROUND(E54/C54*1000,1)</f>
        <v>10.9</v>
      </c>
      <c r="G54" s="40">
        <v>1203147</v>
      </c>
      <c r="H54" s="39">
        <f>ROUND(G54/D54*1000,1)</f>
        <v>9.6</v>
      </c>
      <c r="I54" s="41">
        <v>44163</v>
      </c>
      <c r="J54" s="42">
        <f>ROUND(I54/C54*1000,1)</f>
        <v>6.4</v>
      </c>
      <c r="K54" s="41">
        <v>936484</v>
      </c>
      <c r="L54" s="42">
        <f>ROUND(K54/D54*1000,1)</f>
        <v>7.5</v>
      </c>
      <c r="M54" s="70">
        <f>E54-I54</f>
        <v>31043</v>
      </c>
      <c r="N54" s="72">
        <f>ROUND(M54/C54*1000,1)</f>
        <v>4.5</v>
      </c>
      <c r="O54" s="71">
        <f>G54-K54</f>
        <v>266663</v>
      </c>
      <c r="P54" s="73">
        <f>ROUND(O54/D54*1000,1)</f>
        <v>2.1</v>
      </c>
      <c r="Q54" s="45" t="s">
        <v>111</v>
      </c>
    </row>
    <row r="55" spans="2:17" ht="15" customHeight="1">
      <c r="B55" s="45" t="s">
        <v>74</v>
      </c>
      <c r="C55" s="37">
        <v>6903000</v>
      </c>
      <c r="D55" s="38">
        <v>125432000</v>
      </c>
      <c r="E55" s="37">
        <v>73738</v>
      </c>
      <c r="F55" s="39">
        <f>ROUND(E55/C55*1000,1)</f>
        <v>10.7</v>
      </c>
      <c r="G55" s="40">
        <v>1177669</v>
      </c>
      <c r="H55" s="39">
        <f>ROUND(G55/D55*1000,1)</f>
        <v>9.4</v>
      </c>
      <c r="I55" s="41">
        <v>45878</v>
      </c>
      <c r="J55" s="42">
        <f>ROUND(I55/C55*1000,1)</f>
        <v>6.6</v>
      </c>
      <c r="K55" s="41">
        <v>982031</v>
      </c>
      <c r="L55" s="42">
        <f>ROUND(K55/D55*1000,1)</f>
        <v>7.8</v>
      </c>
      <c r="M55" s="70">
        <f>E55-I55</f>
        <v>27860</v>
      </c>
      <c r="N55" s="72">
        <f>ROUND(M55/C55*1000,1)</f>
        <v>4</v>
      </c>
      <c r="O55" s="71">
        <f>G55-K55</f>
        <v>195638</v>
      </c>
      <c r="P55" s="73">
        <f>ROUND(O55/D55*1000,1)</f>
        <v>1.6</v>
      </c>
      <c r="Q55" s="45" t="s">
        <v>112</v>
      </c>
    </row>
    <row r="56" spans="1:17" ht="12" customHeight="1">
      <c r="A56" s="13"/>
      <c r="B56" s="46"/>
      <c r="C56" s="37"/>
      <c r="D56" s="38"/>
      <c r="E56" s="37"/>
      <c r="F56" s="39"/>
      <c r="G56" s="40"/>
      <c r="H56" s="39"/>
      <c r="I56" s="40"/>
      <c r="J56" s="39"/>
      <c r="K56" s="40"/>
      <c r="L56" s="39"/>
      <c r="M56" s="70"/>
      <c r="N56" s="72"/>
      <c r="O56" s="71"/>
      <c r="P56" s="73"/>
      <c r="Q56" s="46"/>
    </row>
    <row r="57" spans="1:17" ht="15" customHeight="1">
      <c r="A57" s="13"/>
      <c r="B57" s="46" t="s">
        <v>117</v>
      </c>
      <c r="C57" s="37">
        <v>6932577</v>
      </c>
      <c r="D57" s="38">
        <v>125612633</v>
      </c>
      <c r="E57" s="37">
        <v>74736</v>
      </c>
      <c r="F57" s="39">
        <f>ROUND(E57/C57*1000,1)</f>
        <v>10.8</v>
      </c>
      <c r="G57" s="40">
        <v>1190547</v>
      </c>
      <c r="H57" s="39">
        <f>ROUND(G57/D57*1000,1)</f>
        <v>9.5</v>
      </c>
      <c r="I57" s="40">
        <v>45810</v>
      </c>
      <c r="J57" s="39">
        <f>ROUND(I57/C57*1000,1)</f>
        <v>6.6</v>
      </c>
      <c r="K57" s="40">
        <v>961653</v>
      </c>
      <c r="L57" s="39">
        <f>ROUND(K57/D57*1000,1)</f>
        <v>7.7</v>
      </c>
      <c r="M57" s="70">
        <f>E57-I57</f>
        <v>28926</v>
      </c>
      <c r="N57" s="72">
        <f>ROUND(M57/C57*1000,1)</f>
        <v>4.2</v>
      </c>
      <c r="O57" s="71">
        <f>G57-K57</f>
        <v>228894</v>
      </c>
      <c r="P57" s="73">
        <f>ROUND(O57/D57*1000,1)</f>
        <v>1.8</v>
      </c>
      <c r="Q57" s="46" t="s">
        <v>123</v>
      </c>
    </row>
    <row r="58" spans="1:17" s="28" customFormat="1" ht="15" customHeight="1">
      <c r="A58" s="13"/>
      <c r="B58" s="46" t="s">
        <v>118</v>
      </c>
      <c r="C58" s="37">
        <v>6970000</v>
      </c>
      <c r="D58" s="40">
        <v>125908000</v>
      </c>
      <c r="E58" s="37">
        <v>73057</v>
      </c>
      <c r="F58" s="39">
        <f>ROUND(E58/C58*1000,1)</f>
        <v>10.5</v>
      </c>
      <c r="G58" s="40">
        <v>1170662</v>
      </c>
      <c r="H58" s="39">
        <f>ROUND(G58/D58*1000,1)</f>
        <v>9.3</v>
      </c>
      <c r="I58" s="40">
        <v>46477</v>
      </c>
      <c r="J58" s="39">
        <f>ROUND(I58/C58*1000,1)</f>
        <v>6.7</v>
      </c>
      <c r="K58" s="40">
        <v>970331</v>
      </c>
      <c r="L58" s="39">
        <f>ROUND(K58/D58*1000,1)</f>
        <v>7.7</v>
      </c>
      <c r="M58" s="70">
        <f>E58-I58</f>
        <v>26580</v>
      </c>
      <c r="N58" s="72">
        <f>ROUND(M58/C58*1000,1)</f>
        <v>3.8</v>
      </c>
      <c r="O58" s="71">
        <f>G58-K58</f>
        <v>200331</v>
      </c>
      <c r="P58" s="72">
        <f>ROUND(O58/D58*1000,1)</f>
        <v>1.6</v>
      </c>
      <c r="Q58" s="48" t="s">
        <v>124</v>
      </c>
    </row>
    <row r="59" spans="1:17" s="28" customFormat="1" ht="15" customHeight="1">
      <c r="A59" s="13"/>
      <c r="B59" s="46" t="s">
        <v>119</v>
      </c>
      <c r="C59" s="37">
        <v>7000000</v>
      </c>
      <c r="D59" s="38">
        <v>126008000</v>
      </c>
      <c r="E59" s="40">
        <v>71823</v>
      </c>
      <c r="F59" s="39">
        <f>ROUND(E59/C59*1000,1)</f>
        <v>10.3</v>
      </c>
      <c r="G59" s="40">
        <v>1153855</v>
      </c>
      <c r="H59" s="39">
        <f>ROUND(G59/D59*1000,1)</f>
        <v>9.2</v>
      </c>
      <c r="I59" s="40">
        <v>47155</v>
      </c>
      <c r="J59" s="39">
        <f>ROUND(I59/C59*1000,1)</f>
        <v>6.7</v>
      </c>
      <c r="K59" s="40">
        <v>982379</v>
      </c>
      <c r="L59" s="39">
        <f>ROUND(K59/D59*1000,1)</f>
        <v>7.8</v>
      </c>
      <c r="M59" s="70">
        <f>E59-I59</f>
        <v>24668</v>
      </c>
      <c r="N59" s="72">
        <f>ROUND(M59/C59*1000,1)</f>
        <v>3.5</v>
      </c>
      <c r="O59" s="71">
        <f>G59-K59</f>
        <v>171476</v>
      </c>
      <c r="P59" s="73">
        <f>ROUND(O59/D59*1000,1)</f>
        <v>1.4</v>
      </c>
      <c r="Q59" s="46" t="s">
        <v>125</v>
      </c>
    </row>
    <row r="60" spans="1:17" s="28" customFormat="1" ht="15" customHeight="1">
      <c r="A60" s="13"/>
      <c r="B60" s="46" t="s">
        <v>120</v>
      </c>
      <c r="C60" s="37">
        <v>7028000</v>
      </c>
      <c r="D60" s="38">
        <v>126139000</v>
      </c>
      <c r="E60" s="40">
        <v>70236</v>
      </c>
      <c r="F60" s="39">
        <f>ROUND(E60/C60*1000,1)</f>
        <v>10</v>
      </c>
      <c r="G60" s="40">
        <v>1123610</v>
      </c>
      <c r="H60" s="39">
        <f>ROUND(G60/D60*1000,1)</f>
        <v>8.9</v>
      </c>
      <c r="I60" s="40">
        <v>48476</v>
      </c>
      <c r="J60" s="39">
        <f>ROUND(I60/C60*1000,1)</f>
        <v>6.9</v>
      </c>
      <c r="K60" s="40">
        <v>1014951</v>
      </c>
      <c r="L60" s="39">
        <f>ROUND(K60/D60*1000,1)</f>
        <v>8</v>
      </c>
      <c r="M60" s="70">
        <f>E60-I60</f>
        <v>21760</v>
      </c>
      <c r="N60" s="72">
        <f>ROUND(M60/C60*1000,1)</f>
        <v>3.1</v>
      </c>
      <c r="O60" s="71">
        <f>G60-K60</f>
        <v>108659</v>
      </c>
      <c r="P60" s="73">
        <f>ROUND(O60/D60*1000,1)</f>
        <v>0.9</v>
      </c>
      <c r="Q60" s="46" t="s">
        <v>126</v>
      </c>
    </row>
    <row r="61" spans="1:17" s="28" customFormat="1" ht="15" customHeight="1">
      <c r="A61" s="13"/>
      <c r="B61" s="47" t="s">
        <v>121</v>
      </c>
      <c r="C61" s="37">
        <v>7056000</v>
      </c>
      <c r="D61" s="38">
        <v>126176000</v>
      </c>
      <c r="E61" s="40">
        <v>70417</v>
      </c>
      <c r="F61" s="39">
        <f>ROUND(E61/C61*1000,1)</f>
        <v>10</v>
      </c>
      <c r="G61" s="40">
        <v>1110721</v>
      </c>
      <c r="H61" s="39">
        <f>ROUND(G61/D61*1000,1)</f>
        <v>8.8</v>
      </c>
      <c r="I61" s="40">
        <v>49457</v>
      </c>
      <c r="J61" s="39">
        <f>ROUND(I61/C61*1000,1)</f>
        <v>7</v>
      </c>
      <c r="K61" s="40">
        <v>1028602</v>
      </c>
      <c r="L61" s="39">
        <f>ROUND(K61/D61*1000,1)</f>
        <v>8.2</v>
      </c>
      <c r="M61" s="70">
        <f>E61-I61</f>
        <v>20960</v>
      </c>
      <c r="N61" s="72">
        <f>ROUND(M61/C61*1000,1)</f>
        <v>3</v>
      </c>
      <c r="O61" s="71">
        <f>G61-K61</f>
        <v>82119</v>
      </c>
      <c r="P61" s="73">
        <f>ROUND(O61/D61*1000,1)</f>
        <v>0.7</v>
      </c>
      <c r="Q61" s="49" t="s">
        <v>127</v>
      </c>
    </row>
    <row r="62" spans="1:17" s="28" customFormat="1" ht="12" customHeight="1">
      <c r="A62" s="13"/>
      <c r="B62" s="47"/>
      <c r="C62" s="37"/>
      <c r="D62" s="38"/>
      <c r="E62" s="40"/>
      <c r="F62" s="39"/>
      <c r="G62" s="40"/>
      <c r="H62" s="39"/>
      <c r="I62" s="40"/>
      <c r="J62" s="39"/>
      <c r="K62" s="40"/>
      <c r="L62" s="39"/>
      <c r="M62" s="70"/>
      <c r="N62" s="72"/>
      <c r="O62" s="71"/>
      <c r="P62" s="73"/>
      <c r="Q62" s="49"/>
    </row>
    <row r="63" spans="1:17" s="28" customFormat="1" ht="15" customHeight="1">
      <c r="A63" s="13"/>
      <c r="B63" s="47" t="s">
        <v>122</v>
      </c>
      <c r="C63" s="37">
        <v>7103849</v>
      </c>
      <c r="D63" s="38">
        <v>126204902</v>
      </c>
      <c r="E63" s="40">
        <v>67110</v>
      </c>
      <c r="F63" s="39">
        <f>ROUND(E63/C63*1000,1)</f>
        <v>9.4</v>
      </c>
      <c r="G63" s="40">
        <v>1062530</v>
      </c>
      <c r="H63" s="39">
        <f>ROUND(G63/D63*1000,1)</f>
        <v>8.4</v>
      </c>
      <c r="I63" s="40">
        <v>52536</v>
      </c>
      <c r="J63" s="39">
        <f>ROUND(I63/C63*1000,1)</f>
        <v>7.4</v>
      </c>
      <c r="K63" s="40">
        <v>1083796</v>
      </c>
      <c r="L63" s="39">
        <f>ROUND(K63/D63*1000,1)</f>
        <v>8.6</v>
      </c>
      <c r="M63" s="70">
        <f>E63-I63</f>
        <v>14574</v>
      </c>
      <c r="N63" s="72">
        <f>ROUND(M63/C63*1000,1)</f>
        <v>2.1</v>
      </c>
      <c r="O63" s="71">
        <f>G63-K63</f>
        <v>-21266</v>
      </c>
      <c r="P63" s="73">
        <f>ROUND(O63/D63*1000,1)</f>
        <v>-0.2</v>
      </c>
      <c r="Q63" s="49" t="s">
        <v>128</v>
      </c>
    </row>
    <row r="64" spans="1:17" s="28" customFormat="1" ht="15" customHeight="1">
      <c r="A64" s="13"/>
      <c r="B64" s="61" t="s">
        <v>116</v>
      </c>
      <c r="C64" s="37">
        <v>7136000</v>
      </c>
      <c r="D64" s="38">
        <v>126154000</v>
      </c>
      <c r="E64" s="40">
        <v>69999</v>
      </c>
      <c r="F64" s="39">
        <f>ROUND(E64/C64*1000,1)</f>
        <v>9.8</v>
      </c>
      <c r="G64" s="40">
        <v>1092674</v>
      </c>
      <c r="H64" s="39">
        <f>ROUND(G64/D64*1000,1)</f>
        <v>8.7</v>
      </c>
      <c r="I64" s="40">
        <v>52294</v>
      </c>
      <c r="J64" s="39">
        <f>ROUND(I64/C64*1000,1)</f>
        <v>7.3</v>
      </c>
      <c r="K64" s="40">
        <v>1084450</v>
      </c>
      <c r="L64" s="39">
        <f>ROUND(K64/D64*1000,1)</f>
        <v>8.6</v>
      </c>
      <c r="M64" s="70">
        <f>E64-I64</f>
        <v>17705</v>
      </c>
      <c r="N64" s="72">
        <f>ROUND(M64/C64*1000,1)</f>
        <v>2.5</v>
      </c>
      <c r="O64" s="71">
        <f>G64-K64</f>
        <v>8224</v>
      </c>
      <c r="P64" s="73">
        <f>ROUND(O64/D64*1000,1)</f>
        <v>0.1</v>
      </c>
      <c r="Q64" s="49" t="s">
        <v>129</v>
      </c>
    </row>
    <row r="65" spans="1:17" s="28" customFormat="1" ht="15" customHeight="1">
      <c r="A65" s="13"/>
      <c r="B65" s="61" t="s">
        <v>133</v>
      </c>
      <c r="C65" s="37">
        <v>7173000</v>
      </c>
      <c r="D65" s="38">
        <v>126085000</v>
      </c>
      <c r="E65" s="40">
        <v>70218</v>
      </c>
      <c r="F65" s="39">
        <f>ROUND(E65/C65*1000,1)</f>
        <v>9.8</v>
      </c>
      <c r="G65" s="40">
        <v>1089818</v>
      </c>
      <c r="H65" s="39">
        <f>ROUND(G65/D65*1000,1)</f>
        <v>8.6</v>
      </c>
      <c r="I65" s="40">
        <v>53618</v>
      </c>
      <c r="J65" s="39">
        <f>ROUND(I65/C65*1000,1)</f>
        <v>7.5</v>
      </c>
      <c r="K65" s="40">
        <v>1108334</v>
      </c>
      <c r="L65" s="39">
        <f>ROUND(K65/D65*1000,1)</f>
        <v>8.8</v>
      </c>
      <c r="M65" s="70">
        <f>E65-I65</f>
        <v>16600</v>
      </c>
      <c r="N65" s="72">
        <f>ROUND(M65/C65*1000,1)</f>
        <v>2.3</v>
      </c>
      <c r="O65" s="71">
        <f>G65-K65</f>
        <v>-18516</v>
      </c>
      <c r="P65" s="73">
        <f>ROUND(O65/D65*1000,1)</f>
        <v>-0.1</v>
      </c>
      <c r="Q65" s="49" t="s">
        <v>134</v>
      </c>
    </row>
    <row r="66" spans="1:17" s="28" customFormat="1" ht="15" customHeight="1">
      <c r="A66" s="13"/>
      <c r="B66" s="61" t="s">
        <v>136</v>
      </c>
      <c r="C66" s="37">
        <v>7203000</v>
      </c>
      <c r="D66" s="38">
        <v>125947000</v>
      </c>
      <c r="E66" s="40">
        <v>71029</v>
      </c>
      <c r="F66" s="39">
        <f>ROUND(E66/C66*1000,1)</f>
        <v>9.9</v>
      </c>
      <c r="G66" s="40">
        <v>1091156</v>
      </c>
      <c r="H66" s="39">
        <f>ROUND(G66/D66*1000,1)</f>
        <v>8.7</v>
      </c>
      <c r="I66" s="40">
        <v>56036</v>
      </c>
      <c r="J66" s="39">
        <f>ROUND(I66/C66*1000,1)</f>
        <v>7.8</v>
      </c>
      <c r="K66" s="40">
        <v>1142407</v>
      </c>
      <c r="L66" s="39">
        <f>ROUND(K66/D66*1000,1)</f>
        <v>9.1</v>
      </c>
      <c r="M66" s="70">
        <f>E66-I66</f>
        <v>14993</v>
      </c>
      <c r="N66" s="72">
        <f>ROUND(M66/C66*1000,1)</f>
        <v>2.1</v>
      </c>
      <c r="O66" s="71">
        <f>G66-K66</f>
        <v>-51251</v>
      </c>
      <c r="P66" s="73">
        <f>ROUND(O66/D66*1000,1)</f>
        <v>-0.4</v>
      </c>
      <c r="Q66" s="49" t="s">
        <v>137</v>
      </c>
    </row>
    <row r="67" spans="1:17" s="28" customFormat="1" ht="15" customHeight="1">
      <c r="A67" s="13"/>
      <c r="B67" s="61" t="s">
        <v>140</v>
      </c>
      <c r="C67" s="37">
        <v>7220000</v>
      </c>
      <c r="D67" s="38">
        <v>125820000</v>
      </c>
      <c r="E67" s="40">
        <v>69768</v>
      </c>
      <c r="F67" s="39">
        <f>ROUND(E67/C67*1000,1)</f>
        <v>9.7</v>
      </c>
      <c r="G67" s="40">
        <v>1070035</v>
      </c>
      <c r="H67" s="39">
        <f>ROUND(G67/D67*1000,1)</f>
        <v>8.5</v>
      </c>
      <c r="I67" s="40">
        <v>55189</v>
      </c>
      <c r="J67" s="39">
        <f>ROUND(I67/C67*1000,1)</f>
        <v>7.6</v>
      </c>
      <c r="K67" s="40">
        <v>1141865</v>
      </c>
      <c r="L67" s="39">
        <f>ROUND(K67/D67*1000,1)</f>
        <v>9.1</v>
      </c>
      <c r="M67" s="70">
        <f>E67-I67</f>
        <v>14579</v>
      </c>
      <c r="N67" s="72">
        <f>ROUND(M67/C67*1000,1)</f>
        <v>2</v>
      </c>
      <c r="O67" s="71">
        <f>G67-K67</f>
        <v>-71830</v>
      </c>
      <c r="P67" s="73">
        <f>ROUND(O67/D67*1000,1)</f>
        <v>-0.6</v>
      </c>
      <c r="Q67" s="49" t="s">
        <v>141</v>
      </c>
    </row>
    <row r="68" spans="1:17" s="28" customFormat="1" ht="12" customHeight="1">
      <c r="A68" s="13"/>
      <c r="B68" s="61"/>
      <c r="C68" s="37"/>
      <c r="D68" s="38"/>
      <c r="E68" s="40"/>
      <c r="F68" s="39"/>
      <c r="G68" s="40"/>
      <c r="H68" s="39"/>
      <c r="I68" s="40"/>
      <c r="J68" s="39"/>
      <c r="K68" s="40"/>
      <c r="L68" s="39"/>
      <c r="M68" s="70"/>
      <c r="N68" s="72"/>
      <c r="O68" s="71"/>
      <c r="P68" s="73"/>
      <c r="Q68" s="49"/>
    </row>
    <row r="69" spans="1:17" s="69" customFormat="1" ht="15" customHeight="1">
      <c r="A69" s="13"/>
      <c r="B69" s="61" t="s">
        <v>143</v>
      </c>
      <c r="C69" s="37">
        <v>7247125</v>
      </c>
      <c r="D69" s="38">
        <v>126381728</v>
      </c>
      <c r="E69" s="40">
        <v>69872</v>
      </c>
      <c r="F69" s="39">
        <f>ROUND(E69/C69*1000,1)</f>
        <v>9.6</v>
      </c>
      <c r="G69" s="40">
        <v>1071304</v>
      </c>
      <c r="H69" s="39">
        <f>ROUND(G69/D69*1000,1)</f>
        <v>8.5</v>
      </c>
      <c r="I69" s="40">
        <v>58477</v>
      </c>
      <c r="J69" s="39">
        <f>ROUND(I69/C69*1000,1)</f>
        <v>8.1</v>
      </c>
      <c r="K69" s="40">
        <v>1197012</v>
      </c>
      <c r="L69" s="39">
        <f>ROUND(K69/D69*1000,1)</f>
        <v>9.5</v>
      </c>
      <c r="M69" s="70">
        <f>E69-I69</f>
        <v>11395</v>
      </c>
      <c r="N69" s="72">
        <f>ROUND(M69/C69*1000,1)</f>
        <v>1.6</v>
      </c>
      <c r="O69" s="71">
        <f>G69-K69</f>
        <v>-125708</v>
      </c>
      <c r="P69" s="73">
        <f>ROUND(O69/D69*1000,1)</f>
        <v>-1</v>
      </c>
      <c r="Q69" s="49" t="s">
        <v>144</v>
      </c>
    </row>
    <row r="70" spans="1:17" s="28" customFormat="1" ht="15" customHeight="1">
      <c r="A70" s="13"/>
      <c r="B70" s="61" t="s">
        <v>149</v>
      </c>
      <c r="C70" s="37">
        <v>7262000</v>
      </c>
      <c r="D70" s="38">
        <v>126180000</v>
      </c>
      <c r="E70" s="40">
        <v>68973</v>
      </c>
      <c r="F70" s="39">
        <f>ROUND(E70/C70*1000,1)</f>
        <v>9.5</v>
      </c>
      <c r="G70" s="40">
        <v>1050806</v>
      </c>
      <c r="H70" s="39">
        <f>ROUND(G70/D70*1000,1)</f>
        <v>8.3</v>
      </c>
      <c r="I70" s="40">
        <v>59720</v>
      </c>
      <c r="J70" s="39">
        <f>ROUND(I70/C70*1000,1)</f>
        <v>8.2</v>
      </c>
      <c r="K70" s="40">
        <v>1253066</v>
      </c>
      <c r="L70" s="39">
        <f>ROUND(K70/D70*1000,1)</f>
        <v>9.9</v>
      </c>
      <c r="M70" s="70">
        <f>E70-I70</f>
        <v>9253</v>
      </c>
      <c r="N70" s="72">
        <f>ROUND(M70/C70*1000,1)</f>
        <v>1.3</v>
      </c>
      <c r="O70" s="71">
        <f>G70-K70</f>
        <v>-202260</v>
      </c>
      <c r="P70" s="73">
        <f>ROUND(O70/D70*1000,1)</f>
        <v>-1.6</v>
      </c>
      <c r="Q70" s="49" t="s">
        <v>150</v>
      </c>
    </row>
    <row r="71" spans="1:17" s="69" customFormat="1" ht="15" customHeight="1">
      <c r="A71" s="13"/>
      <c r="B71" s="61" t="s">
        <v>152</v>
      </c>
      <c r="C71" s="37">
        <v>7277000</v>
      </c>
      <c r="D71" s="38">
        <v>125957000</v>
      </c>
      <c r="E71" s="40">
        <v>67913</v>
      </c>
      <c r="F71" s="39">
        <f>ROUND(E71/C71*1000,1)</f>
        <v>9.3</v>
      </c>
      <c r="G71" s="40">
        <v>1037231</v>
      </c>
      <c r="H71" s="39">
        <f>ROUND(G71/D71*1000,1)</f>
        <v>8.2</v>
      </c>
      <c r="I71" s="40">
        <v>61354</v>
      </c>
      <c r="J71" s="39">
        <f>ROUND(I71/C71*1000,1)</f>
        <v>8.4</v>
      </c>
      <c r="K71" s="40">
        <v>1256359</v>
      </c>
      <c r="L71" s="39">
        <f>ROUND(K71/D71*1000,1)</f>
        <v>10</v>
      </c>
      <c r="M71" s="70">
        <f>E71-I71</f>
        <v>6559</v>
      </c>
      <c r="N71" s="72">
        <f>ROUND(M71/C71*1000,1)</f>
        <v>0.9</v>
      </c>
      <c r="O71" s="71">
        <f>G71-K71</f>
        <v>-219128</v>
      </c>
      <c r="P71" s="73">
        <f>ROUND(O71/D71*1000,1)</f>
        <v>-1.7</v>
      </c>
      <c r="Q71" s="49" t="s">
        <v>153</v>
      </c>
    </row>
    <row r="72" spans="1:17" s="28" customFormat="1" ht="15" customHeight="1">
      <c r="A72" s="13"/>
      <c r="B72" s="61" t="s">
        <v>14</v>
      </c>
      <c r="C72" s="37">
        <v>7289000</v>
      </c>
      <c r="D72" s="38">
        <v>125704000</v>
      </c>
      <c r="E72" s="40">
        <v>66825</v>
      </c>
      <c r="F72" s="39">
        <f>ROUND(E72/C72*1000,1)</f>
        <v>9.2</v>
      </c>
      <c r="G72" s="40">
        <v>1029816</v>
      </c>
      <c r="H72" s="39">
        <f>ROUND(G72/D72*1000,1)</f>
        <v>8.2</v>
      </c>
      <c r="I72" s="40">
        <v>62395</v>
      </c>
      <c r="J72" s="39">
        <f>ROUND(I72/C72*1000,1)</f>
        <v>8.6</v>
      </c>
      <c r="K72" s="40">
        <v>1268436</v>
      </c>
      <c r="L72" s="39">
        <f>ROUND(K72/D72*1000,1)</f>
        <v>10.1</v>
      </c>
      <c r="M72" s="70">
        <f>E72-I72</f>
        <v>4430</v>
      </c>
      <c r="N72" s="72">
        <f>ROUND(M72/C72*1000,1)</f>
        <v>0.6</v>
      </c>
      <c r="O72" s="71">
        <f>G72-K72</f>
        <v>-238620</v>
      </c>
      <c r="P72" s="73">
        <f>ROUND(O72/D72*1000,1)</f>
        <v>-1.9</v>
      </c>
      <c r="Q72" s="49" t="s">
        <v>154</v>
      </c>
    </row>
    <row r="73" spans="1:17" s="28" customFormat="1" ht="15" customHeight="1">
      <c r="A73" s="13"/>
      <c r="B73" s="66" t="s">
        <v>167</v>
      </c>
      <c r="C73" s="64">
        <v>7298000</v>
      </c>
      <c r="D73" s="68">
        <v>125431000</v>
      </c>
      <c r="E73" s="63">
        <v>65218</v>
      </c>
      <c r="F73" s="74">
        <f>ROUND(E73/C73*1000,1)</f>
        <v>8.9</v>
      </c>
      <c r="G73" s="63">
        <v>1003539</v>
      </c>
      <c r="H73" s="74">
        <f>ROUND(G73/D73*1000,1)</f>
        <v>8</v>
      </c>
      <c r="I73" s="63">
        <v>62426</v>
      </c>
      <c r="J73" s="74">
        <f>ROUND(I73/C73*1000,1)</f>
        <v>8.6</v>
      </c>
      <c r="K73" s="63">
        <v>1273004</v>
      </c>
      <c r="L73" s="74">
        <f>ROUND(K73/D73*1000,1)</f>
        <v>10.1</v>
      </c>
      <c r="M73" s="75">
        <f>E73-I73</f>
        <v>2792</v>
      </c>
      <c r="N73" s="76">
        <f>ROUND(M73/C73*1000,1)</f>
        <v>0.4</v>
      </c>
      <c r="O73" s="77">
        <f>G73-K73</f>
        <v>-269465</v>
      </c>
      <c r="P73" s="78">
        <f>ROUND(O73/D73*1000,1)</f>
        <v>-2.1</v>
      </c>
      <c r="Q73" s="65" t="s">
        <v>168</v>
      </c>
    </row>
    <row r="74" spans="1:17" s="28" customFormat="1" ht="12.75" customHeight="1">
      <c r="A74" s="29"/>
      <c r="B74" s="62" t="s">
        <v>45</v>
      </c>
      <c r="C74" s="2"/>
      <c r="D74" s="2"/>
      <c r="E74" s="2"/>
      <c r="F74" s="1"/>
      <c r="G74" s="2"/>
      <c r="H74" s="1"/>
      <c r="I74" s="2"/>
      <c r="J74" s="1"/>
      <c r="K74" s="2"/>
      <c r="L74" s="1"/>
      <c r="M74" s="2"/>
      <c r="N74" s="1"/>
      <c r="O74" s="2"/>
      <c r="P74" s="1"/>
      <c r="Q74" s="3"/>
    </row>
  </sheetData>
  <sheetProtection/>
  <mergeCells count="17">
    <mergeCell ref="G2:H2"/>
    <mergeCell ref="M4:P5"/>
    <mergeCell ref="M6:N6"/>
    <mergeCell ref="O6:P6"/>
    <mergeCell ref="I4:L5"/>
    <mergeCell ref="I6:J6"/>
    <mergeCell ref="K6:L6"/>
    <mergeCell ref="E6:F6"/>
    <mergeCell ref="C4:D5"/>
    <mergeCell ref="E4:H5"/>
    <mergeCell ref="G6:H6"/>
    <mergeCell ref="M7:M8"/>
    <mergeCell ref="O7:O8"/>
    <mergeCell ref="E7:E8"/>
    <mergeCell ref="G7:G8"/>
    <mergeCell ref="I7:I8"/>
    <mergeCell ref="K7:K8"/>
  </mergeCells>
  <printOptions horizontalCentered="1"/>
  <pageMargins left="0.5905511811023623" right="0.5905511811023623" top="0.5905511811023623" bottom="0.3937007874015748" header="0.5118110236220472" footer="0.5118110236220472"/>
  <pageSetup blackAndWhite="1" horizontalDpi="600" verticalDpi="600" orientation="portrait" paperSize="9" scale="72" r:id="rId1"/>
  <colBreaks count="1" manualBreakCount="1">
    <brk id="8" max="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W73"/>
  <sheetViews>
    <sheetView view="pageBreakPreview" zoomScaleNormal="75" zoomScaleSheetLayoutView="100" zoomScalePageLayoutView="0" workbookViewId="0" topLeftCell="A1">
      <pane xSplit="2" ySplit="8" topLeftCell="K63" activePane="bottomRight" state="frozen"/>
      <selection pane="topLeft" activeCell="A1" sqref="A1"/>
      <selection pane="topRight" activeCell="I1" sqref="I1"/>
      <selection pane="bottomLeft" activeCell="A13" sqref="A13"/>
      <selection pane="bottomRight" activeCell="V73" sqref="V73"/>
    </sheetView>
  </sheetViews>
  <sheetFormatPr defaultColWidth="8.796875" defaultRowHeight="14.25"/>
  <cols>
    <col min="1" max="1" width="1.1015625" style="4" customWidth="1"/>
    <col min="2" max="12" width="10.8984375" style="4" customWidth="1"/>
    <col min="13" max="23" width="10.69921875" style="4" customWidth="1"/>
    <col min="24" max="16384" width="9" style="4" customWidth="1"/>
  </cols>
  <sheetData>
    <row r="1" ht="25.5" customHeight="1"/>
    <row r="2" spans="7:13" ht="21">
      <c r="G2" s="7" t="s">
        <v>32</v>
      </c>
      <c r="H2" s="7"/>
      <c r="I2" s="91" t="s">
        <v>33</v>
      </c>
      <c r="J2" s="92"/>
      <c r="K2" s="92"/>
      <c r="L2" s="92"/>
      <c r="M2" s="8" t="s">
        <v>28</v>
      </c>
    </row>
    <row r="3" ht="10.5" customHeight="1"/>
    <row r="4" spans="1:23" ht="15" customHeight="1">
      <c r="A4" s="30"/>
      <c r="B4" s="9"/>
      <c r="C4" s="80" t="s">
        <v>34</v>
      </c>
      <c r="D4" s="81"/>
      <c r="E4" s="81"/>
      <c r="F4" s="82"/>
      <c r="G4" s="81" t="s">
        <v>35</v>
      </c>
      <c r="H4" s="81"/>
      <c r="I4" s="81"/>
      <c r="J4" s="81"/>
      <c r="K4" s="31"/>
      <c r="L4" s="9"/>
      <c r="M4" s="9"/>
      <c r="N4" s="9"/>
      <c r="O4" s="96" t="s">
        <v>4</v>
      </c>
      <c r="P4" s="96"/>
      <c r="Q4" s="96"/>
      <c r="R4" s="96"/>
      <c r="S4" s="9"/>
      <c r="T4" s="9"/>
      <c r="U4" s="9"/>
      <c r="V4" s="9"/>
      <c r="W4" s="31"/>
    </row>
    <row r="5" spans="1:23" ht="15" customHeight="1">
      <c r="A5" s="13"/>
      <c r="B5" s="14"/>
      <c r="C5" s="83"/>
      <c r="D5" s="85"/>
      <c r="E5" s="85"/>
      <c r="F5" s="84"/>
      <c r="G5" s="85"/>
      <c r="H5" s="85"/>
      <c r="I5" s="85"/>
      <c r="J5" s="85"/>
      <c r="K5" s="93" t="s">
        <v>29</v>
      </c>
      <c r="L5" s="95"/>
      <c r="M5" s="81" t="s">
        <v>30</v>
      </c>
      <c r="N5" s="81"/>
      <c r="O5" s="80" t="s">
        <v>36</v>
      </c>
      <c r="P5" s="81"/>
      <c r="Q5" s="81"/>
      <c r="R5" s="82"/>
      <c r="S5" s="81" t="s">
        <v>37</v>
      </c>
      <c r="T5" s="81"/>
      <c r="U5" s="81"/>
      <c r="V5" s="82"/>
      <c r="W5" s="32"/>
    </row>
    <row r="6" spans="1:23" ht="15" customHeight="1">
      <c r="A6" s="13"/>
      <c r="B6" s="17" t="s">
        <v>19</v>
      </c>
      <c r="C6" s="80" t="s">
        <v>20</v>
      </c>
      <c r="D6" s="81"/>
      <c r="E6" s="80" t="s">
        <v>24</v>
      </c>
      <c r="F6" s="82"/>
      <c r="G6" s="80" t="s">
        <v>20</v>
      </c>
      <c r="H6" s="81"/>
      <c r="I6" s="80" t="s">
        <v>24</v>
      </c>
      <c r="J6" s="82"/>
      <c r="K6" s="93" t="s">
        <v>20</v>
      </c>
      <c r="L6" s="95"/>
      <c r="M6" s="81" t="s">
        <v>24</v>
      </c>
      <c r="N6" s="82"/>
      <c r="O6" s="93" t="s">
        <v>20</v>
      </c>
      <c r="P6" s="95"/>
      <c r="Q6" s="93" t="s">
        <v>24</v>
      </c>
      <c r="R6" s="94"/>
      <c r="S6" s="95" t="s">
        <v>20</v>
      </c>
      <c r="T6" s="94"/>
      <c r="U6" s="95" t="s">
        <v>24</v>
      </c>
      <c r="V6" s="94"/>
      <c r="W6" s="15" t="s">
        <v>19</v>
      </c>
    </row>
    <row r="7" spans="1:23" ht="15" customHeight="1">
      <c r="A7" s="13"/>
      <c r="B7" s="14"/>
      <c r="C7" s="80" t="s">
        <v>21</v>
      </c>
      <c r="D7" s="10" t="s">
        <v>1</v>
      </c>
      <c r="E7" s="89" t="s">
        <v>21</v>
      </c>
      <c r="F7" s="11" t="s">
        <v>1</v>
      </c>
      <c r="G7" s="80" t="s">
        <v>21</v>
      </c>
      <c r="H7" s="10" t="s">
        <v>1</v>
      </c>
      <c r="I7" s="89" t="s">
        <v>21</v>
      </c>
      <c r="J7" s="11" t="s">
        <v>1</v>
      </c>
      <c r="K7" s="83" t="s">
        <v>21</v>
      </c>
      <c r="L7" s="10" t="s">
        <v>1</v>
      </c>
      <c r="M7" s="81" t="s">
        <v>21</v>
      </c>
      <c r="N7" s="20" t="s">
        <v>1</v>
      </c>
      <c r="O7" s="83" t="s">
        <v>21</v>
      </c>
      <c r="P7" s="10" t="s">
        <v>1</v>
      </c>
      <c r="Q7" s="89" t="s">
        <v>21</v>
      </c>
      <c r="R7" s="16" t="s">
        <v>1</v>
      </c>
      <c r="S7" s="85" t="s">
        <v>21</v>
      </c>
      <c r="T7" s="20" t="s">
        <v>1</v>
      </c>
      <c r="U7" s="82" t="s">
        <v>21</v>
      </c>
      <c r="V7" s="16" t="s">
        <v>1</v>
      </c>
      <c r="W7" s="32"/>
    </row>
    <row r="8" spans="1:23" ht="15" customHeight="1">
      <c r="A8" s="21"/>
      <c r="B8" s="22"/>
      <c r="C8" s="86"/>
      <c r="D8" s="25" t="s">
        <v>3</v>
      </c>
      <c r="E8" s="90"/>
      <c r="F8" s="27" t="s">
        <v>3</v>
      </c>
      <c r="G8" s="86"/>
      <c r="H8" s="25" t="s">
        <v>3</v>
      </c>
      <c r="I8" s="90"/>
      <c r="J8" s="27" t="s">
        <v>3</v>
      </c>
      <c r="K8" s="86"/>
      <c r="L8" s="25" t="s">
        <v>5</v>
      </c>
      <c r="M8" s="88"/>
      <c r="N8" s="24" t="s">
        <v>5</v>
      </c>
      <c r="O8" s="86"/>
      <c r="P8" s="25" t="s">
        <v>5</v>
      </c>
      <c r="Q8" s="90"/>
      <c r="R8" s="27" t="s">
        <v>5</v>
      </c>
      <c r="S8" s="88"/>
      <c r="T8" s="24" t="s">
        <v>5</v>
      </c>
      <c r="U8" s="87"/>
      <c r="V8" s="27" t="s">
        <v>5</v>
      </c>
      <c r="W8" s="33"/>
    </row>
    <row r="9" spans="1:23" ht="15" customHeight="1">
      <c r="A9" s="13"/>
      <c r="B9" s="47" t="s">
        <v>7</v>
      </c>
      <c r="C9" s="37">
        <v>13352</v>
      </c>
      <c r="D9" s="39">
        <f>ROUND(C9/'第１表‐１'!E9*1000,1)</f>
        <v>172.7</v>
      </c>
      <c r="E9" s="40">
        <v>335613</v>
      </c>
      <c r="F9" s="43">
        <f>ROUND(E9/'第１表‐１'!G9*1000,1)</f>
        <v>165.7</v>
      </c>
      <c r="G9" s="50" t="s">
        <v>130</v>
      </c>
      <c r="H9" s="50" t="s">
        <v>130</v>
      </c>
      <c r="I9" s="40">
        <v>139681</v>
      </c>
      <c r="J9" s="39">
        <f>ROUND(I9/'第１表‐１'!G9*1000,1)</f>
        <v>69</v>
      </c>
      <c r="K9" s="37">
        <v>5225</v>
      </c>
      <c r="L9" s="39">
        <f>ROUND(K9/('第１表‐１'!E9+'第１表‐２'!K9)*1000,1)</f>
        <v>63.3</v>
      </c>
      <c r="M9" s="40">
        <v>144038</v>
      </c>
      <c r="N9" s="39">
        <f>ROUND(M9/('第１表‐１'!G9+'第１表‐２'!M9)*1000,1)</f>
        <v>66.4</v>
      </c>
      <c r="O9" s="51" t="s">
        <v>130</v>
      </c>
      <c r="P9" s="50" t="s">
        <v>130</v>
      </c>
      <c r="Q9" s="50" t="s">
        <v>130</v>
      </c>
      <c r="R9" s="52" t="s">
        <v>130</v>
      </c>
      <c r="S9" s="50" t="s">
        <v>130</v>
      </c>
      <c r="T9" s="50" t="s">
        <v>130</v>
      </c>
      <c r="U9" s="50" t="s">
        <v>130</v>
      </c>
      <c r="V9" s="50" t="s">
        <v>130</v>
      </c>
      <c r="W9" s="53" t="s">
        <v>8</v>
      </c>
    </row>
    <row r="10" spans="1:23" ht="15" customHeight="1">
      <c r="A10" s="13"/>
      <c r="B10" s="47" t="s">
        <v>10</v>
      </c>
      <c r="C10" s="37">
        <v>12486</v>
      </c>
      <c r="D10" s="39">
        <f>ROUND(C10/'第１表‐１'!E10*1000,1)</f>
        <v>154.2</v>
      </c>
      <c r="E10" s="40">
        <v>297008</v>
      </c>
      <c r="F10" s="43">
        <f>ROUND(E10/'第１表‐１'!G10*1000,1)</f>
        <v>142.4</v>
      </c>
      <c r="G10" s="50" t="s">
        <v>130</v>
      </c>
      <c r="H10" s="50" t="s">
        <v>130</v>
      </c>
      <c r="I10" s="40">
        <v>121238</v>
      </c>
      <c r="J10" s="39">
        <f>ROUND(I10/'第１表‐１'!G10*1000,1)</f>
        <v>58.1</v>
      </c>
      <c r="K10" s="37">
        <v>4554</v>
      </c>
      <c r="L10" s="39">
        <f>ROUND(K10/('第１表‐１'!E10+'第１表‐２'!K10)*1000,1)</f>
        <v>53.2</v>
      </c>
      <c r="M10" s="40">
        <v>124403</v>
      </c>
      <c r="N10" s="39">
        <f>ROUND(M10/('第１表‐１'!G10+'第１表‐２'!M10)*1000,1)</f>
        <v>56.3</v>
      </c>
      <c r="O10" s="51" t="s">
        <v>130</v>
      </c>
      <c r="P10" s="50" t="s">
        <v>130</v>
      </c>
      <c r="Q10" s="50" t="s">
        <v>130</v>
      </c>
      <c r="R10" s="52" t="s">
        <v>130</v>
      </c>
      <c r="S10" s="50" t="s">
        <v>130</v>
      </c>
      <c r="T10" s="50" t="s">
        <v>130</v>
      </c>
      <c r="U10" s="50" t="s">
        <v>130</v>
      </c>
      <c r="V10" s="50" t="s">
        <v>130</v>
      </c>
      <c r="W10" s="48" t="s">
        <v>10</v>
      </c>
    </row>
    <row r="11" spans="1:23" ht="15" customHeight="1">
      <c r="A11" s="13"/>
      <c r="B11" s="46" t="s">
        <v>9</v>
      </c>
      <c r="C11" s="37">
        <v>11049</v>
      </c>
      <c r="D11" s="39">
        <f>ROUND(C11/'第１表‐１'!E11*1000,1)</f>
        <v>131.9</v>
      </c>
      <c r="E11" s="40">
        <v>258703</v>
      </c>
      <c r="F11" s="43">
        <f>ROUND(E11/'第１表‐１'!G11*1000,1)</f>
        <v>124.1</v>
      </c>
      <c r="G11" s="50" t="s">
        <v>131</v>
      </c>
      <c r="H11" s="50" t="s">
        <v>131</v>
      </c>
      <c r="I11" s="40">
        <v>104101</v>
      </c>
      <c r="J11" s="39">
        <f>ROUND(I11/'第１表‐１'!G11*1000,1)</f>
        <v>49.9</v>
      </c>
      <c r="K11" s="37">
        <v>4550</v>
      </c>
      <c r="L11" s="39">
        <f>ROUND(K11/('第１表‐１'!E11+'第１表‐２'!K11)*1000,1)</f>
        <v>51.5</v>
      </c>
      <c r="M11" s="40">
        <v>117730</v>
      </c>
      <c r="N11" s="39">
        <f>ROUND(M11/('第１表‐１'!G11+'第１表‐２'!M11)*1000,1)</f>
        <v>53.4</v>
      </c>
      <c r="O11" s="51" t="s">
        <v>131</v>
      </c>
      <c r="P11" s="50" t="s">
        <v>131</v>
      </c>
      <c r="Q11" s="50" t="s">
        <v>131</v>
      </c>
      <c r="R11" s="52" t="s">
        <v>131</v>
      </c>
      <c r="S11" s="50" t="s">
        <v>131</v>
      </c>
      <c r="T11" s="50" t="s">
        <v>131</v>
      </c>
      <c r="U11" s="50" t="s">
        <v>131</v>
      </c>
      <c r="V11" s="50" t="s">
        <v>131</v>
      </c>
      <c r="W11" s="48" t="s">
        <v>9</v>
      </c>
    </row>
    <row r="12" spans="1:23" ht="15" customHeight="1">
      <c r="A12" s="13"/>
      <c r="B12" s="46" t="s">
        <v>73</v>
      </c>
      <c r="C12" s="37">
        <v>9053</v>
      </c>
      <c r="D12" s="39">
        <f>ROUND(C12/'第１表‐１'!E12*1000,1)</f>
        <v>101.1</v>
      </c>
      <c r="E12" s="40">
        <v>233706</v>
      </c>
      <c r="F12" s="43">
        <f>ROUND(E12/'第１表‐１'!G12*1000,1)</f>
        <v>106.7</v>
      </c>
      <c r="G12" s="50" t="s">
        <v>131</v>
      </c>
      <c r="H12" s="50" t="s">
        <v>131</v>
      </c>
      <c r="I12" s="40">
        <v>97994</v>
      </c>
      <c r="J12" s="39">
        <f>ROUND(I12/'第１表‐１'!G12*1000,1)</f>
        <v>44.7</v>
      </c>
      <c r="K12" s="37">
        <v>4317</v>
      </c>
      <c r="L12" s="39">
        <f>ROUND(K12/('第１表‐１'!E12+'第１表‐２'!K12)*1000,1)</f>
        <v>46</v>
      </c>
      <c r="M12" s="40">
        <v>115593</v>
      </c>
      <c r="N12" s="39">
        <f>ROUND(M12/('第１表‐１'!G12+'第１表‐２'!M12)*1000,1)</f>
        <v>50.1</v>
      </c>
      <c r="O12" s="51" t="s">
        <v>131</v>
      </c>
      <c r="P12" s="50" t="s">
        <v>131</v>
      </c>
      <c r="Q12" s="50" t="s">
        <v>131</v>
      </c>
      <c r="R12" s="52" t="s">
        <v>131</v>
      </c>
      <c r="S12" s="50" t="s">
        <v>131</v>
      </c>
      <c r="T12" s="50" t="s">
        <v>131</v>
      </c>
      <c r="U12" s="50" t="s">
        <v>131</v>
      </c>
      <c r="V12" s="50" t="s">
        <v>131</v>
      </c>
      <c r="W12" s="48" t="s">
        <v>73</v>
      </c>
    </row>
    <row r="13" spans="1:23" ht="15" customHeight="1">
      <c r="A13" s="13"/>
      <c r="B13" s="46" t="s">
        <v>12</v>
      </c>
      <c r="C13" s="37">
        <v>8378</v>
      </c>
      <c r="D13" s="39">
        <f>ROUND(C13/'第１表‐１'!E13*1000,1)</f>
        <v>89.5</v>
      </c>
      <c r="E13" s="40">
        <v>190509</v>
      </c>
      <c r="F13" s="43">
        <f>ROUND(E13/'第１表‐１'!G13*1000,1)</f>
        <v>90</v>
      </c>
      <c r="G13" s="50" t="s">
        <v>131</v>
      </c>
      <c r="H13" s="50" t="s">
        <v>131</v>
      </c>
      <c r="I13" s="40">
        <v>81869</v>
      </c>
      <c r="J13" s="39">
        <f>ROUND(I13/'第１表‐１'!G13*1000,1)</f>
        <v>38.7</v>
      </c>
      <c r="K13" s="37">
        <v>4395</v>
      </c>
      <c r="L13" s="39">
        <f>ROUND(K13/('第１表‐１'!E13+'第１表‐２'!K13)*1000,1)</f>
        <v>44.9</v>
      </c>
      <c r="M13" s="40">
        <v>102034</v>
      </c>
      <c r="N13" s="39">
        <f>ROUND(M13/('第１表‐１'!G13+'第１表‐２'!M13)*1000,1)</f>
        <v>46</v>
      </c>
      <c r="O13" s="51" t="s">
        <v>131</v>
      </c>
      <c r="P13" s="50" t="s">
        <v>131</v>
      </c>
      <c r="Q13" s="50" t="s">
        <v>131</v>
      </c>
      <c r="R13" s="52" t="s">
        <v>131</v>
      </c>
      <c r="S13" s="50" t="s">
        <v>131</v>
      </c>
      <c r="T13" s="50" t="s">
        <v>131</v>
      </c>
      <c r="U13" s="50" t="s">
        <v>131</v>
      </c>
      <c r="V13" s="50" t="s">
        <v>131</v>
      </c>
      <c r="W13" s="48" t="s">
        <v>12</v>
      </c>
    </row>
    <row r="14" spans="1:23" ht="12" customHeight="1">
      <c r="A14" s="13"/>
      <c r="B14" s="46"/>
      <c r="C14" s="37"/>
      <c r="D14" s="39"/>
      <c r="E14" s="40"/>
      <c r="F14" s="43"/>
      <c r="G14" s="50"/>
      <c r="H14" s="50"/>
      <c r="I14" s="40"/>
      <c r="J14" s="39"/>
      <c r="K14" s="37"/>
      <c r="L14" s="39"/>
      <c r="M14" s="40"/>
      <c r="N14" s="39"/>
      <c r="O14" s="51"/>
      <c r="P14" s="50"/>
      <c r="Q14" s="50"/>
      <c r="R14" s="52"/>
      <c r="S14" s="50"/>
      <c r="T14" s="50"/>
      <c r="U14" s="50"/>
      <c r="V14" s="50"/>
      <c r="W14" s="48"/>
    </row>
    <row r="15" spans="1:23" ht="15" customHeight="1">
      <c r="A15" s="13"/>
      <c r="B15" s="46" t="s">
        <v>13</v>
      </c>
      <c r="C15" s="37">
        <v>7715</v>
      </c>
      <c r="D15" s="39">
        <f>ROUND(C15/'第１表‐１'!E15*1000,1)</f>
        <v>73.9</v>
      </c>
      <c r="E15" s="40">
        <v>205360</v>
      </c>
      <c r="F15" s="43">
        <f>ROUND(E15/'第１表‐１'!G15*1000,1)</f>
        <v>76.7</v>
      </c>
      <c r="G15" s="50" t="s">
        <v>131</v>
      </c>
      <c r="H15" s="50" t="s">
        <v>131</v>
      </c>
      <c r="I15" s="40">
        <v>84204</v>
      </c>
      <c r="J15" s="39">
        <f>ROUND(I15/'第１表‐１'!G15*1000,1)</f>
        <v>31.4</v>
      </c>
      <c r="K15" s="37">
        <v>4533</v>
      </c>
      <c r="L15" s="39">
        <f>ROUND(K15/('第１表‐１'!E15+'第１表‐２'!K15)*1000,1)</f>
        <v>41.6</v>
      </c>
      <c r="M15" s="40">
        <v>123837</v>
      </c>
      <c r="N15" s="39">
        <f>ROUND(M15/('第１表‐１'!G15+'第１表‐２'!M15)*1000,1)</f>
        <v>44.2</v>
      </c>
      <c r="O15" s="51" t="s">
        <v>131</v>
      </c>
      <c r="P15" s="50" t="s">
        <v>131</v>
      </c>
      <c r="Q15" s="50" t="s">
        <v>131</v>
      </c>
      <c r="R15" s="52" t="s">
        <v>131</v>
      </c>
      <c r="S15" s="50" t="s">
        <v>131</v>
      </c>
      <c r="T15" s="50" t="s">
        <v>131</v>
      </c>
      <c r="U15" s="50" t="s">
        <v>131</v>
      </c>
      <c r="V15" s="50" t="s">
        <v>131</v>
      </c>
      <c r="W15" s="48" t="s">
        <v>13</v>
      </c>
    </row>
    <row r="16" spans="1:23" ht="15" customHeight="1">
      <c r="A16" s="13"/>
      <c r="B16" s="46" t="s">
        <v>14</v>
      </c>
      <c r="C16" s="37">
        <v>5207</v>
      </c>
      <c r="D16" s="39">
        <f>ROUND(C16/'第１表‐１'!E16*1000,1)</f>
        <v>59.3</v>
      </c>
      <c r="E16" s="40">
        <v>140515</v>
      </c>
      <c r="F16" s="43">
        <f>ROUND(E16/'第１表‐１'!G16*1000,1)</f>
        <v>60.1</v>
      </c>
      <c r="G16" s="50" t="s">
        <v>131</v>
      </c>
      <c r="H16" s="50" t="s">
        <v>131</v>
      </c>
      <c r="I16" s="40">
        <v>64142</v>
      </c>
      <c r="J16" s="39">
        <f>ROUND(I16/'第１表‐１'!G16*1000,1)</f>
        <v>27.4</v>
      </c>
      <c r="K16" s="37">
        <f>O16+S16</f>
        <v>9123</v>
      </c>
      <c r="L16" s="39">
        <f>ROUND(K16/('第１表‐１'!E16+'第１表‐２'!K16)*1000,1)</f>
        <v>94.1</v>
      </c>
      <c r="M16" s="40">
        <f>Q16+U16</f>
        <v>216974</v>
      </c>
      <c r="N16" s="39">
        <f>ROUND(M16/('第１表‐１'!G16+'第１表‐２'!M16)*1000,1)</f>
        <v>84.9</v>
      </c>
      <c r="O16" s="37">
        <v>3652</v>
      </c>
      <c r="P16" s="39">
        <f>ROUND(O16/('第１表‐１'!E16+K16)*1000,1)</f>
        <v>37.7</v>
      </c>
      <c r="Q16" s="40">
        <v>106594</v>
      </c>
      <c r="R16" s="43">
        <f>ROUND(Q16/('第１表‐１'!G16+'第１表‐２'!M16)*1000,1)</f>
        <v>41.7</v>
      </c>
      <c r="S16" s="40">
        <v>5471</v>
      </c>
      <c r="T16" s="39">
        <f>ROUND(S16/('第１表‐１'!E16+'第１表‐２'!K16)*1000,1)</f>
        <v>56.4</v>
      </c>
      <c r="U16" s="40">
        <v>110380</v>
      </c>
      <c r="V16" s="39">
        <f>ROUND(U16/('第１表‐１'!G16+'第１表‐２'!M16)*1000,1)</f>
        <v>43.2</v>
      </c>
      <c r="W16" s="48" t="s">
        <v>14</v>
      </c>
    </row>
    <row r="17" spans="1:23" ht="15" customHeight="1">
      <c r="A17" s="13"/>
      <c r="B17" s="46" t="s">
        <v>15</v>
      </c>
      <c r="C17" s="37">
        <v>2598</v>
      </c>
      <c r="D17" s="39">
        <f>ROUND(C17/'第１表‐１'!E17*1000,1)</f>
        <v>39.8</v>
      </c>
      <c r="E17" s="40">
        <v>68801</v>
      </c>
      <c r="F17" s="43">
        <f>ROUND(E17/'第１表‐１'!G17*1000,1)</f>
        <v>39.8</v>
      </c>
      <c r="G17" s="40">
        <v>1512</v>
      </c>
      <c r="H17" s="39">
        <f>ROUND(G17/'第１表‐１'!E17*1000,1)</f>
        <v>23.1</v>
      </c>
      <c r="I17" s="40">
        <v>38646</v>
      </c>
      <c r="J17" s="39">
        <f>ROUND(I17/'第１表‐１'!G17*1000,1)</f>
        <v>22.3</v>
      </c>
      <c r="K17" s="37">
        <f>O17+S17</f>
        <v>7419</v>
      </c>
      <c r="L17" s="39">
        <f>ROUND(K17/('第１表‐１'!E17+'第１表‐２'!K17)*1000,1)</f>
        <v>102</v>
      </c>
      <c r="M17" s="40">
        <f>Q17+U17</f>
        <v>183265</v>
      </c>
      <c r="N17" s="39">
        <f>ROUND(M17/('第１表‐１'!G17+'第１表‐２'!M17)*1000,1)</f>
        <v>95.8</v>
      </c>
      <c r="O17" s="37">
        <v>3311</v>
      </c>
      <c r="P17" s="39">
        <f>ROUND(O17/('第１表‐１'!E17+K17)*1000,1)</f>
        <v>45.5</v>
      </c>
      <c r="Q17" s="40">
        <v>85159</v>
      </c>
      <c r="R17" s="43">
        <f>ROUND(Q17/('第１表‐１'!G17+'第１表‐２'!M17)*1000,1)</f>
        <v>44.5</v>
      </c>
      <c r="S17" s="40">
        <v>4108</v>
      </c>
      <c r="T17" s="39">
        <f>ROUND(S17/('第１表‐１'!E17+'第１表‐２'!K17)*1000,1)</f>
        <v>56.5</v>
      </c>
      <c r="U17" s="40">
        <v>98106</v>
      </c>
      <c r="V17" s="39">
        <f>ROUND(U17/('第１表‐１'!G17+'第１表‐２'!M17)*1000,1)</f>
        <v>51.3</v>
      </c>
      <c r="W17" s="48" t="s">
        <v>15</v>
      </c>
    </row>
    <row r="18" spans="1:23" ht="15" customHeight="1">
      <c r="A18" s="13"/>
      <c r="B18" s="46" t="s">
        <v>164</v>
      </c>
      <c r="C18" s="37">
        <v>1957</v>
      </c>
      <c r="D18" s="39">
        <f>ROUND(C18/'第１表‐１'!E18*1000,1)</f>
        <v>26.7</v>
      </c>
      <c r="E18" s="40">
        <v>49293</v>
      </c>
      <c r="F18" s="43">
        <f>ROUND(E18/'第１表‐１'!G18*1000,1)</f>
        <v>30.7</v>
      </c>
      <c r="G18" s="40">
        <v>1069</v>
      </c>
      <c r="H18" s="39">
        <f>ROUND(G18/'第１表‐１'!E18*1000,1)</f>
        <v>14.6</v>
      </c>
      <c r="I18" s="40">
        <v>27362</v>
      </c>
      <c r="J18" s="39">
        <f>ROUND(I18/'第１表‐１'!G18*1000,1)</f>
        <v>17</v>
      </c>
      <c r="K18" s="37">
        <f>O18+S18</f>
        <v>7449</v>
      </c>
      <c r="L18" s="39">
        <f>ROUND(K18/('第１表‐１'!E18+'第１表‐２'!K18)*1000,1)</f>
        <v>92.3</v>
      </c>
      <c r="M18" s="40">
        <f>Q18+U18</f>
        <v>179281</v>
      </c>
      <c r="N18" s="39">
        <f>ROUND(M18/('第１表‐１'!G18+'第１表‐２'!M18)*1000,1)</f>
        <v>100.4</v>
      </c>
      <c r="O18" s="37">
        <v>3830</v>
      </c>
      <c r="P18" s="39">
        <f>ROUND(O18/('第１表‐１'!E18+K18)*1000,1)</f>
        <v>47.5</v>
      </c>
      <c r="Q18" s="40">
        <v>93424</v>
      </c>
      <c r="R18" s="43">
        <f>ROUND(Q18/('第１表‐１'!G18+'第１表‐２'!M18)*1000,1)</f>
        <v>52.3</v>
      </c>
      <c r="S18" s="40">
        <v>3619</v>
      </c>
      <c r="T18" s="39">
        <f>ROUND(S18/('第１表‐１'!E18+'第１表‐２'!K18)*1000,1)</f>
        <v>44.9</v>
      </c>
      <c r="U18" s="40">
        <v>85857</v>
      </c>
      <c r="V18" s="39">
        <f>ROUND(U18/('第１表‐１'!G18+'第１表‐２'!M18)*1000,1)</f>
        <v>48.1</v>
      </c>
      <c r="W18" s="48" t="s">
        <v>164</v>
      </c>
    </row>
    <row r="19" spans="1:23" ht="15" customHeight="1">
      <c r="A19" s="13"/>
      <c r="B19" s="46" t="s">
        <v>165</v>
      </c>
      <c r="C19" s="37">
        <v>1630</v>
      </c>
      <c r="D19" s="39">
        <f>ROUND(C19/'第１表‐１'!E19*1000,1)</f>
        <v>16</v>
      </c>
      <c r="E19" s="40">
        <v>33742</v>
      </c>
      <c r="F19" s="43">
        <f>ROUND(E19/'第１表‐１'!G19*1000,1)</f>
        <v>18.5</v>
      </c>
      <c r="G19" s="40">
        <v>1030</v>
      </c>
      <c r="H19" s="39">
        <f>ROUND(G19/'第１表‐１'!E19*1000,1)</f>
        <v>10.1</v>
      </c>
      <c r="I19" s="40">
        <v>21260</v>
      </c>
      <c r="J19" s="39">
        <f>ROUND(I19/'第１表‐１'!G19*1000,1)</f>
        <v>11.7</v>
      </c>
      <c r="K19" s="37">
        <f>O19+S19</f>
        <v>8517</v>
      </c>
      <c r="L19" s="39">
        <f>ROUND(K19/('第１表‐１'!E19+'第１表‐２'!K19)*1000,1)</f>
        <v>77.1</v>
      </c>
      <c r="M19" s="40">
        <f>Q19+U19</f>
        <v>161617</v>
      </c>
      <c r="N19" s="39">
        <f>ROUND(M19/('第１表‐１'!G19+'第１表‐２'!M19)*1000,1)</f>
        <v>81.4</v>
      </c>
      <c r="O19" s="37">
        <v>4723</v>
      </c>
      <c r="P19" s="39">
        <f>ROUND(O19/('第１表‐１'!E19+K19)*1000,1)</f>
        <v>42.8</v>
      </c>
      <c r="Q19" s="40">
        <v>94476</v>
      </c>
      <c r="R19" s="43">
        <f>ROUND(Q19/('第１表‐１'!G19+'第１表‐２'!M19)*1000,1)</f>
        <v>47.6</v>
      </c>
      <c r="S19" s="40">
        <v>3794</v>
      </c>
      <c r="T19" s="39">
        <f>ROUND(S19/('第１表‐１'!E19+'第１表‐２'!K19)*1000,1)</f>
        <v>34.4</v>
      </c>
      <c r="U19" s="40">
        <v>67141</v>
      </c>
      <c r="V19" s="39">
        <f>ROUND(U19/('第１表‐１'!G19+'第１表‐２'!M19)*1000,1)</f>
        <v>33.8</v>
      </c>
      <c r="W19" s="48" t="s">
        <v>165</v>
      </c>
    </row>
    <row r="20" spans="1:23" ht="12" customHeight="1">
      <c r="A20" s="13"/>
      <c r="B20" s="46"/>
      <c r="C20" s="37"/>
      <c r="D20" s="39"/>
      <c r="E20" s="40"/>
      <c r="F20" s="54"/>
      <c r="G20" s="40"/>
      <c r="H20" s="55"/>
      <c r="I20" s="40"/>
      <c r="J20" s="55"/>
      <c r="K20" s="37"/>
      <c r="L20" s="39"/>
      <c r="M20" s="40"/>
      <c r="N20" s="55"/>
      <c r="O20" s="37"/>
      <c r="P20" s="55"/>
      <c r="Q20" s="40"/>
      <c r="R20" s="54"/>
      <c r="S20" s="40"/>
      <c r="T20" s="55"/>
      <c r="U20" s="40"/>
      <c r="V20" s="55"/>
      <c r="W20" s="48"/>
    </row>
    <row r="21" spans="1:23" ht="15" customHeight="1">
      <c r="A21" s="13"/>
      <c r="B21" s="46" t="s">
        <v>163</v>
      </c>
      <c r="C21" s="37">
        <v>1417</v>
      </c>
      <c r="D21" s="39">
        <f>ROUND(C21/'第１表‐１'!E21*1000,1)</f>
        <v>12.2</v>
      </c>
      <c r="E21" s="40">
        <v>25412</v>
      </c>
      <c r="F21" s="43">
        <f>ROUND(E21/'第１表‐１'!G21*1000,1)</f>
        <v>13.1</v>
      </c>
      <c r="G21" s="40">
        <v>915</v>
      </c>
      <c r="H21" s="39">
        <f>ROUND(G21/'第１表‐１'!E21*1000,1)</f>
        <v>7.9</v>
      </c>
      <c r="I21" s="40">
        <v>16742</v>
      </c>
      <c r="J21" s="39">
        <f>ROUND(I21/'第１表‐１'!G21*1000,1)</f>
        <v>8.7</v>
      </c>
      <c r="K21" s="37">
        <f>O21+S21</f>
        <v>7739</v>
      </c>
      <c r="L21" s="39">
        <f>ROUND(K21/('第１表‐１'!E21+'第１表‐２'!K21)*1000,1)</f>
        <v>62.4</v>
      </c>
      <c r="M21" s="40">
        <f>Q21+U21</f>
        <v>135095</v>
      </c>
      <c r="N21" s="39">
        <f>ROUND(M21/('第１表‐１'!G21+'第１表‐２'!M21)*1000,1)</f>
        <v>65.3</v>
      </c>
      <c r="O21" s="37">
        <v>4782</v>
      </c>
      <c r="P21" s="39">
        <f>ROUND(O21/('第１表‐１'!E21+K21)*1000,1)</f>
        <v>38.6</v>
      </c>
      <c r="Q21" s="40">
        <v>84073</v>
      </c>
      <c r="R21" s="43">
        <f>ROUND(Q21/('第１表‐１'!G21+'第１表‐２'!M21)*1000,1)</f>
        <v>40.6</v>
      </c>
      <c r="S21" s="40">
        <v>2957</v>
      </c>
      <c r="T21" s="39">
        <f>ROUND(S21/('第１表‐１'!E21+'第１表‐２'!K21)*1000,1)</f>
        <v>23.8</v>
      </c>
      <c r="U21" s="40">
        <v>51022</v>
      </c>
      <c r="V21" s="39">
        <f>ROUND(U21/('第１表‐１'!G21+'第１表‐２'!M21)*1000,1)</f>
        <v>24.7</v>
      </c>
      <c r="W21" s="48" t="s">
        <v>163</v>
      </c>
    </row>
    <row r="22" spans="1:23" ht="15" customHeight="1">
      <c r="A22" s="13"/>
      <c r="B22" s="46" t="s">
        <v>47</v>
      </c>
      <c r="C22" s="37">
        <v>1457</v>
      </c>
      <c r="D22" s="39">
        <f>ROUND(C22/'第１表‐１'!E22*1000,1)</f>
        <v>11.9</v>
      </c>
      <c r="E22" s="40">
        <v>24805</v>
      </c>
      <c r="F22" s="43">
        <f>ROUND(E22/'第１表‐１'!G22*1000,1)</f>
        <v>12.4</v>
      </c>
      <c r="G22" s="40">
        <v>948</v>
      </c>
      <c r="H22" s="39">
        <f>ROUND(G22/'第１表‐１'!E22*1000,1)</f>
        <v>7.7</v>
      </c>
      <c r="I22" s="40">
        <v>16450</v>
      </c>
      <c r="J22" s="39">
        <f>ROUND(I22/'第１表‐１'!G22*1000,1)</f>
        <v>8.2</v>
      </c>
      <c r="K22" s="37">
        <f>O22+S22</f>
        <v>7685</v>
      </c>
      <c r="L22" s="39">
        <f>ROUND(K22/('第１表‐１'!E22+'第１表‐２'!K22)*1000,1)</f>
        <v>58.9</v>
      </c>
      <c r="M22" s="40">
        <f>Q22+U22</f>
        <v>130920</v>
      </c>
      <c r="N22" s="39">
        <f>ROUND(M22/('第１表‐１'!G22+'第１表‐２'!M22)*1000,1)</f>
        <v>61.4</v>
      </c>
      <c r="O22" s="37">
        <v>4861</v>
      </c>
      <c r="P22" s="39">
        <f>ROUND(O22/('第１表‐１'!E22+K22)*1000,1)</f>
        <v>37.2</v>
      </c>
      <c r="Q22" s="40">
        <v>83827</v>
      </c>
      <c r="R22" s="43">
        <f>ROUND(Q22/('第１表‐１'!G22+'第１表‐２'!M22)*1000,1)</f>
        <v>39.3</v>
      </c>
      <c r="S22" s="40">
        <v>2824</v>
      </c>
      <c r="T22" s="39">
        <f>ROUND(S22/('第１表‐１'!E22+'第１表‐２'!K22)*1000,1)</f>
        <v>21.6</v>
      </c>
      <c r="U22" s="40">
        <v>47093</v>
      </c>
      <c r="V22" s="39">
        <f>ROUND(U22/('第１表‐１'!G22+'第１表‐２'!M22)*1000,1)</f>
        <v>22.1</v>
      </c>
      <c r="W22" s="48" t="s">
        <v>47</v>
      </c>
    </row>
    <row r="23" spans="1:23" ht="15" customHeight="1">
      <c r="A23" s="13"/>
      <c r="B23" s="46" t="s">
        <v>48</v>
      </c>
      <c r="C23" s="37">
        <v>1377</v>
      </c>
      <c r="D23" s="39">
        <f>ROUND(C23/'第１表‐１'!E23*1000,1)</f>
        <v>11.1</v>
      </c>
      <c r="E23" s="40">
        <v>23773</v>
      </c>
      <c r="F23" s="43">
        <f>ROUND(E23/'第１表‐１'!G23*1000,1)</f>
        <v>11.7</v>
      </c>
      <c r="G23" s="40">
        <v>887</v>
      </c>
      <c r="H23" s="39">
        <f>ROUND(G23/'第１表‐１'!E23*1000,1)</f>
        <v>7.1</v>
      </c>
      <c r="I23" s="40">
        <v>15817</v>
      </c>
      <c r="J23" s="39">
        <f>ROUND(I23/'第１表‐１'!G23*1000,1)</f>
        <v>7.8</v>
      </c>
      <c r="K23" s="37">
        <f>O23+S23</f>
        <v>7172</v>
      </c>
      <c r="L23" s="39">
        <f>ROUND(K23/('第１表‐１'!E23+'第１表‐２'!K23)*1000,1)</f>
        <v>54.5</v>
      </c>
      <c r="M23" s="40">
        <f>Q23+U23</f>
        <v>125154</v>
      </c>
      <c r="N23" s="39">
        <f>ROUND(M23/('第１表‐１'!G23+'第１表‐２'!M23)*1000,1)</f>
        <v>57.8</v>
      </c>
      <c r="O23" s="37">
        <v>4528</v>
      </c>
      <c r="P23" s="39">
        <f>ROUND(O23/('第１表‐１'!E23+K23)*1000,1)</f>
        <v>34.4</v>
      </c>
      <c r="Q23" s="40">
        <v>81741</v>
      </c>
      <c r="R23" s="43">
        <f>ROUND(Q23/('第１表‐１'!G23+'第１表‐２'!M23)*1000,1)</f>
        <v>37.8</v>
      </c>
      <c r="S23" s="40">
        <v>2644</v>
      </c>
      <c r="T23" s="39">
        <f>ROUND(S23/('第１表‐１'!E23+'第１表‐２'!K23)*1000,1)</f>
        <v>20.1</v>
      </c>
      <c r="U23" s="40">
        <v>43413</v>
      </c>
      <c r="V23" s="39">
        <f>ROUND(U23/('第１表‐１'!G23+'第１表‐２'!M23)*1000,1)</f>
        <v>20.1</v>
      </c>
      <c r="W23" s="48" t="s">
        <v>48</v>
      </c>
    </row>
    <row r="24" spans="1:23" ht="15" customHeight="1">
      <c r="A24" s="13"/>
      <c r="B24" s="46" t="s">
        <v>49</v>
      </c>
      <c r="C24" s="37">
        <v>1327</v>
      </c>
      <c r="D24" s="39">
        <f>ROUND(C24/'第１表‐１'!E24*1000,1)</f>
        <v>10.6</v>
      </c>
      <c r="E24" s="40">
        <v>23683</v>
      </c>
      <c r="F24" s="43">
        <f>ROUND(E24/'第１表‐１'!G24*1000,1)</f>
        <v>11.3</v>
      </c>
      <c r="G24" s="40">
        <v>833</v>
      </c>
      <c r="H24" s="39">
        <f>ROUND(G24/'第１表‐１'!E24*1000,1)</f>
        <v>6.6</v>
      </c>
      <c r="I24" s="40">
        <v>15473</v>
      </c>
      <c r="J24" s="39">
        <f>ROUND(I24/'第１表‐１'!G24*1000,1)</f>
        <v>7.4</v>
      </c>
      <c r="K24" s="37">
        <f>O24+S24</f>
        <v>6568</v>
      </c>
      <c r="L24" s="39">
        <f>ROUND(K24/('第１表‐１'!E24+'第１表‐２'!K24)*1000,1)</f>
        <v>49.8</v>
      </c>
      <c r="M24" s="40">
        <f>Q24+U24</f>
        <v>116171</v>
      </c>
      <c r="N24" s="39">
        <f>ROUND(M24/('第１表‐１'!G24+'第１表‐２'!M24)*1000,1)</f>
        <v>52.6</v>
      </c>
      <c r="O24" s="37">
        <v>4457</v>
      </c>
      <c r="P24" s="39">
        <f>ROUND(O24/('第１表‐１'!E24+K24)*1000,1)</f>
        <v>33.8</v>
      </c>
      <c r="Q24" s="40">
        <v>78613</v>
      </c>
      <c r="R24" s="43">
        <f>ROUND(Q24/('第１表‐１'!G24+'第１表‐２'!M24)*1000,1)</f>
        <v>35.6</v>
      </c>
      <c r="S24" s="40">
        <v>2111</v>
      </c>
      <c r="T24" s="39">
        <f>ROUND(S24/('第１表‐１'!E24+'第１表‐２'!K24)*1000,1)</f>
        <v>16</v>
      </c>
      <c r="U24" s="40">
        <v>37558</v>
      </c>
      <c r="V24" s="39">
        <f>ROUND(U24/('第１表‐１'!G24+'第１表‐２'!M24)*1000,1)</f>
        <v>17</v>
      </c>
      <c r="W24" s="48" t="s">
        <v>49</v>
      </c>
    </row>
    <row r="25" spans="1:23" ht="15" customHeight="1">
      <c r="A25" s="13"/>
      <c r="B25" s="46" t="s">
        <v>50</v>
      </c>
      <c r="C25" s="37">
        <v>1229</v>
      </c>
      <c r="D25" s="39">
        <f>ROUND(C25/'第１表‐１'!E25*1000,1)</f>
        <v>10.2</v>
      </c>
      <c r="E25" s="40">
        <v>21888</v>
      </c>
      <c r="F25" s="43">
        <f>ROUND(E25/'第１表‐１'!G25*1000,1)</f>
        <v>10.8</v>
      </c>
      <c r="G25" s="40">
        <v>801</v>
      </c>
      <c r="H25" s="39">
        <f>ROUND(G25/'第１表‐１'!E25*1000,1)</f>
        <v>6.6</v>
      </c>
      <c r="I25" s="40">
        <v>14472</v>
      </c>
      <c r="J25" s="39">
        <f>ROUND(I25/'第１表‐１'!G25*1000,1)</f>
        <v>7.1</v>
      </c>
      <c r="K25" s="37">
        <f>O25+S25</f>
        <v>6059</v>
      </c>
      <c r="L25" s="39">
        <f>ROUND(K25/('第１表‐１'!E25+'第１表‐２'!K25)*1000,1)</f>
        <v>47.8</v>
      </c>
      <c r="M25" s="40">
        <f>Q25+U25</f>
        <v>109738</v>
      </c>
      <c r="N25" s="39">
        <f>ROUND(M25/('第１表‐１'!G25+'第１表‐２'!M25)*1000,1)</f>
        <v>51.3</v>
      </c>
      <c r="O25" s="37">
        <v>4064</v>
      </c>
      <c r="P25" s="39">
        <f>ROUND(O25/('第１表‐１'!E25+K25)*1000,1)</f>
        <v>32</v>
      </c>
      <c r="Q25" s="40">
        <v>74618</v>
      </c>
      <c r="R25" s="43">
        <f>ROUND(Q25/('第１表‐１'!G25+'第１表‐２'!M25)*1000,1)</f>
        <v>34.9</v>
      </c>
      <c r="S25" s="40">
        <v>1995</v>
      </c>
      <c r="T25" s="39">
        <f>ROUND(S25/('第１表‐１'!E25+'第１表‐２'!K25)*1000,1)</f>
        <v>15.7</v>
      </c>
      <c r="U25" s="40">
        <v>35120</v>
      </c>
      <c r="V25" s="39">
        <f>ROUND(U25/('第１表‐１'!G25+'第１表‐２'!M25)*1000,1)</f>
        <v>16.4</v>
      </c>
      <c r="W25" s="48" t="s">
        <v>50</v>
      </c>
    </row>
    <row r="26" spans="1:23" ht="12" customHeight="1">
      <c r="A26" s="13"/>
      <c r="B26" s="46"/>
      <c r="C26" s="37"/>
      <c r="D26" s="39"/>
      <c r="E26" s="40"/>
      <c r="F26" s="54"/>
      <c r="G26" s="40"/>
      <c r="H26" s="55"/>
      <c r="I26" s="40"/>
      <c r="J26" s="55"/>
      <c r="K26" s="37"/>
      <c r="L26" s="39"/>
      <c r="M26" s="40"/>
      <c r="N26" s="55"/>
      <c r="O26" s="37"/>
      <c r="P26" s="55"/>
      <c r="Q26" s="40"/>
      <c r="R26" s="54"/>
      <c r="S26" s="40"/>
      <c r="T26" s="55"/>
      <c r="U26" s="40"/>
      <c r="V26" s="55"/>
      <c r="W26" s="48"/>
    </row>
    <row r="27" spans="1:23" ht="15" customHeight="1">
      <c r="A27" s="13"/>
      <c r="B27" s="46" t="s">
        <v>162</v>
      </c>
      <c r="C27" s="37">
        <v>1029</v>
      </c>
      <c r="D27" s="39">
        <f>ROUND(C27/'第１表‐１'!E27*1000,1)</f>
        <v>9.2</v>
      </c>
      <c r="E27" s="40">
        <v>19103</v>
      </c>
      <c r="F27" s="43">
        <f>ROUND(E27/'第１表‐１'!G27*1000,1)</f>
        <v>10</v>
      </c>
      <c r="G27" s="40">
        <v>678</v>
      </c>
      <c r="H27" s="39">
        <f>ROUND(G27/'第１表‐１'!E27*1000,1)</f>
        <v>6.1</v>
      </c>
      <c r="I27" s="40">
        <v>12912</v>
      </c>
      <c r="J27" s="39">
        <f>ROUND(I27/'第１表‐１'!G27*1000,1)</f>
        <v>6.8</v>
      </c>
      <c r="K27" s="37">
        <f>O27+S27</f>
        <v>5394</v>
      </c>
      <c r="L27" s="39">
        <f>ROUND(K27/('第１表‐１'!E27+'第１表‐２'!K27)*1000,1)</f>
        <v>46.1</v>
      </c>
      <c r="M27" s="40">
        <f>Q27+U27</f>
        <v>101862</v>
      </c>
      <c r="N27" s="39">
        <f>ROUND(M27/('第１表‐１'!G27+'第１表‐２'!M27)*1000,1)</f>
        <v>50.8</v>
      </c>
      <c r="O27" s="37">
        <v>3462</v>
      </c>
      <c r="P27" s="39">
        <f>ROUND(O27/('第１表‐１'!E27+K27)*1000,1)</f>
        <v>29.6</v>
      </c>
      <c r="Q27" s="40">
        <v>67643</v>
      </c>
      <c r="R27" s="43">
        <f>ROUND(Q27/('第１表‐１'!G27+'第１表‐２'!M27)*1000,1)</f>
        <v>33.8</v>
      </c>
      <c r="S27" s="40">
        <v>1932</v>
      </c>
      <c r="T27" s="39">
        <f>ROUND(S27/('第１表‐１'!E27+'第１表‐２'!K27)*1000,1)</f>
        <v>16.5</v>
      </c>
      <c r="U27" s="40">
        <v>34219</v>
      </c>
      <c r="V27" s="39">
        <f>ROUND(U27/('第１表‐１'!G27+'第１表‐２'!M27)*1000,1)</f>
        <v>17.1</v>
      </c>
      <c r="W27" s="48" t="s">
        <v>162</v>
      </c>
    </row>
    <row r="28" spans="1:23" ht="15" customHeight="1">
      <c r="A28" s="13"/>
      <c r="B28" s="46" t="s">
        <v>52</v>
      </c>
      <c r="C28" s="37">
        <v>904</v>
      </c>
      <c r="D28" s="39">
        <f>ROUND(C28/'第１表‐１'!E28*1000,1)</f>
        <v>8.5</v>
      </c>
      <c r="E28" s="40">
        <v>17105</v>
      </c>
      <c r="F28" s="43">
        <f>ROUND(E28/'第１表‐１'!G28*1000,1)</f>
        <v>9.3</v>
      </c>
      <c r="G28" s="40">
        <v>604</v>
      </c>
      <c r="H28" s="39">
        <f>ROUND(G28/'第１表‐１'!E28*1000,1)</f>
        <v>5.7</v>
      </c>
      <c r="I28" s="40">
        <v>11638</v>
      </c>
      <c r="J28" s="39">
        <f>ROUND(I28/'第１表‐１'!G28*1000,1)</f>
        <v>6.4</v>
      </c>
      <c r="K28" s="37">
        <f>O28+S28</f>
        <v>5301</v>
      </c>
      <c r="L28" s="39">
        <f>ROUND(K28/('第１表‐１'!E28+'第１表‐２'!K28)*1000,1)</f>
        <v>47.5</v>
      </c>
      <c r="M28" s="40">
        <f>Q28+U28</f>
        <v>101930</v>
      </c>
      <c r="N28" s="39">
        <f>ROUND(M28/('第１表‐１'!G28+'第１表‐２'!M28)*1000,1)</f>
        <v>52.7</v>
      </c>
      <c r="O28" s="37">
        <v>3177</v>
      </c>
      <c r="P28" s="39">
        <f>ROUND(O28/('第１表‐１'!E28+K28)*1000,1)</f>
        <v>28.5</v>
      </c>
      <c r="Q28" s="40">
        <v>64046</v>
      </c>
      <c r="R28" s="43">
        <f>ROUND(Q28/('第１表‐１'!G28+'第１表‐２'!M28)*1000,1)</f>
        <v>33.1</v>
      </c>
      <c r="S28" s="40">
        <v>2124</v>
      </c>
      <c r="T28" s="39">
        <f>ROUND(S28/('第１表‐１'!E28+'第１表‐２'!K28)*1000,1)</f>
        <v>19</v>
      </c>
      <c r="U28" s="40">
        <v>37884</v>
      </c>
      <c r="V28" s="39">
        <f>ROUND(U28/('第１表‐１'!G28+'第１表‐２'!M28)*1000,1)</f>
        <v>19.6</v>
      </c>
      <c r="W28" s="48" t="s">
        <v>52</v>
      </c>
    </row>
    <row r="29" spans="1:23" ht="15" customHeight="1">
      <c r="A29" s="13"/>
      <c r="B29" s="46" t="s">
        <v>53</v>
      </c>
      <c r="C29" s="37">
        <v>854</v>
      </c>
      <c r="D29" s="39">
        <f>ROUND(C29/'第１表‐１'!E29*1000,1)</f>
        <v>8.6</v>
      </c>
      <c r="E29" s="40">
        <v>15666</v>
      </c>
      <c r="F29" s="43">
        <f>ROUND(E29/'第１表‐１'!G29*1000,1)</f>
        <v>8.9</v>
      </c>
      <c r="G29" s="40">
        <v>555</v>
      </c>
      <c r="H29" s="39">
        <f>ROUND(G29/'第１表‐１'!E29*1000,1)</f>
        <v>5.6</v>
      </c>
      <c r="I29" s="40">
        <v>10773</v>
      </c>
      <c r="J29" s="39">
        <f>ROUND(I29/'第１表‐１'!G29*1000,1)</f>
        <v>6.1</v>
      </c>
      <c r="K29" s="37">
        <f>O29+S29</f>
        <v>5143</v>
      </c>
      <c r="L29" s="39">
        <f>ROUND(K29/('第１表‐１'!E29+'第１表‐２'!K29)*1000,1)</f>
        <v>49.3</v>
      </c>
      <c r="M29" s="40">
        <f>Q29+U29</f>
        <v>95247</v>
      </c>
      <c r="N29" s="39">
        <f>ROUND(M29/('第１表‐１'!G29+'第１表‐２'!M29)*1000,1)</f>
        <v>51.5</v>
      </c>
      <c r="O29" s="37">
        <v>3052</v>
      </c>
      <c r="P29" s="39">
        <f>ROUND(O29/('第１表‐１'!E29+K29)*1000,1)</f>
        <v>29.3</v>
      </c>
      <c r="Q29" s="40">
        <v>60330</v>
      </c>
      <c r="R29" s="43">
        <f>ROUND(Q29/('第１表‐１'!G29+'第１表‐２'!M29)*1000,1)</f>
        <v>32.6</v>
      </c>
      <c r="S29" s="40">
        <v>2091</v>
      </c>
      <c r="T29" s="39">
        <f>ROUND(S29/('第１表‐１'!E29+'第１表‐２'!K29)*1000,1)</f>
        <v>20.1</v>
      </c>
      <c r="U29" s="40">
        <v>34917</v>
      </c>
      <c r="V29" s="39">
        <f>ROUND(U29/('第１表‐１'!G29+'第１表‐２'!M29)*1000,1)</f>
        <v>18.9</v>
      </c>
      <c r="W29" s="48" t="s">
        <v>53</v>
      </c>
    </row>
    <row r="30" spans="1:23" ht="15" customHeight="1">
      <c r="A30" s="13"/>
      <c r="B30" s="46" t="s">
        <v>54</v>
      </c>
      <c r="C30" s="37">
        <v>713</v>
      </c>
      <c r="D30" s="39">
        <f>ROUND(C30/'第１表‐１'!E30*1000,1)</f>
        <v>7.3</v>
      </c>
      <c r="E30" s="40">
        <v>14327</v>
      </c>
      <c r="F30" s="43">
        <f>ROUND(E30/'第１表‐１'!G30*1000,1)</f>
        <v>8.4</v>
      </c>
      <c r="G30" s="40">
        <v>461</v>
      </c>
      <c r="H30" s="39">
        <f>ROUND(G30/'第１表‐１'!E30*1000,1)</f>
        <v>4.8</v>
      </c>
      <c r="I30" s="40">
        <v>9628</v>
      </c>
      <c r="J30" s="39">
        <f>ROUND(I30/'第１表‐１'!G30*1000,1)</f>
        <v>5.6</v>
      </c>
      <c r="K30" s="37">
        <f>O30+S30</f>
        <v>4607</v>
      </c>
      <c r="L30" s="39">
        <f>ROUND(K30/('第１表‐１'!E30+'第１表‐２'!K30)*1000,1)</f>
        <v>45.3</v>
      </c>
      <c r="M30" s="40">
        <f>Q30+U30</f>
        <v>87463</v>
      </c>
      <c r="N30" s="39">
        <f>ROUND(M30/('第１表‐１'!G30+'第１表‐２'!M30)*1000,1)</f>
        <v>48.7</v>
      </c>
      <c r="O30" s="37">
        <v>2836</v>
      </c>
      <c r="P30" s="39">
        <f>ROUND(O30/('第１表‐１'!E30+K30)*1000,1)</f>
        <v>27.9</v>
      </c>
      <c r="Q30" s="40">
        <v>55818</v>
      </c>
      <c r="R30" s="43">
        <f>ROUND(Q30/('第１表‐１'!G30+'第１表‐２'!M30)*1000,1)</f>
        <v>31.1</v>
      </c>
      <c r="S30" s="40">
        <v>1771</v>
      </c>
      <c r="T30" s="39">
        <f>ROUND(S30/('第１表‐１'!E30+'第１表‐２'!K30)*1000,1)</f>
        <v>17.4</v>
      </c>
      <c r="U30" s="40">
        <v>31645</v>
      </c>
      <c r="V30" s="39">
        <f>ROUND(U30/('第１表‐１'!G30+'第１表‐２'!M30)*1000,1)</f>
        <v>17.6</v>
      </c>
      <c r="W30" s="48" t="s">
        <v>54</v>
      </c>
    </row>
    <row r="31" spans="1:23" ht="15" customHeight="1">
      <c r="A31" s="13"/>
      <c r="B31" s="46" t="s">
        <v>55</v>
      </c>
      <c r="C31" s="37">
        <v>635</v>
      </c>
      <c r="D31" s="39">
        <f>ROUND(C31/'第１表‐１'!E31*1000,1)</f>
        <v>7</v>
      </c>
      <c r="E31" s="40">
        <v>12923</v>
      </c>
      <c r="F31" s="43">
        <f>ROUND(E31/'第１表‐１'!G31*1000,1)</f>
        <v>7.9</v>
      </c>
      <c r="G31" s="40">
        <v>393</v>
      </c>
      <c r="H31" s="39">
        <f>ROUND(G31/'第１表‐１'!E31*1000,1)</f>
        <v>4.3</v>
      </c>
      <c r="I31" s="40">
        <v>8590</v>
      </c>
      <c r="J31" s="39">
        <f>ROUND(I31/'第１表‐１'!G31*1000,1)</f>
        <v>5.2</v>
      </c>
      <c r="K31" s="37">
        <f>O31+S31</f>
        <v>4155</v>
      </c>
      <c r="L31" s="39">
        <f>ROUND(K31/('第１表‐１'!E31+'第１表‐２'!K31)*1000,1)</f>
        <v>43.6</v>
      </c>
      <c r="M31" s="40">
        <f>Q31+U31</f>
        <v>82311</v>
      </c>
      <c r="N31" s="39">
        <f>ROUND(M31/('第１表‐１'!G31+'第１表‐２'!M31)*1000,1)</f>
        <v>47.7</v>
      </c>
      <c r="O31" s="37">
        <v>2503</v>
      </c>
      <c r="P31" s="39">
        <f>ROUND(O31/('第１表‐１'!E31+K31)*1000,1)</f>
        <v>26.3</v>
      </c>
      <c r="Q31" s="40">
        <v>51083</v>
      </c>
      <c r="R31" s="43">
        <f>ROUND(Q31/('第１表‐１'!G31+'第１表‐２'!M31)*1000,1)</f>
        <v>29.6</v>
      </c>
      <c r="S31" s="40">
        <v>1652</v>
      </c>
      <c r="T31" s="39">
        <f>ROUND(S31/('第１表‐１'!E31+'第１表‐２'!K31)*1000,1)</f>
        <v>17.3</v>
      </c>
      <c r="U31" s="40">
        <v>31228</v>
      </c>
      <c r="V31" s="39">
        <f>ROUND(U31/('第１表‐１'!G31+'第１表‐２'!M31)*1000,1)</f>
        <v>18.1</v>
      </c>
      <c r="W31" s="48" t="s">
        <v>55</v>
      </c>
    </row>
    <row r="32" spans="1:23" ht="12" customHeight="1">
      <c r="A32" s="13"/>
      <c r="B32" s="46"/>
      <c r="C32" s="37"/>
      <c r="D32" s="39"/>
      <c r="E32" s="40"/>
      <c r="F32" s="54"/>
      <c r="G32" s="40"/>
      <c r="H32" s="55"/>
      <c r="I32" s="40"/>
      <c r="J32" s="55"/>
      <c r="K32" s="37"/>
      <c r="L32" s="39"/>
      <c r="M32" s="40"/>
      <c r="N32" s="55"/>
      <c r="O32" s="37"/>
      <c r="P32" s="55"/>
      <c r="Q32" s="40"/>
      <c r="R32" s="54"/>
      <c r="S32" s="40"/>
      <c r="T32" s="55"/>
      <c r="U32" s="40"/>
      <c r="V32" s="55"/>
      <c r="W32" s="48"/>
    </row>
    <row r="33" spans="1:23" ht="15" customHeight="1">
      <c r="A33" s="13"/>
      <c r="B33" s="46" t="s">
        <v>161</v>
      </c>
      <c r="C33" s="37">
        <v>614</v>
      </c>
      <c r="D33" s="39">
        <f>ROUND(C33/'第１表‐１'!E33*1000,1)</f>
        <v>7</v>
      </c>
      <c r="E33" s="40">
        <v>11841</v>
      </c>
      <c r="F33" s="43">
        <f>ROUND(E33/'第１表‐１'!G33*1000,1)</f>
        <v>7.5</v>
      </c>
      <c r="G33" s="40">
        <v>378</v>
      </c>
      <c r="H33" s="39">
        <f>ROUND(G33/'第１表‐１'!E33*1000,1)</f>
        <v>4.3</v>
      </c>
      <c r="I33" s="40">
        <v>7796</v>
      </c>
      <c r="J33" s="39">
        <f>ROUND(I33/'第１表‐１'!G33*1000,1)</f>
        <v>4.9</v>
      </c>
      <c r="K33" s="37">
        <f>O33+S33</f>
        <v>3996</v>
      </c>
      <c r="L33" s="39">
        <f>ROUND(K33/('第１表‐１'!E33+'第１表‐２'!K33)*1000,1)</f>
        <v>43.6</v>
      </c>
      <c r="M33" s="40">
        <f>Q33+U33</f>
        <v>77446</v>
      </c>
      <c r="N33" s="39">
        <f>ROUND(M33/('第１表‐１'!G33+'第１表‐２'!M33)*1000,1)</f>
        <v>46.8</v>
      </c>
      <c r="O33" s="37">
        <v>2284</v>
      </c>
      <c r="P33" s="39">
        <f>ROUND(O33/('第１表‐１'!E33+K33)*1000,1)</f>
        <v>24.9</v>
      </c>
      <c r="Q33" s="40">
        <v>47651</v>
      </c>
      <c r="R33" s="43">
        <f>ROUND(Q33/('第１表‐１'!G33+'第１表‐２'!M33)*1000,1)</f>
        <v>28.8</v>
      </c>
      <c r="S33" s="40">
        <v>1712</v>
      </c>
      <c r="T33" s="39">
        <f>ROUND(S33/('第１表‐１'!E33+'第１表‐２'!K33)*1000,1)</f>
        <v>18.7</v>
      </c>
      <c r="U33" s="40">
        <v>29795</v>
      </c>
      <c r="V33" s="39">
        <f>ROUND(U33/('第１表‐１'!G33+'第１表‐２'!M33)*1000,1)</f>
        <v>18</v>
      </c>
      <c r="W33" s="48" t="s">
        <v>161</v>
      </c>
    </row>
    <row r="34" spans="1:23" ht="15" customHeight="1">
      <c r="A34" s="13"/>
      <c r="B34" s="46" t="s">
        <v>57</v>
      </c>
      <c r="C34" s="37">
        <v>485</v>
      </c>
      <c r="D34" s="39">
        <f>ROUND(C34/'第１表‐１'!E34*1000,1)</f>
        <v>5.7</v>
      </c>
      <c r="E34" s="40">
        <v>10891</v>
      </c>
      <c r="F34" s="43">
        <f>ROUND(E34/'第１表‐１'!G34*1000,1)</f>
        <v>7.1</v>
      </c>
      <c r="G34" s="40">
        <v>313</v>
      </c>
      <c r="H34" s="39">
        <f>ROUND(G34/'第１表‐１'!E34*1000,1)</f>
        <v>3.7</v>
      </c>
      <c r="I34" s="40">
        <v>7188</v>
      </c>
      <c r="J34" s="39">
        <f>ROUND(I34/'第１表‐１'!G34*1000,1)</f>
        <v>4.7</v>
      </c>
      <c r="K34" s="37">
        <f>O34+S34</f>
        <v>3968</v>
      </c>
      <c r="L34" s="39">
        <f>ROUND(K34/('第１表‐１'!E34+'第１表‐２'!K34)*1000,1)</f>
        <v>44.8</v>
      </c>
      <c r="M34" s="40">
        <f>Q34+U34</f>
        <v>79222</v>
      </c>
      <c r="N34" s="39">
        <f>ROUND(M34/('第１表‐１'!G34+'第１表‐２'!M34)*1000,1)</f>
        <v>49.2</v>
      </c>
      <c r="O34" s="37">
        <v>2192</v>
      </c>
      <c r="P34" s="39">
        <f>ROUND(O34/('第１表‐１'!E34+K34)*1000,1)</f>
        <v>24.8</v>
      </c>
      <c r="Q34" s="40">
        <v>46296</v>
      </c>
      <c r="R34" s="43">
        <f>ROUND(Q34/('第１表‐１'!G34+'第１表‐２'!M34)*1000,1)</f>
        <v>28.8</v>
      </c>
      <c r="S34" s="40">
        <v>1776</v>
      </c>
      <c r="T34" s="39">
        <f>ROUND(S34/('第１表‐１'!E34+'第１表‐２'!K34)*1000,1)</f>
        <v>20.1</v>
      </c>
      <c r="U34" s="40">
        <v>32926</v>
      </c>
      <c r="V34" s="39">
        <f>ROUND(U34/('第１表‐１'!G34+'第１表‐２'!M34)*1000,1)</f>
        <v>20.5</v>
      </c>
      <c r="W34" s="48" t="s">
        <v>57</v>
      </c>
    </row>
    <row r="35" spans="1:23" ht="15" customHeight="1">
      <c r="A35" s="13"/>
      <c r="B35" s="46" t="s">
        <v>58</v>
      </c>
      <c r="C35" s="37">
        <v>480</v>
      </c>
      <c r="D35" s="39">
        <f>ROUND(C35/'第１表‐１'!E35*1000,1)</f>
        <v>5.9</v>
      </c>
      <c r="E35" s="40">
        <v>9969</v>
      </c>
      <c r="F35" s="43">
        <f>ROUND(E35/'第１表‐１'!G35*1000,1)</f>
        <v>6.6</v>
      </c>
      <c r="G35" s="40">
        <v>296</v>
      </c>
      <c r="H35" s="39">
        <f>ROUND(G35/'第１表‐１'!E35*1000,1)</f>
        <v>3.6</v>
      </c>
      <c r="I35" s="40">
        <v>6425</v>
      </c>
      <c r="J35" s="39">
        <f>ROUND(I35/'第１表‐１'!G35*1000,1)</f>
        <v>4.2</v>
      </c>
      <c r="K35" s="37">
        <f>O35+S35</f>
        <v>4024</v>
      </c>
      <c r="L35" s="39">
        <f>ROUND(K35/('第１表‐１'!E35+'第１表‐２'!K35)*1000,1)</f>
        <v>46.8</v>
      </c>
      <c r="M35" s="40">
        <f>Q35+U35</f>
        <v>78107</v>
      </c>
      <c r="N35" s="39">
        <f>ROUND(M35/('第１表‐１'!G35+'第１表‐２'!M35)*1000,1)</f>
        <v>49</v>
      </c>
      <c r="O35" s="37">
        <v>2034</v>
      </c>
      <c r="P35" s="39">
        <f>ROUND(O35/('第１表‐１'!E35+K35)*1000,1)</f>
        <v>23.6</v>
      </c>
      <c r="Q35" s="40">
        <v>44135</v>
      </c>
      <c r="R35" s="43">
        <f>ROUND(Q35/('第１表‐１'!G35+'第１表‐２'!M35)*1000,1)</f>
        <v>27.7</v>
      </c>
      <c r="S35" s="40">
        <v>1990</v>
      </c>
      <c r="T35" s="39">
        <f>ROUND(S35/('第１表‐１'!E35+'第１表‐２'!K35)*1000,1)</f>
        <v>23.1</v>
      </c>
      <c r="U35" s="40">
        <v>33972</v>
      </c>
      <c r="V35" s="39">
        <f>ROUND(U35/('第１表‐１'!G35+'第１表‐２'!M35)*1000,1)</f>
        <v>21.3</v>
      </c>
      <c r="W35" s="48" t="s">
        <v>58</v>
      </c>
    </row>
    <row r="36" spans="1:23" ht="15" customHeight="1">
      <c r="A36" s="13"/>
      <c r="B36" s="46" t="s">
        <v>59</v>
      </c>
      <c r="C36" s="37">
        <v>480</v>
      </c>
      <c r="D36" s="39">
        <f>ROUND(C36/'第１表‐１'!E36*1000,1)</f>
        <v>5.7</v>
      </c>
      <c r="E36" s="40">
        <v>9406</v>
      </c>
      <c r="F36" s="43">
        <f>ROUND(E36/'第１表‐１'!G36*1000,1)</f>
        <v>6.2</v>
      </c>
      <c r="G36" s="40">
        <v>291</v>
      </c>
      <c r="H36" s="39">
        <f>ROUND(G36/'第１表‐１'!E36*1000,1)</f>
        <v>3.5</v>
      </c>
      <c r="I36" s="40">
        <v>5894</v>
      </c>
      <c r="J36" s="39">
        <f>ROUND(I36/'第１表‐１'!G36*1000,1)</f>
        <v>3.9</v>
      </c>
      <c r="K36" s="37">
        <f>O36+S36</f>
        <v>3539</v>
      </c>
      <c r="L36" s="39">
        <f>ROUND(K36/('第１表‐１'!E36+'第１表‐２'!K36)*1000,1)</f>
        <v>40.5</v>
      </c>
      <c r="M36" s="40">
        <f>Q36+U36</f>
        <v>71941</v>
      </c>
      <c r="N36" s="39">
        <f>ROUND(M36/('第１表‐１'!G36+'第１表‐２'!M36)*1000,1)</f>
        <v>45.5</v>
      </c>
      <c r="O36" s="37">
        <v>1942</v>
      </c>
      <c r="P36" s="39">
        <f>ROUND(O36/('第１表‐１'!E36+K36)*1000,1)</f>
        <v>22.2</v>
      </c>
      <c r="Q36" s="40">
        <v>40108</v>
      </c>
      <c r="R36" s="43">
        <f>ROUND(Q36/('第１表‐１'!G36+'第１表‐２'!M36)*1000,1)</f>
        <v>25.4</v>
      </c>
      <c r="S36" s="40">
        <v>1597</v>
      </c>
      <c r="T36" s="39">
        <f>ROUND(S36/('第１表‐１'!E36+'第１表‐２'!K36)*1000,1)</f>
        <v>18.3</v>
      </c>
      <c r="U36" s="40">
        <v>31833</v>
      </c>
      <c r="V36" s="39">
        <f>ROUND(U36/('第１表‐１'!G36+'第１表‐２'!M36)*1000,1)</f>
        <v>20.1</v>
      </c>
      <c r="W36" s="48" t="s">
        <v>59</v>
      </c>
    </row>
    <row r="37" spans="1:23" ht="15" customHeight="1">
      <c r="A37" s="13"/>
      <c r="B37" s="46" t="s">
        <v>60</v>
      </c>
      <c r="C37" s="37">
        <v>493</v>
      </c>
      <c r="D37" s="39">
        <f>ROUND(C37/'第１表‐１'!E37*1000,1)</f>
        <v>5.9</v>
      </c>
      <c r="E37" s="40">
        <v>8920</v>
      </c>
      <c r="F37" s="43">
        <f>ROUND(E37/'第１表‐１'!G37*1000,1)</f>
        <v>6</v>
      </c>
      <c r="G37" s="40">
        <v>323</v>
      </c>
      <c r="H37" s="39">
        <f>ROUND(G37/'第１表‐１'!E37*1000,1)</f>
        <v>3.9</v>
      </c>
      <c r="I37" s="40">
        <v>5627</v>
      </c>
      <c r="J37" s="39">
        <f>ROUND(I37/'第１表‐１'!G37*1000,1)-0.1</f>
        <v>3.6999999999999997</v>
      </c>
      <c r="K37" s="37">
        <f>O37+S37</f>
        <v>3599</v>
      </c>
      <c r="L37" s="39">
        <f>ROUND(K37/('第１表‐１'!E37+'第１表‐２'!K37)*1000,1)</f>
        <v>41.4</v>
      </c>
      <c r="M37" s="40">
        <f>Q37+U37</f>
        <v>72361</v>
      </c>
      <c r="N37" s="39">
        <f>ROUND(M37/('第１表‐１'!G37+'第１表‐２'!M37)*1000,1)</f>
        <v>46.3</v>
      </c>
      <c r="O37" s="37">
        <v>1752</v>
      </c>
      <c r="P37" s="39">
        <f>ROUND(O37/('第１表‐１'!E37+K37)*1000,1)</f>
        <v>20.2</v>
      </c>
      <c r="Q37" s="40">
        <v>37976</v>
      </c>
      <c r="R37" s="43">
        <f>ROUND(Q37/('第１表‐１'!G37+'第１表‐２'!M37)*1000,1)</f>
        <v>24.3</v>
      </c>
      <c r="S37" s="40">
        <v>1847</v>
      </c>
      <c r="T37" s="39">
        <f>ROUND(S37/('第１表‐１'!E37+'第１表‐２'!K37)*1000,1)</f>
        <v>21.3</v>
      </c>
      <c r="U37" s="40">
        <v>34385</v>
      </c>
      <c r="V37" s="39">
        <f>ROUND(U37/('第１表‐１'!G37+'第１表‐２'!M37)*1000,1)</f>
        <v>22</v>
      </c>
      <c r="W37" s="48" t="s">
        <v>60</v>
      </c>
    </row>
    <row r="38" spans="1:23" ht="12" customHeight="1">
      <c r="A38" s="13"/>
      <c r="B38" s="46"/>
      <c r="C38" s="37"/>
      <c r="D38" s="39"/>
      <c r="E38" s="40"/>
      <c r="F38" s="54"/>
      <c r="G38" s="40"/>
      <c r="H38" s="55"/>
      <c r="I38" s="40"/>
      <c r="J38" s="55"/>
      <c r="K38" s="37"/>
      <c r="L38" s="39"/>
      <c r="M38" s="40"/>
      <c r="N38" s="55"/>
      <c r="O38" s="37"/>
      <c r="P38" s="55"/>
      <c r="Q38" s="40"/>
      <c r="R38" s="54"/>
      <c r="S38" s="40"/>
      <c r="T38" s="55"/>
      <c r="U38" s="40"/>
      <c r="V38" s="55"/>
      <c r="W38" s="48"/>
    </row>
    <row r="39" spans="1:23" ht="15" customHeight="1">
      <c r="A39" s="13"/>
      <c r="B39" s="46" t="s">
        <v>160</v>
      </c>
      <c r="C39" s="37">
        <v>432</v>
      </c>
      <c r="D39" s="39">
        <f>ROUND(C39/'第１表‐１'!E39*1000,1)</f>
        <v>5.4</v>
      </c>
      <c r="E39" s="40">
        <v>7899</v>
      </c>
      <c r="F39" s="43">
        <f>ROUND(E39/'第１表‐１'!G39*1000,1)</f>
        <v>5.5</v>
      </c>
      <c r="G39" s="40">
        <v>260</v>
      </c>
      <c r="H39" s="39">
        <f>ROUND(G39/'第１表‐１'!E39*1000,1)</f>
        <v>3.2</v>
      </c>
      <c r="I39" s="40">
        <v>4910</v>
      </c>
      <c r="J39" s="39">
        <f>ROUND(I39/'第１表‐１'!G39*1000,1)</f>
        <v>3.4</v>
      </c>
      <c r="K39" s="37">
        <f>O39+S39</f>
        <v>3490</v>
      </c>
      <c r="L39" s="39">
        <f>ROUND(K39/('第１表‐１'!E39+'第１表‐２'!K39)*1000,1)</f>
        <v>41.7</v>
      </c>
      <c r="M39" s="40">
        <f>Q39+U39</f>
        <v>69009</v>
      </c>
      <c r="N39" s="39">
        <f>ROUND(M39/('第１表‐１'!G39+'第１表‐２'!M39)*1000,1)</f>
        <v>46</v>
      </c>
      <c r="O39" s="37">
        <v>1595</v>
      </c>
      <c r="P39" s="39">
        <f>ROUND(O39/('第１表‐１'!E39+K39)*1000,1)</f>
        <v>19.1</v>
      </c>
      <c r="Q39" s="40">
        <v>33114</v>
      </c>
      <c r="R39" s="43">
        <f>ROUND(Q39/('第１表‐１'!G39+'第１表‐２'!M39)*1000,1)</f>
        <v>22.1</v>
      </c>
      <c r="S39" s="40">
        <v>1895</v>
      </c>
      <c r="T39" s="39">
        <f>ROUND(S39/('第１表‐１'!E39+'第１表‐２'!K39)*1000,1)</f>
        <v>22.6</v>
      </c>
      <c r="U39" s="40">
        <v>35895</v>
      </c>
      <c r="V39" s="39">
        <f>ROUND(U39/('第１表‐１'!G39+'第１表‐２'!M39)*1000,1)</f>
        <v>23.9</v>
      </c>
      <c r="W39" s="48" t="s">
        <v>160</v>
      </c>
    </row>
    <row r="40" spans="1:23" ht="15" customHeight="1">
      <c r="A40" s="13"/>
      <c r="B40" s="46" t="s">
        <v>62</v>
      </c>
      <c r="C40" s="37">
        <v>391</v>
      </c>
      <c r="D40" s="39">
        <f>ROUND(C40/'第１表‐１'!E40*1000,1)</f>
        <v>5.1</v>
      </c>
      <c r="E40" s="40">
        <v>7251</v>
      </c>
      <c r="F40" s="43">
        <f>ROUND(E40/'第１表‐１'!G40*1000,1)</f>
        <v>5.2</v>
      </c>
      <c r="G40" s="40">
        <v>223</v>
      </c>
      <c r="H40" s="39">
        <f>ROUND(G40/'第１表‐１'!E40*1000,1)</f>
        <v>2.9</v>
      </c>
      <c r="I40" s="40">
        <v>4296</v>
      </c>
      <c r="J40" s="39">
        <f>ROUND(I40/'第１表‐１'!G40*1000,1)</f>
        <v>3.1</v>
      </c>
      <c r="K40" s="37">
        <f>O40+S40</f>
        <v>3243</v>
      </c>
      <c r="L40" s="39">
        <f>ROUND(K40/('第１表‐１'!E40+'第１表‐２'!K40)*1000,1)</f>
        <v>40.3</v>
      </c>
      <c r="M40" s="40">
        <f>Q40+U40</f>
        <v>65678</v>
      </c>
      <c r="N40" s="39">
        <f>ROUND(M40/('第１表‐１'!G40+'第１表‐２'!M40)*1000,1)</f>
        <v>45.3</v>
      </c>
      <c r="O40" s="37">
        <v>1477</v>
      </c>
      <c r="P40" s="39">
        <f>ROUND(O40/('第１表‐１'!E40+K40)*1000,1)</f>
        <v>18.3</v>
      </c>
      <c r="Q40" s="40">
        <v>31050</v>
      </c>
      <c r="R40" s="43">
        <f>ROUND(Q40/('第１表‐１'!G40+'第１表‐２'!M40)*1000,1)</f>
        <v>21.4</v>
      </c>
      <c r="S40" s="40">
        <v>1766</v>
      </c>
      <c r="T40" s="39">
        <f>ROUND(S40/('第１表‐１'!E40+'第１表‐２'!K40)*1000,1)</f>
        <v>21.9</v>
      </c>
      <c r="U40" s="40">
        <v>34628</v>
      </c>
      <c r="V40" s="39">
        <f>ROUND(U40/('第１表‐１'!G40+'第１表‐２'!M40)*1000,1)</f>
        <v>23.9</v>
      </c>
      <c r="W40" s="48" t="s">
        <v>62</v>
      </c>
    </row>
    <row r="41" spans="1:23" ht="15" customHeight="1">
      <c r="A41" s="13"/>
      <c r="B41" s="46" t="s">
        <v>63</v>
      </c>
      <c r="C41" s="37">
        <v>385</v>
      </c>
      <c r="D41" s="39">
        <f>ROUND(C41/'第１表‐１'!E41*1000,1)</f>
        <v>5</v>
      </c>
      <c r="E41" s="40">
        <v>6711</v>
      </c>
      <c r="F41" s="43">
        <f>ROUND(E41/'第１表‐１'!G41*1000,1)</f>
        <v>5</v>
      </c>
      <c r="G41" s="40">
        <v>216</v>
      </c>
      <c r="H41" s="39">
        <f>ROUND(G41/'第１表‐１'!E41*1000,1)</f>
        <v>2.8</v>
      </c>
      <c r="I41" s="40">
        <v>3933</v>
      </c>
      <c r="J41" s="39">
        <f>ROUND(I41/'第１表‐１'!G41*1000,1)</f>
        <v>2.9</v>
      </c>
      <c r="K41" s="37">
        <f>O41+S41</f>
        <v>3213</v>
      </c>
      <c r="L41" s="39">
        <f>ROUND(K41/('第１表‐１'!E41+'第１表‐２'!K41)*1000,1)</f>
        <v>39.7</v>
      </c>
      <c r="M41" s="40">
        <f>Q41+U41</f>
        <v>63834</v>
      </c>
      <c r="N41" s="39">
        <f>ROUND(M41/('第１表‐１'!G41+'第１表‐２'!M41)*1000,1)</f>
        <v>45.3</v>
      </c>
      <c r="O41" s="37">
        <v>1381</v>
      </c>
      <c r="P41" s="39">
        <f>ROUND(O41/('第１表‐１'!E41+K41)*1000,1)</f>
        <v>17.1</v>
      </c>
      <c r="Q41" s="40">
        <v>29956</v>
      </c>
      <c r="R41" s="43">
        <f>ROUND(Q41/('第１表‐１'!G41+'第１表‐２'!M41)*1000,1)</f>
        <v>21.2</v>
      </c>
      <c r="S41" s="40">
        <v>1832</v>
      </c>
      <c r="T41" s="39">
        <f>ROUND(S41/('第１表‐１'!E41+'第１表‐２'!K41)*1000,1)</f>
        <v>22.6</v>
      </c>
      <c r="U41" s="40">
        <v>33878</v>
      </c>
      <c r="V41" s="39">
        <f>ROUND(U41/('第１表‐１'!G41+'第１表‐２'!M41)*1000,1)</f>
        <v>24</v>
      </c>
      <c r="W41" s="48" t="s">
        <v>63</v>
      </c>
    </row>
    <row r="42" spans="1:23" ht="15" customHeight="1">
      <c r="A42" s="13"/>
      <c r="B42" s="46" t="s">
        <v>64</v>
      </c>
      <c r="C42" s="37">
        <v>354</v>
      </c>
      <c r="D42" s="39">
        <f>ROUND(C42/'第１表‐１'!E42*1000,1)</f>
        <v>4.7</v>
      </c>
      <c r="E42" s="40">
        <v>6265</v>
      </c>
      <c r="F42" s="43">
        <f>ROUND(E42/'第１表‐１'!G42*1000,1)</f>
        <v>4.8</v>
      </c>
      <c r="G42" s="40">
        <v>214</v>
      </c>
      <c r="H42" s="39">
        <f>ROUND(G42/'第１表‐１'!E42*1000,1)</f>
        <v>2.8</v>
      </c>
      <c r="I42" s="40">
        <v>3592</v>
      </c>
      <c r="J42" s="39">
        <f>ROUND(I42/'第１表‐１'!G42*1000,1)</f>
        <v>2.7</v>
      </c>
      <c r="K42" s="37">
        <f>O42+S42</f>
        <v>2979</v>
      </c>
      <c r="L42" s="39">
        <f>ROUND(K42/('第１表‐１'!E42+'第１表‐２'!K42)*1000,1)</f>
        <v>38.1</v>
      </c>
      <c r="M42" s="40">
        <f>Q42+U42</f>
        <v>59636</v>
      </c>
      <c r="N42" s="39">
        <f>ROUND(M42/('第１表‐１'!G42+'第１表‐２'!M42)*1000,1)</f>
        <v>43.4</v>
      </c>
      <c r="O42" s="37">
        <v>1241</v>
      </c>
      <c r="P42" s="39">
        <f>ROUND(O42/('第１表‐１'!E42+K42)*1000,1)</f>
        <v>15.9</v>
      </c>
      <c r="Q42" s="40">
        <v>26804</v>
      </c>
      <c r="R42" s="43">
        <f>ROUND(Q42/('第１表‐１'!G42+'第１表‐２'!M42)*1000,1)</f>
        <v>19.5</v>
      </c>
      <c r="S42" s="40">
        <v>1738</v>
      </c>
      <c r="T42" s="39">
        <f>ROUND(S42/('第１表‐１'!E42+'第１表‐２'!K42)*1000,1)</f>
        <v>22.2</v>
      </c>
      <c r="U42" s="40">
        <v>32832</v>
      </c>
      <c r="V42" s="39">
        <f>ROUND(U42/('第１表‐１'!G42+'第１表‐２'!M42)*1000,1)</f>
        <v>23.9</v>
      </c>
      <c r="W42" s="48" t="s">
        <v>64</v>
      </c>
    </row>
    <row r="43" spans="1:23" ht="15" customHeight="1">
      <c r="A43" s="13"/>
      <c r="B43" s="46" t="s">
        <v>18</v>
      </c>
      <c r="C43" s="37">
        <v>339</v>
      </c>
      <c r="D43" s="39">
        <f>ROUND(C43/'第１表‐１'!E43*1000,1)</f>
        <v>4.7</v>
      </c>
      <c r="E43" s="40">
        <v>5724</v>
      </c>
      <c r="F43" s="43">
        <f>ROUND(E43/'第１表‐１'!G43*1000,1)</f>
        <v>4.6</v>
      </c>
      <c r="G43" s="40">
        <v>187</v>
      </c>
      <c r="H43" s="39">
        <f>ROUND(G43/'第１表‐１'!E43*1000,1)</f>
        <v>2.6</v>
      </c>
      <c r="I43" s="40">
        <v>3214</v>
      </c>
      <c r="J43" s="39">
        <f>ROUND(I43/'第１表‐１'!G43*1000,1)</f>
        <v>2.6</v>
      </c>
      <c r="K43" s="37">
        <f>O43+S43</f>
        <v>2860</v>
      </c>
      <c r="L43" s="39">
        <f>ROUND(K43/('第１表‐１'!E43+'第１表‐２'!K43)*1000,1)</f>
        <v>38.4</v>
      </c>
      <c r="M43" s="40">
        <f>Q43+U43</f>
        <v>55204</v>
      </c>
      <c r="N43" s="39">
        <f>ROUND(M43/('第１表‐１'!G43+'第１表‐２'!M43)*1000,1)</f>
        <v>42.4</v>
      </c>
      <c r="O43" s="37">
        <v>1156</v>
      </c>
      <c r="P43" s="39">
        <f>ROUND(O43/('第１表‐１'!E43+K43)*1000,1)</f>
        <v>15.5</v>
      </c>
      <c r="Q43" s="40">
        <v>24558</v>
      </c>
      <c r="R43" s="43">
        <f>ROUND(Q43/('第１表‐１'!G43+'第１表‐２'!M43)*1000,1)</f>
        <v>18.9</v>
      </c>
      <c r="S43" s="40">
        <v>1704</v>
      </c>
      <c r="T43" s="39">
        <f>ROUND(S43/('第１表‐１'!E43+'第１表‐２'!K43)*1000,1)</f>
        <v>22.9</v>
      </c>
      <c r="U43" s="40">
        <v>30646</v>
      </c>
      <c r="V43" s="39">
        <f>ROUND(U43/('第１表‐１'!G43+'第１表‐２'!M43)*1000,1)</f>
        <v>23.5</v>
      </c>
      <c r="W43" s="48" t="s">
        <v>18</v>
      </c>
    </row>
    <row r="44" spans="1:23" ht="12" customHeight="1">
      <c r="A44" s="13"/>
      <c r="B44" s="46"/>
      <c r="C44" s="37"/>
      <c r="D44" s="39"/>
      <c r="E44" s="40"/>
      <c r="F44" s="54"/>
      <c r="G44" s="40"/>
      <c r="H44" s="55"/>
      <c r="I44" s="40"/>
      <c r="J44" s="55"/>
      <c r="K44" s="37"/>
      <c r="L44" s="39"/>
      <c r="M44" s="40"/>
      <c r="N44" s="55"/>
      <c r="O44" s="37"/>
      <c r="P44" s="55"/>
      <c r="Q44" s="40"/>
      <c r="R44" s="54"/>
      <c r="S44" s="40"/>
      <c r="T44" s="55"/>
      <c r="U44" s="40"/>
      <c r="V44" s="55"/>
      <c r="W44" s="48"/>
    </row>
    <row r="45" spans="1:23" ht="15" customHeight="1">
      <c r="A45" s="13"/>
      <c r="B45" s="46" t="s">
        <v>158</v>
      </c>
      <c r="C45" s="37">
        <v>304</v>
      </c>
      <c r="D45" s="39">
        <f>ROUND(C45/'第１表‐１'!E45*1000,1)</f>
        <v>4.3</v>
      </c>
      <c r="E45" s="40">
        <v>5616</v>
      </c>
      <c r="F45" s="43">
        <f>ROUND(E45/'第１表‐１'!G45*1000,1)</f>
        <v>4.6</v>
      </c>
      <c r="G45" s="40">
        <v>150</v>
      </c>
      <c r="H45" s="39">
        <f>ROUND(G45/'第１表‐１'!E45*1000,1)</f>
        <v>2.1</v>
      </c>
      <c r="I45" s="40">
        <v>3179</v>
      </c>
      <c r="J45" s="39">
        <f>ROUND(I45/'第１表‐１'!G45*1000,1)</f>
        <v>2.6</v>
      </c>
      <c r="K45" s="37">
        <f>O45+S45</f>
        <v>2860</v>
      </c>
      <c r="L45" s="39">
        <f>ROUND(K45/('第１表‐１'!E45+'第１表‐２'!K45)*1000,1)</f>
        <v>38.8</v>
      </c>
      <c r="M45" s="40">
        <f>Q45+U45</f>
        <v>53892</v>
      </c>
      <c r="N45" s="39">
        <f>ROUND(M45/('第１表‐１'!G45+'第１表‐２'!M45)*1000,1)</f>
        <v>42.3</v>
      </c>
      <c r="O45" s="37">
        <v>1088</v>
      </c>
      <c r="P45" s="39">
        <f>ROUND(O45/('第１表‐１'!E45+K45)*1000,1)</f>
        <v>14.7</v>
      </c>
      <c r="Q45" s="40">
        <v>23383</v>
      </c>
      <c r="R45" s="43">
        <f>ROUND(Q45/('第１表‐１'!G45+'第１表‐２'!M45)*1000,1)</f>
        <v>18.3</v>
      </c>
      <c r="S45" s="40">
        <v>1772</v>
      </c>
      <c r="T45" s="39">
        <f>ROUND(S45/('第１表‐１'!E45+'第１表‐２'!K45)*1000,1)</f>
        <v>24</v>
      </c>
      <c r="U45" s="40">
        <v>30509</v>
      </c>
      <c r="V45" s="39">
        <f>ROUND(U45/('第１表‐１'!G45+'第１表‐２'!M45)*1000,1)</f>
        <v>23.9</v>
      </c>
      <c r="W45" s="48" t="s">
        <v>158</v>
      </c>
    </row>
    <row r="46" spans="1:23" ht="15" customHeight="1">
      <c r="A46" s="13"/>
      <c r="B46" s="46" t="s">
        <v>66</v>
      </c>
      <c r="C46" s="37">
        <v>319</v>
      </c>
      <c r="D46" s="39">
        <f>ROUND(C46/'第１表‐１'!E46*1000,1)</f>
        <v>4.5</v>
      </c>
      <c r="E46" s="40">
        <v>5418</v>
      </c>
      <c r="F46" s="43">
        <f>ROUND(E46/'第１表‐１'!G46*1000,1)</f>
        <v>4.4</v>
      </c>
      <c r="G46" s="40">
        <v>185</v>
      </c>
      <c r="H46" s="39">
        <f>ROUND(G46/'第１表‐１'!E46*1000,1)</f>
        <v>2.6</v>
      </c>
      <c r="I46" s="40">
        <v>2978</v>
      </c>
      <c r="J46" s="39">
        <f>ROUND(I46/'第１表‐１'!G46*1000,1)</f>
        <v>2.4</v>
      </c>
      <c r="K46" s="37">
        <f>O46+S46</f>
        <v>2540</v>
      </c>
      <c r="L46" s="39">
        <f>ROUND(K46/('第１表‐１'!E46+'第１表‐２'!K46)*1000,1)</f>
        <v>34.6</v>
      </c>
      <c r="M46" s="40">
        <f>Q46+U46</f>
        <v>50510</v>
      </c>
      <c r="N46" s="39">
        <f>ROUND(M46/('第１表‐１'!G46+'第１表‐２'!M46)*1000,1)</f>
        <v>39.7</v>
      </c>
      <c r="O46" s="37">
        <v>1104</v>
      </c>
      <c r="P46" s="39">
        <f>ROUND(O46/('第１表‐１'!E46+K46)*1000,1)</f>
        <v>15</v>
      </c>
      <c r="Q46" s="40">
        <v>22317</v>
      </c>
      <c r="R46" s="43">
        <f>ROUND(Q46/('第１表‐１'!G46+'第１表‐２'!M46)*1000,1)</f>
        <v>17.5</v>
      </c>
      <c r="S46" s="40">
        <v>1436</v>
      </c>
      <c r="T46" s="39">
        <f>ROUND(S46/('第１表‐１'!E46+'第１表‐２'!K46)*1000,1)</f>
        <v>19.5</v>
      </c>
      <c r="U46" s="40">
        <v>28193</v>
      </c>
      <c r="V46" s="39">
        <f>ROUND(U46/('第１表‐１'!G46+'第１表‐２'!M46)*1000,1)</f>
        <v>22.1</v>
      </c>
      <c r="W46" s="48" t="s">
        <v>66</v>
      </c>
    </row>
    <row r="47" spans="1:23" ht="15" customHeight="1">
      <c r="A47" s="13"/>
      <c r="B47" s="46" t="s">
        <v>67</v>
      </c>
      <c r="C47" s="37">
        <v>301</v>
      </c>
      <c r="D47" s="39">
        <f>ROUND(C47/'第１表‐１'!E47*1000,1)</f>
        <v>4.2</v>
      </c>
      <c r="E47" s="40">
        <v>5477</v>
      </c>
      <c r="F47" s="43">
        <f>ROUND(E47/'第１表‐１'!G47*1000,1)</f>
        <v>4.5</v>
      </c>
      <c r="G47" s="40">
        <v>151</v>
      </c>
      <c r="H47" s="39">
        <f>ROUND(G47/'第１表‐１'!E47*1000,1)</f>
        <v>2.1</v>
      </c>
      <c r="I47" s="40">
        <v>2905</v>
      </c>
      <c r="J47" s="39">
        <f>ROUND(I47/'第１表‐１'!G47*1000,1)</f>
        <v>2.4</v>
      </c>
      <c r="K47" s="37">
        <f>O47+S47</f>
        <v>2568</v>
      </c>
      <c r="L47" s="39">
        <f>ROUND(K47/('第１表‐１'!E47+'第１表‐２'!K47)*1000,1)</f>
        <v>34.6</v>
      </c>
      <c r="M47" s="40">
        <f>Q47+U47</f>
        <v>48896</v>
      </c>
      <c r="N47" s="39">
        <f>ROUND(M47/('第１表‐１'!G47+'第１表‐２'!M47)*1000,1)</f>
        <v>38.9</v>
      </c>
      <c r="O47" s="37">
        <v>1129</v>
      </c>
      <c r="P47" s="39">
        <f>ROUND(O47/('第１表‐１'!E47+K47)*1000,1)</f>
        <v>15.2</v>
      </c>
      <c r="Q47" s="40">
        <v>21689</v>
      </c>
      <c r="R47" s="43">
        <f>ROUND(Q47/('第１表‐１'!G47+'第１表‐２'!M47)*1000,1)</f>
        <v>17.2</v>
      </c>
      <c r="S47" s="40">
        <v>1439</v>
      </c>
      <c r="T47" s="39">
        <f>ROUND(S47/('第１表‐１'!E47+'第１表‐２'!K47)*1000,1)</f>
        <v>19.4</v>
      </c>
      <c r="U47" s="40">
        <v>27207</v>
      </c>
      <c r="V47" s="39">
        <f>ROUND(U47/('第１表‐１'!G47+'第１表‐２'!M47)*1000,1)</f>
        <v>21.6</v>
      </c>
      <c r="W47" s="48" t="s">
        <v>67</v>
      </c>
    </row>
    <row r="48" spans="1:23" ht="15" customHeight="1">
      <c r="A48" s="13"/>
      <c r="B48" s="46" t="s">
        <v>68</v>
      </c>
      <c r="C48" s="37">
        <v>270</v>
      </c>
      <c r="D48" s="39">
        <f>ROUND(C48/'第１表‐１'!E48*1000,1)</f>
        <v>3.8</v>
      </c>
      <c r="E48" s="40">
        <v>5169</v>
      </c>
      <c r="F48" s="43">
        <f>ROUND(E48/'第１表‐１'!G48*1000,1)</f>
        <v>4.3</v>
      </c>
      <c r="G48" s="40">
        <v>142</v>
      </c>
      <c r="H48" s="39">
        <f>ROUND(G48/'第１表‐１'!E48*1000,1)</f>
        <v>2</v>
      </c>
      <c r="I48" s="40">
        <v>2765</v>
      </c>
      <c r="J48" s="39">
        <f>ROUND(I48/'第１表‐１'!G48*1000,1)</f>
        <v>2.3</v>
      </c>
      <c r="K48" s="37">
        <f>O48+S48</f>
        <v>2375</v>
      </c>
      <c r="L48" s="39">
        <f>ROUND(K48/('第１表‐１'!E48+'第１表‐２'!K48)*1000,1)</f>
        <v>32.5</v>
      </c>
      <c r="M48" s="40">
        <f>Q48+U48</f>
        <v>45090</v>
      </c>
      <c r="N48" s="39">
        <f>ROUND(M48/('第１表‐１'!G48+'第１表‐２'!M48)*1000,1)</f>
        <v>36.6</v>
      </c>
      <c r="O48" s="37">
        <v>1056</v>
      </c>
      <c r="P48" s="39">
        <f>ROUND(O48/('第１表‐１'!E48+K48)*1000,1)</f>
        <v>14.4</v>
      </c>
      <c r="Q48" s="40">
        <v>20205</v>
      </c>
      <c r="R48" s="43">
        <f>ROUND(Q48/('第１表‐１'!G48+'第１表‐２'!M48)*1000,1)</f>
        <v>16.4</v>
      </c>
      <c r="S48" s="40">
        <v>1319</v>
      </c>
      <c r="T48" s="39">
        <f>ROUND(S48/('第１表‐１'!E48+'第１表‐２'!K48)*1000,1)</f>
        <v>18</v>
      </c>
      <c r="U48" s="40">
        <v>24885</v>
      </c>
      <c r="V48" s="39">
        <f>ROUND(U48/('第１表‐１'!G48+'第１表‐２'!M48)*1000,1)</f>
        <v>20.2</v>
      </c>
      <c r="W48" s="48" t="s">
        <v>68</v>
      </c>
    </row>
    <row r="49" spans="1:23" ht="15" customHeight="1">
      <c r="A49" s="13"/>
      <c r="B49" s="46" t="s">
        <v>159</v>
      </c>
      <c r="C49" s="37">
        <v>301</v>
      </c>
      <c r="D49" s="39">
        <f>ROUND(C49/'第１表‐１'!E49*1000,1)</f>
        <v>4.1</v>
      </c>
      <c r="E49" s="40">
        <v>5261</v>
      </c>
      <c r="F49" s="43">
        <f>ROUND(E49/'第１表‐１'!G49*1000,1)</f>
        <v>4.2</v>
      </c>
      <c r="G49" s="40">
        <v>162</v>
      </c>
      <c r="H49" s="39">
        <f>ROUND(G49/'第１表‐１'!E49*1000,1)</f>
        <v>2.2</v>
      </c>
      <c r="I49" s="40">
        <v>2889</v>
      </c>
      <c r="J49" s="39">
        <f>ROUND(I49/'第１表‐１'!G49*1000,1)</f>
        <v>2.3</v>
      </c>
      <c r="K49" s="37">
        <f>O49+S49</f>
        <v>2151</v>
      </c>
      <c r="L49" s="39">
        <f>ROUND(K49/('第１表‐１'!E49+'第１表‐２'!K49)*1000,1)</f>
        <v>28.2</v>
      </c>
      <c r="M49" s="40">
        <f>Q49+U49</f>
        <v>42962</v>
      </c>
      <c r="N49" s="39">
        <f>ROUND(M49/('第１表‐１'!G49+'第１表‐２'!M49)*1000,1)</f>
        <v>33.5</v>
      </c>
      <c r="O49" s="37">
        <v>994</v>
      </c>
      <c r="P49" s="39">
        <f>ROUND(O49/('第１表‐１'!E49+K49)*1000,1)</f>
        <v>13</v>
      </c>
      <c r="Q49" s="40">
        <v>19754</v>
      </c>
      <c r="R49" s="43">
        <f>ROUND(Q49/('第１表‐１'!G49+'第１表‐２'!M49)*1000,1)</f>
        <v>15.4</v>
      </c>
      <c r="S49" s="40">
        <v>1157</v>
      </c>
      <c r="T49" s="39">
        <f>ROUND(S49/('第１表‐１'!E49+'第１表‐２'!K49)*1000,1)</f>
        <v>15.2</v>
      </c>
      <c r="U49" s="40">
        <v>23208</v>
      </c>
      <c r="V49" s="39">
        <f>ROUND(U49/('第１表‐１'!G49+'第１表‐２'!M49)*1000,1)</f>
        <v>18.1</v>
      </c>
      <c r="W49" s="48" t="s">
        <v>159</v>
      </c>
    </row>
    <row r="50" spans="1:23" ht="12" customHeight="1">
      <c r="A50" s="13"/>
      <c r="B50" s="46"/>
      <c r="C50" s="37"/>
      <c r="D50" s="39"/>
      <c r="E50" s="40"/>
      <c r="F50" s="54"/>
      <c r="G50" s="40"/>
      <c r="H50" s="55"/>
      <c r="I50" s="40"/>
      <c r="J50" s="55"/>
      <c r="K50" s="37"/>
      <c r="L50" s="39"/>
      <c r="M50" s="40"/>
      <c r="N50" s="55"/>
      <c r="O50" s="37"/>
      <c r="P50" s="55"/>
      <c r="Q50" s="40"/>
      <c r="R50" s="54"/>
      <c r="S50" s="40"/>
      <c r="T50" s="55"/>
      <c r="U50" s="40"/>
      <c r="V50" s="55"/>
      <c r="W50" s="48"/>
    </row>
    <row r="51" spans="1:23" ht="15" customHeight="1">
      <c r="A51" s="13"/>
      <c r="B51" s="46" t="s">
        <v>157</v>
      </c>
      <c r="C51" s="37">
        <v>276</v>
      </c>
      <c r="D51" s="39">
        <f>ROUND(C51/'第１表‐１'!E51*1000,1)</f>
        <v>3.8</v>
      </c>
      <c r="E51" s="40">
        <v>5054</v>
      </c>
      <c r="F51" s="43">
        <f>ROUND(E51/'第１表‐１'!G51*1000,1)</f>
        <v>4.3</v>
      </c>
      <c r="G51" s="40">
        <v>150</v>
      </c>
      <c r="H51" s="39">
        <f>ROUND(G51/'第１表‐１'!E51*1000,1)</f>
        <v>2.1</v>
      </c>
      <c r="I51" s="40">
        <v>2615</v>
      </c>
      <c r="J51" s="39">
        <f>ROUND(I51/'第１表‐１'!G51*1000,1)</f>
        <v>2.2</v>
      </c>
      <c r="K51" s="37">
        <f>O51+S51</f>
        <v>2066</v>
      </c>
      <c r="L51" s="39">
        <f>ROUND(K51/('第１表‐１'!E51+'第１表‐２'!K51)*1000,1)</f>
        <v>27.9</v>
      </c>
      <c r="M51" s="40">
        <f>Q51+U51</f>
        <v>39403</v>
      </c>
      <c r="N51" s="39">
        <f>ROUND(M51/('第１表‐１'!G51+'第１表‐２'!M51)*1000,1)</f>
        <v>32.1</v>
      </c>
      <c r="O51" s="37">
        <v>956</v>
      </c>
      <c r="P51" s="39">
        <f>ROUND(O51/('第１表‐１'!E51+K51)*1000,1)</f>
        <v>12.9</v>
      </c>
      <c r="Q51" s="40">
        <v>18262</v>
      </c>
      <c r="R51" s="43">
        <f>ROUND(Q51/('第１表‐１'!G51+'第１表‐２'!M51)*1000,1)</f>
        <v>14.9</v>
      </c>
      <c r="S51" s="40">
        <v>1110</v>
      </c>
      <c r="T51" s="39">
        <f>ROUND(S51/('第１表‐１'!E51+'第１表‐２'!K51)*1000,1)</f>
        <v>15</v>
      </c>
      <c r="U51" s="40">
        <v>21141</v>
      </c>
      <c r="V51" s="39">
        <f>ROUND(U51/('第１表‐１'!G51+'第１表‐２'!M51)*1000,1)</f>
        <v>17.2</v>
      </c>
      <c r="W51" s="48" t="s">
        <v>157</v>
      </c>
    </row>
    <row r="52" spans="1:23" ht="15" customHeight="1">
      <c r="A52" s="13"/>
      <c r="B52" s="46" t="s">
        <v>156</v>
      </c>
      <c r="C52" s="37">
        <v>272</v>
      </c>
      <c r="D52" s="39">
        <f>ROUND(C52/'第１表‐１'!E52*1000,1)</f>
        <v>3.7</v>
      </c>
      <c r="E52" s="40">
        <v>4546</v>
      </c>
      <c r="F52" s="43">
        <f>ROUND(E52/'第１表‐１'!G52*1000,1)</f>
        <v>3.8</v>
      </c>
      <c r="G52" s="40">
        <v>144</v>
      </c>
      <c r="H52" s="39">
        <f>ROUND(G52/'第１表‐１'!E52*1000,1)</f>
        <v>2</v>
      </c>
      <c r="I52" s="40">
        <v>2438</v>
      </c>
      <c r="J52" s="39">
        <f>ROUND(I52/'第１表‐１'!G52*1000,1)</f>
        <v>2</v>
      </c>
      <c r="K52" s="37">
        <f>O52+S52</f>
        <v>2102</v>
      </c>
      <c r="L52" s="39">
        <f>ROUND(K52/('第１表‐１'!E52+'第１表‐２'!K52)*1000,1)</f>
        <v>27.8</v>
      </c>
      <c r="M52" s="40">
        <f>Q52+U52</f>
        <v>39536</v>
      </c>
      <c r="N52" s="39">
        <f>ROUND(M52/('第１表‐１'!G52+'第１表‐２'!M52)*1000,1)</f>
        <v>31.7</v>
      </c>
      <c r="O52" s="37">
        <v>988</v>
      </c>
      <c r="P52" s="39">
        <f>ROUND(O52/('第１表‐１'!E52+K52)*1000,1)</f>
        <v>13.1</v>
      </c>
      <c r="Q52" s="40">
        <v>18329</v>
      </c>
      <c r="R52" s="43">
        <f>ROUND(Q52/('第１表‐１'!G52+'第１表‐２'!M52)*1000,1)</f>
        <v>14.7</v>
      </c>
      <c r="S52" s="40">
        <v>1114</v>
      </c>
      <c r="T52" s="39">
        <f>ROUND(S52/('第１表‐１'!E52+'第１表‐２'!K52)*1000,1)</f>
        <v>14.8</v>
      </c>
      <c r="U52" s="40">
        <v>21207</v>
      </c>
      <c r="V52" s="39">
        <f>ROUND(U52/('第１表‐１'!G52+'第１表‐２'!M52)*1000,1)</f>
        <v>17</v>
      </c>
      <c r="W52" s="48" t="s">
        <v>156</v>
      </c>
    </row>
    <row r="53" spans="1:23" ht="15" customHeight="1">
      <c r="A53" s="13"/>
      <c r="B53" s="46" t="s">
        <v>72</v>
      </c>
      <c r="C53" s="37">
        <v>267</v>
      </c>
      <c r="D53" s="39">
        <f>ROUND(C53/'第１表‐１'!E53*1000,1)</f>
        <v>3.7</v>
      </c>
      <c r="E53" s="40">
        <v>4403</v>
      </c>
      <c r="F53" s="43">
        <f>ROUND(E53/'第１表‐１'!G53*1000,1)</f>
        <v>3.7</v>
      </c>
      <c r="G53" s="40">
        <v>148</v>
      </c>
      <c r="H53" s="39">
        <f>ROUND(G53/'第１表‐１'!E53*1000,1)</f>
        <v>2</v>
      </c>
      <c r="I53" s="40">
        <v>2307</v>
      </c>
      <c r="J53" s="39">
        <f>ROUND(I53/'第１表‐１'!G53*1000,1)</f>
        <v>1.9</v>
      </c>
      <c r="K53" s="37">
        <f>O53+S53</f>
        <v>2172</v>
      </c>
      <c r="L53" s="39">
        <f>ROUND(K53/('第１表‐１'!E53+'第１表‐２'!K53)*1000,1)</f>
        <v>28.9</v>
      </c>
      <c r="M53" s="40">
        <f>Q53+U53</f>
        <v>39546</v>
      </c>
      <c r="N53" s="39">
        <f>ROUND(M53/('第１表‐１'!G53+'第１表‐２'!M53)*1000,1)</f>
        <v>32.1</v>
      </c>
      <c r="O53" s="37">
        <v>985</v>
      </c>
      <c r="P53" s="39">
        <f>ROUND(O53/('第１表‐１'!E53+K53)*1000,1)</f>
        <v>13.1</v>
      </c>
      <c r="Q53" s="40">
        <v>17453</v>
      </c>
      <c r="R53" s="43">
        <f>ROUND(Q53/('第１表‐１'!G53+'第１表‐２'!M53)*1000,1)</f>
        <v>14.2</v>
      </c>
      <c r="S53" s="40">
        <v>1187</v>
      </c>
      <c r="T53" s="39">
        <f>ROUND(S53/('第１表‐１'!E53+'第１表‐２'!K53)*1000,1)</f>
        <v>15.8</v>
      </c>
      <c r="U53" s="40">
        <v>22093</v>
      </c>
      <c r="V53" s="39">
        <f>ROUND(U53/('第１表‐１'!G53+'第１表‐２'!M53)*1000,1)</f>
        <v>17.9</v>
      </c>
      <c r="W53" s="48" t="s">
        <v>72</v>
      </c>
    </row>
    <row r="54" spans="1:23" ht="15" customHeight="1">
      <c r="A54" s="13"/>
      <c r="B54" s="46" t="s">
        <v>73</v>
      </c>
      <c r="C54" s="37">
        <v>243</v>
      </c>
      <c r="D54" s="39">
        <f>ROUND(C54/'第１表‐１'!E54*1000,1)</f>
        <v>3.2</v>
      </c>
      <c r="E54" s="40">
        <v>4380</v>
      </c>
      <c r="F54" s="43">
        <f>ROUND(E54/'第１表‐１'!G54*1000,1)</f>
        <v>3.6</v>
      </c>
      <c r="G54" s="40">
        <v>128</v>
      </c>
      <c r="H54" s="39">
        <f>ROUND(G54/'第１表‐１'!E54*1000,1)</f>
        <v>1.7</v>
      </c>
      <c r="I54" s="40">
        <v>2353</v>
      </c>
      <c r="J54" s="39">
        <f>ROUND(I54/'第１表‐１'!G54*1000,1)</f>
        <v>2</v>
      </c>
      <c r="K54" s="37">
        <f>O54+S54</f>
        <v>2106</v>
      </c>
      <c r="L54" s="39">
        <f>ROUND(K54/('第１表‐１'!E54+'第１表‐２'!K54)*1000,1)</f>
        <v>27.2</v>
      </c>
      <c r="M54" s="40">
        <f>Q54+U54</f>
        <v>38988</v>
      </c>
      <c r="N54" s="39">
        <f>ROUND(M54/('第１表‐１'!G54+'第１表‐２'!M54)*1000,1)</f>
        <v>31.4</v>
      </c>
      <c r="O54" s="37">
        <v>935</v>
      </c>
      <c r="P54" s="39">
        <f>ROUND(O54/('第１表‐１'!E54+K54)*1000,1)</f>
        <v>12.1</v>
      </c>
      <c r="Q54" s="40">
        <v>16936</v>
      </c>
      <c r="R54" s="43">
        <f>ROUND(Q54/('第１表‐１'!G54+'第１表‐２'!M54)*1000,1)</f>
        <v>13.6</v>
      </c>
      <c r="S54" s="40">
        <v>1171</v>
      </c>
      <c r="T54" s="39">
        <f>ROUND(S54/('第１表‐１'!E54+'第１表‐２'!K54)*1000,1)</f>
        <v>15.1</v>
      </c>
      <c r="U54" s="40">
        <v>22052</v>
      </c>
      <c r="V54" s="39">
        <f>ROUND(U54/('第１表‐１'!G54+'第１表‐２'!M54)*1000,1)</f>
        <v>17.8</v>
      </c>
      <c r="W54" s="48" t="s">
        <v>73</v>
      </c>
    </row>
    <row r="55" spans="1:23" ht="15" customHeight="1">
      <c r="A55" s="13"/>
      <c r="B55" s="46" t="s">
        <v>166</v>
      </c>
      <c r="C55" s="37">
        <v>259</v>
      </c>
      <c r="D55" s="39">
        <f>ROUND(C55/'第１表‐１'!E55*1000,1)</f>
        <v>3.5</v>
      </c>
      <c r="E55" s="40">
        <v>4010</v>
      </c>
      <c r="F55" s="43">
        <f>ROUND(E55/'第１表‐１'!G55*1000,1)</f>
        <v>3.4</v>
      </c>
      <c r="G55" s="40">
        <v>132</v>
      </c>
      <c r="H55" s="39">
        <f>ROUND(G55/'第１表‐１'!E55*1000,1)</f>
        <v>1.8</v>
      </c>
      <c r="I55" s="40">
        <v>2137</v>
      </c>
      <c r="J55" s="39">
        <f>ROUND(I55/'第１表‐１'!G55*1000,1)</f>
        <v>1.8</v>
      </c>
      <c r="K55" s="37">
        <f>O55+S55</f>
        <v>2007</v>
      </c>
      <c r="L55" s="39">
        <f>ROUND(K55/('第１表‐１'!E55+'第１表‐２'!K55)*1000,1)</f>
        <v>26.5</v>
      </c>
      <c r="M55" s="40">
        <f>Q55+U55</f>
        <v>38452</v>
      </c>
      <c r="N55" s="39">
        <f>ROUND(M55/('第１表‐１'!G55+'第１表‐２'!M55)*1000,1)</f>
        <v>31.6</v>
      </c>
      <c r="O55" s="37">
        <v>894</v>
      </c>
      <c r="P55" s="39">
        <f>ROUND(O55/('第１表‐１'!E55+K55)*1000,1)</f>
        <v>11.8</v>
      </c>
      <c r="Q55" s="40">
        <v>16711</v>
      </c>
      <c r="R55" s="43">
        <f>ROUND(Q55/('第１表‐１'!G55+'第１表‐２'!M55)*1000,1)</f>
        <v>13.7</v>
      </c>
      <c r="S55" s="40">
        <v>1113</v>
      </c>
      <c r="T55" s="39">
        <f>ROUND(S55/('第１表‐１'!E55+'第１表‐２'!K55)*1000,1)</f>
        <v>14.7</v>
      </c>
      <c r="U55" s="40">
        <v>21741</v>
      </c>
      <c r="V55" s="39">
        <f>ROUND(U55/('第１表‐１'!G55+'第１表‐２'!M55)*1000,1)</f>
        <v>17.9</v>
      </c>
      <c r="W55" s="48" t="s">
        <v>166</v>
      </c>
    </row>
    <row r="56" spans="1:23" ht="12" customHeight="1">
      <c r="A56" s="13"/>
      <c r="B56" s="46"/>
      <c r="C56" s="37"/>
      <c r="D56" s="39"/>
      <c r="E56" s="40"/>
      <c r="F56" s="54"/>
      <c r="G56" s="40"/>
      <c r="H56" s="55"/>
      <c r="I56" s="40"/>
      <c r="J56" s="55"/>
      <c r="K56" s="37"/>
      <c r="L56" s="39"/>
      <c r="M56" s="40"/>
      <c r="N56" s="55"/>
      <c r="O56" s="37"/>
      <c r="P56" s="55"/>
      <c r="Q56" s="40"/>
      <c r="R56" s="54"/>
      <c r="S56" s="40"/>
      <c r="T56" s="55"/>
      <c r="U56" s="40"/>
      <c r="V56" s="55"/>
      <c r="W56" s="48"/>
    </row>
    <row r="57" spans="1:23" ht="15" customHeight="1">
      <c r="A57" s="13"/>
      <c r="B57" s="46" t="s">
        <v>117</v>
      </c>
      <c r="C57" s="37">
        <v>241</v>
      </c>
      <c r="D57" s="39">
        <f>ROUND(C57/'第１表‐１'!E57*1000,1)</f>
        <v>3.2</v>
      </c>
      <c r="E57" s="40">
        <v>3830</v>
      </c>
      <c r="F57" s="43">
        <f>ROUND(E57/'第１表‐１'!G57*1000,1)</f>
        <v>3.2</v>
      </c>
      <c r="G57" s="40">
        <v>141</v>
      </c>
      <c r="H57" s="39">
        <f>ROUND(G57/'第１表‐１'!E57*1000,1)</f>
        <v>1.9</v>
      </c>
      <c r="I57" s="40">
        <v>2106</v>
      </c>
      <c r="J57" s="39">
        <f>ROUND(I57/'第１表‐１'!G57*1000,1)</f>
        <v>1.8</v>
      </c>
      <c r="K57" s="37">
        <f>O57+S57</f>
        <v>2107</v>
      </c>
      <c r="L57" s="39">
        <f>ROUND(K57/('第１表‐１'!E57+'第１表‐２'!K57)*1000,1)</f>
        <v>27.4</v>
      </c>
      <c r="M57" s="40">
        <f>Q57+U57</f>
        <v>38393</v>
      </c>
      <c r="N57" s="39">
        <f>ROUND(M57/('第１表‐１'!G57+'第１表‐２'!M57)*1000,1)</f>
        <v>31.2</v>
      </c>
      <c r="O57" s="37">
        <v>903</v>
      </c>
      <c r="P57" s="39">
        <f>ROUND(O57/('第１表‐１'!E57+K57)*1000,1)</f>
        <v>11.8</v>
      </c>
      <c r="Q57" s="40">
        <v>16200</v>
      </c>
      <c r="R57" s="43">
        <f>ROUND(Q57/('第１表‐１'!G57+'第１表‐２'!M57)*1000,1)</f>
        <v>13.2</v>
      </c>
      <c r="S57" s="40">
        <v>1204</v>
      </c>
      <c r="T57" s="39">
        <f>ROUND(S57/('第１表‐１'!E57+'第１表‐２'!K57)*1000,1)</f>
        <v>15.7</v>
      </c>
      <c r="U57" s="40">
        <v>22193</v>
      </c>
      <c r="V57" s="39">
        <f>ROUND(U57/('第１表‐１'!G57+'第１表‐２'!M57)*1000,1)</f>
        <v>18.1</v>
      </c>
      <c r="W57" s="48" t="s">
        <v>117</v>
      </c>
    </row>
    <row r="58" spans="1:23" s="28" customFormat="1" ht="15" customHeight="1">
      <c r="A58" s="13"/>
      <c r="B58" s="46" t="s">
        <v>118</v>
      </c>
      <c r="C58" s="37">
        <v>187</v>
      </c>
      <c r="D58" s="39">
        <f>ROUND(C58/'第１表‐１'!E58*1000,1)</f>
        <v>2.6</v>
      </c>
      <c r="E58" s="40">
        <v>3599</v>
      </c>
      <c r="F58" s="39">
        <f>ROUND(E58/'第１表‐１'!G58*1000,1)</f>
        <v>3.1</v>
      </c>
      <c r="G58" s="37">
        <v>108</v>
      </c>
      <c r="H58" s="39">
        <f>ROUND(G58/'第１表‐１'!E58*1000,1)</f>
        <v>1.5</v>
      </c>
      <c r="I58" s="40">
        <v>1909</v>
      </c>
      <c r="J58" s="39">
        <f>ROUND(I58/'第１表‐１'!G58*1000,1)</f>
        <v>1.6</v>
      </c>
      <c r="K58" s="37">
        <f>O58+S58</f>
        <v>2066</v>
      </c>
      <c r="L58" s="39">
        <f>ROUND(K58/('第１表‐１'!E58+'第１表‐２'!K58)*1000,1)</f>
        <v>27.5</v>
      </c>
      <c r="M58" s="40">
        <f>Q58+U58</f>
        <v>37467</v>
      </c>
      <c r="N58" s="39">
        <f>ROUND(M58/('第１表‐１'!G58+'第１表‐２'!M58)*1000,1)</f>
        <v>31</v>
      </c>
      <c r="O58" s="37">
        <v>869</v>
      </c>
      <c r="P58" s="39">
        <f>ROUND(O58/('第１表‐１'!E58+K58)*1000,1)</f>
        <v>11.6</v>
      </c>
      <c r="Q58" s="40">
        <v>15704</v>
      </c>
      <c r="R58" s="39">
        <f>ROUND(Q58/('第１表‐１'!G58+'第１表‐２'!M58)*1000,1)</f>
        <v>13</v>
      </c>
      <c r="S58" s="37">
        <v>1197</v>
      </c>
      <c r="T58" s="39">
        <f>ROUND(S58/('第１表‐１'!E58+'第１表‐２'!K58)*1000,1)</f>
        <v>15.9</v>
      </c>
      <c r="U58" s="40">
        <v>21763</v>
      </c>
      <c r="V58" s="39">
        <f>ROUND(U58/('第１表‐１'!G58+'第１表‐２'!M58)*1000,1)</f>
        <v>18</v>
      </c>
      <c r="W58" s="48" t="s">
        <v>118</v>
      </c>
    </row>
    <row r="59" spans="1:23" s="28" customFormat="1" ht="15" customHeight="1">
      <c r="A59" s="13"/>
      <c r="B59" s="46" t="s">
        <v>119</v>
      </c>
      <c r="C59" s="37">
        <v>200</v>
      </c>
      <c r="D59" s="39">
        <f>ROUND(C59/'第１表‐１'!E59*1000,1)</f>
        <v>2.8</v>
      </c>
      <c r="E59" s="40">
        <v>3497</v>
      </c>
      <c r="F59" s="43">
        <f>ROUND(E59/'第１表‐１'!G59*1000,1)</f>
        <v>3</v>
      </c>
      <c r="G59" s="40">
        <v>103</v>
      </c>
      <c r="H59" s="39">
        <f>ROUND(G59/'第１表‐１'!E59*1000,1)</f>
        <v>1.4</v>
      </c>
      <c r="I59" s="40">
        <v>1937</v>
      </c>
      <c r="J59" s="39">
        <f>ROUND(I59/'第１表‐１'!G59*1000,1)</f>
        <v>1.7</v>
      </c>
      <c r="K59" s="37">
        <f>O59+S59</f>
        <v>2037</v>
      </c>
      <c r="L59" s="39">
        <f>ROUND(K59/('第１表‐１'!E59+'第１表‐２'!K59)*1000,1)</f>
        <v>27.6</v>
      </c>
      <c r="M59" s="40">
        <f>Q59+U59</f>
        <v>36978</v>
      </c>
      <c r="N59" s="39">
        <f>ROUND(M59/('第１表‐１'!G59+'第１表‐２'!M59)*1000,1)</f>
        <v>31.1</v>
      </c>
      <c r="O59" s="37">
        <v>794</v>
      </c>
      <c r="P59" s="39">
        <f>ROUND(O59/('第１表‐１'!E59+K59)*1000,1)</f>
        <v>10.8</v>
      </c>
      <c r="Q59" s="40">
        <v>15161</v>
      </c>
      <c r="R59" s="43">
        <f>ROUND(Q59/('第１表‐１'!G59+'第１表‐２'!M59)*1000,1)</f>
        <v>12.7</v>
      </c>
      <c r="S59" s="40">
        <v>1243</v>
      </c>
      <c r="T59" s="39">
        <f>ROUND(S59/('第１表‐１'!E59+'第１表‐２'!K59)*1000,1)</f>
        <v>16.8</v>
      </c>
      <c r="U59" s="40">
        <v>21817</v>
      </c>
      <c r="V59" s="39">
        <f>ROUND(U59/('第１表‐１'!G59+'第１表‐２'!M59)*1000,1)</f>
        <v>18.3</v>
      </c>
      <c r="W59" s="48" t="s">
        <v>10</v>
      </c>
    </row>
    <row r="60" spans="1:23" s="28" customFormat="1" ht="15" customHeight="1">
      <c r="A60" s="13"/>
      <c r="B60" s="46" t="s">
        <v>120</v>
      </c>
      <c r="C60" s="37">
        <v>190</v>
      </c>
      <c r="D60" s="39">
        <f>ROUND(C60/'第１表‐１'!E60*1000,1)</f>
        <v>2.7</v>
      </c>
      <c r="E60" s="40">
        <v>3364</v>
      </c>
      <c r="F60" s="43">
        <f>ROUND(E60/'第１表‐１'!G60*1000,1)</f>
        <v>3</v>
      </c>
      <c r="G60" s="40">
        <v>97</v>
      </c>
      <c r="H60" s="39">
        <f>ROUND(G60/'第１表‐１'!E60*1000,1)</f>
        <v>1.4</v>
      </c>
      <c r="I60" s="40">
        <v>1879</v>
      </c>
      <c r="J60" s="39">
        <f>ROUND(I60/'第１表‐１'!G60*1000,1)</f>
        <v>1.7</v>
      </c>
      <c r="K60" s="37">
        <f>O60+S60</f>
        <v>1957</v>
      </c>
      <c r="L60" s="39">
        <f>ROUND(K60/('第１表‐１'!E60+'第１表‐２'!K60)*1000,1)</f>
        <v>27.1</v>
      </c>
      <c r="M60" s="40">
        <f>Q60+U60</f>
        <v>35330</v>
      </c>
      <c r="N60" s="39">
        <f>ROUND(M60/('第１表‐１'!G60+'第１表‐２'!M60)*1000,1)</f>
        <v>30.5</v>
      </c>
      <c r="O60" s="37">
        <v>834</v>
      </c>
      <c r="P60" s="39">
        <f>ROUND(O60/('第１表‐１'!E60+K60)*1000,1)</f>
        <v>11.6</v>
      </c>
      <c r="Q60" s="40">
        <v>14644</v>
      </c>
      <c r="R60" s="43">
        <f>ROUND(Q60/('第１表‐１'!G60+'第１表‐２'!M60)*1000,1)</f>
        <v>12.6</v>
      </c>
      <c r="S60" s="40">
        <v>1123</v>
      </c>
      <c r="T60" s="39">
        <f>ROUND(S60/('第１表‐１'!E60+'第１表‐２'!K60)*1000,1)</f>
        <v>15.6</v>
      </c>
      <c r="U60" s="40">
        <v>20686</v>
      </c>
      <c r="V60" s="39">
        <f>ROUND(U60/('第１表‐１'!G60+'第１表‐２'!M60)*1000,1)</f>
        <v>17.8</v>
      </c>
      <c r="W60" s="48" t="s">
        <v>12</v>
      </c>
    </row>
    <row r="61" spans="1:23" s="28" customFormat="1" ht="15" customHeight="1">
      <c r="A61" s="13"/>
      <c r="B61" s="49" t="s">
        <v>121</v>
      </c>
      <c r="C61" s="37">
        <v>189</v>
      </c>
      <c r="D61" s="39">
        <f>ROUND(C61/'第１表‐１'!E61*1000,1)</f>
        <v>2.7</v>
      </c>
      <c r="E61" s="40">
        <v>3122</v>
      </c>
      <c r="F61" s="43">
        <f>ROUND(E61/'第１表‐１'!G61*1000,1)</f>
        <v>2.8</v>
      </c>
      <c r="G61" s="40">
        <v>92</v>
      </c>
      <c r="H61" s="39">
        <f>ROUND(G61/'第１表‐１'!E61*1000,1)</f>
        <v>1.3</v>
      </c>
      <c r="I61" s="40">
        <v>1622</v>
      </c>
      <c r="J61" s="39">
        <f>ROUND(I61/'第１表‐１'!G61*1000,1)</f>
        <v>1.5</v>
      </c>
      <c r="K61" s="37">
        <f>O61+S61</f>
        <v>1852</v>
      </c>
      <c r="L61" s="39">
        <f>ROUND(K61/('第１表‐１'!E61+'第１表‐２'!K61)*1000,1)</f>
        <v>25.6</v>
      </c>
      <c r="M61" s="40">
        <f>Q61+U61</f>
        <v>34365</v>
      </c>
      <c r="N61" s="39">
        <f>ROUND(M61/('第１表‐１'!G61+'第１表‐２'!M61)*1000,1)</f>
        <v>30</v>
      </c>
      <c r="O61" s="37">
        <v>819</v>
      </c>
      <c r="P61" s="39">
        <f>ROUND(O61/('第１表‐１'!E61+K61)*1000,1)</f>
        <v>11.3</v>
      </c>
      <c r="Q61" s="40">
        <v>14288</v>
      </c>
      <c r="R61" s="43">
        <f>ROUND(Q61/('第１表‐１'!G61+'第１表‐２'!M61)*1000,1)</f>
        <v>12.5</v>
      </c>
      <c r="S61" s="40">
        <v>1033</v>
      </c>
      <c r="T61" s="39">
        <f>ROUND(S61/('第１表‐１'!E61+'第１表‐２'!K61)*1000,1)</f>
        <v>14.3</v>
      </c>
      <c r="U61" s="40">
        <v>20077</v>
      </c>
      <c r="V61" s="39">
        <f>ROUND(U61/('第１表‐１'!G61+'第１表‐２'!M61)*1000,1)</f>
        <v>17.5</v>
      </c>
      <c r="W61" s="56" t="s">
        <v>121</v>
      </c>
    </row>
    <row r="62" spans="1:23" s="28" customFormat="1" ht="12" customHeight="1">
      <c r="A62" s="13"/>
      <c r="B62" s="46"/>
      <c r="C62" s="37"/>
      <c r="D62" s="39"/>
      <c r="E62" s="40"/>
      <c r="F62" s="43"/>
      <c r="G62" s="40"/>
      <c r="H62" s="39"/>
      <c r="I62" s="40"/>
      <c r="J62" s="39"/>
      <c r="K62" s="37"/>
      <c r="L62" s="39"/>
      <c r="M62" s="40"/>
      <c r="N62" s="39"/>
      <c r="O62" s="37"/>
      <c r="P62" s="39"/>
      <c r="Q62" s="40"/>
      <c r="R62" s="43"/>
      <c r="S62" s="40"/>
      <c r="T62" s="39"/>
      <c r="U62" s="40"/>
      <c r="V62" s="39"/>
      <c r="W62" s="48"/>
    </row>
    <row r="63" spans="1:23" s="28" customFormat="1" ht="15" customHeight="1">
      <c r="A63" s="13"/>
      <c r="B63" s="49" t="s">
        <v>122</v>
      </c>
      <c r="C63" s="37">
        <v>202</v>
      </c>
      <c r="D63" s="39">
        <f>ROUND(C63/'第１表‐１'!E63*1000,1)</f>
        <v>3</v>
      </c>
      <c r="E63" s="40">
        <v>2958</v>
      </c>
      <c r="F63" s="43">
        <f>ROUND(E63/'第１表‐１'!G63*1000,1)</f>
        <v>2.8</v>
      </c>
      <c r="G63" s="40">
        <v>98</v>
      </c>
      <c r="H63" s="39">
        <f>ROUND(G63/'第１表‐１'!E63*1000,1)</f>
        <v>1.5</v>
      </c>
      <c r="I63" s="40">
        <v>1510</v>
      </c>
      <c r="J63" s="39">
        <f>ROUND(I63/'第１表‐１'!G63*1000,1)</f>
        <v>1.4</v>
      </c>
      <c r="K63" s="37">
        <f>O63+S63</f>
        <v>1748</v>
      </c>
      <c r="L63" s="39">
        <f>ROUND(K63/('第１表‐１'!E63+'第１表‐２'!K63)*1000,1)</f>
        <v>25.4</v>
      </c>
      <c r="M63" s="40">
        <f>Q63+U63</f>
        <v>31818</v>
      </c>
      <c r="N63" s="39">
        <f>ROUND(M63/('第１表‐１'!G63+'第１表‐２'!M63)*1000,1)</f>
        <v>29.1</v>
      </c>
      <c r="O63" s="37">
        <v>777</v>
      </c>
      <c r="P63" s="39">
        <f>ROUND(O63/('第１表‐１'!E63+K63)*1000,1)</f>
        <v>11.3</v>
      </c>
      <c r="Q63" s="40">
        <v>13502</v>
      </c>
      <c r="R63" s="43">
        <f>ROUND(Q63/('第１表‐１'!G63+'第１表‐２'!M63)*1000,1)</f>
        <v>12.3</v>
      </c>
      <c r="S63" s="40">
        <v>971</v>
      </c>
      <c r="T63" s="39">
        <f>ROUND(S63/('第１表‐１'!E63+'第１表‐２'!K63)*1000,1)</f>
        <v>14.1</v>
      </c>
      <c r="U63" s="40">
        <v>18316</v>
      </c>
      <c r="V63" s="39">
        <f>ROUND(U63/('第１表‐１'!G63+'第１表‐２'!M63)*1000,1)</f>
        <v>16.7</v>
      </c>
      <c r="W63" s="56" t="s">
        <v>122</v>
      </c>
    </row>
    <row r="64" spans="1:23" s="28" customFormat="1" ht="15" customHeight="1">
      <c r="A64" s="13"/>
      <c r="B64" s="49" t="s">
        <v>132</v>
      </c>
      <c r="C64" s="37">
        <v>188</v>
      </c>
      <c r="D64" s="39">
        <f>ROUND(C64/'第１表‐１'!E64*1000,1)</f>
        <v>2.7</v>
      </c>
      <c r="E64" s="40">
        <v>2864</v>
      </c>
      <c r="F64" s="43">
        <f>ROUND(E64/'第１表‐１'!G64*1000,1)</f>
        <v>2.6</v>
      </c>
      <c r="G64" s="40">
        <v>72</v>
      </c>
      <c r="H64" s="39">
        <f>ROUND(G64/'第１表‐１'!E64*1000,1)</f>
        <v>1</v>
      </c>
      <c r="I64" s="40">
        <v>1444</v>
      </c>
      <c r="J64" s="39">
        <f>ROUND(I64/'第１表‐１'!G64*1000,1)</f>
        <v>1.3</v>
      </c>
      <c r="K64" s="37">
        <v>1700</v>
      </c>
      <c r="L64" s="39">
        <f>ROUND(K64/('第１表‐１'!E64+'第１表‐２'!K64)*1000,1)</f>
        <v>23.7</v>
      </c>
      <c r="M64" s="40">
        <v>30911</v>
      </c>
      <c r="N64" s="39">
        <f>ROUND(M64/('第１表‐１'!G64+'第１表‐２'!M64)*1000,1)</f>
        <v>27.5</v>
      </c>
      <c r="O64" s="37">
        <v>780</v>
      </c>
      <c r="P64" s="39">
        <f>ROUND(O64/('第１表‐１'!E64+K64)*1000,1)</f>
        <v>10.9</v>
      </c>
      <c r="Q64" s="40">
        <v>13424</v>
      </c>
      <c r="R64" s="43">
        <f>ROUND(Q64/('第１表‐１'!G64+'第１表‐２'!M64)*1000,1)</f>
        <v>11.9</v>
      </c>
      <c r="S64" s="40">
        <v>920</v>
      </c>
      <c r="T64" s="39">
        <f>ROUND(S64/('第１表‐１'!E64+'第１表‐２'!K64)*1000,1)</f>
        <v>12.8</v>
      </c>
      <c r="U64" s="40">
        <v>17487</v>
      </c>
      <c r="V64" s="39">
        <f>ROUND(U64/('第１表‐１'!G64+'第１表‐２'!M64)*1000,1)</f>
        <v>15.6</v>
      </c>
      <c r="W64" s="56" t="s">
        <v>132</v>
      </c>
    </row>
    <row r="65" spans="1:23" s="28" customFormat="1" ht="15" customHeight="1">
      <c r="A65" s="13"/>
      <c r="B65" s="49" t="s">
        <v>133</v>
      </c>
      <c r="C65" s="37">
        <v>192</v>
      </c>
      <c r="D65" s="39">
        <f>ROUND(C65/'第１表‐１'!E65*1000,1)</f>
        <v>2.7</v>
      </c>
      <c r="E65" s="40">
        <v>2828</v>
      </c>
      <c r="F65" s="43">
        <f>ROUND(E65/'第１表‐１'!G65*1000,1)</f>
        <v>2.6</v>
      </c>
      <c r="G65" s="40">
        <v>100</v>
      </c>
      <c r="H65" s="39">
        <f>ROUND(G65/'第１表‐１'!E65*1000,1)</f>
        <v>1.4</v>
      </c>
      <c r="I65" s="40">
        <v>1434</v>
      </c>
      <c r="J65" s="39">
        <f>ROUND(I65/'第１表‐１'!G65*1000,1)</f>
        <v>1.3</v>
      </c>
      <c r="K65" s="37">
        <v>1571</v>
      </c>
      <c r="L65" s="39">
        <f>ROUND(K65/('第１表‐１'!E65+'第１表‐２'!K65)*1000,1)</f>
        <v>21.9</v>
      </c>
      <c r="M65" s="40">
        <v>29313</v>
      </c>
      <c r="N65" s="39">
        <f>ROUND(M65/('第１表‐１'!G65+'第１表‐２'!M65)*1000,1)</f>
        <v>26.2</v>
      </c>
      <c r="O65" s="37">
        <v>719</v>
      </c>
      <c r="P65" s="39">
        <f>ROUND(O65/('第１表‐１'!E65+K65)*1000,1)</f>
        <v>10</v>
      </c>
      <c r="Q65" s="40">
        <v>13107</v>
      </c>
      <c r="R65" s="43">
        <f>ROUND(Q65/('第１表‐１'!G65+'第１表‐２'!M65)*1000,1)</f>
        <v>11.7</v>
      </c>
      <c r="S65" s="40">
        <v>852</v>
      </c>
      <c r="T65" s="39">
        <f>ROUND(S65/('第１表‐１'!E65+'第１表‐２'!K65)*1000,1)</f>
        <v>11.9</v>
      </c>
      <c r="U65" s="40">
        <v>16206</v>
      </c>
      <c r="V65" s="39">
        <f>ROUND(U65/('第１表‐１'!G65+'第１表‐２'!M65)*1000,1)</f>
        <v>14.5</v>
      </c>
      <c r="W65" s="56" t="s">
        <v>133</v>
      </c>
    </row>
    <row r="66" spans="1:23" s="28" customFormat="1" ht="15" customHeight="1">
      <c r="A66" s="13"/>
      <c r="B66" s="49" t="s">
        <v>136</v>
      </c>
      <c r="C66" s="37">
        <v>207</v>
      </c>
      <c r="D66" s="39">
        <f>ROUND(C66/'第１表‐１'!E66*1000,1)</f>
        <v>2.9</v>
      </c>
      <c r="E66" s="40">
        <v>2798</v>
      </c>
      <c r="F66" s="43">
        <f>ROUND(E66/'第１表‐１'!G66*1000,1)</f>
        <v>2.6</v>
      </c>
      <c r="G66" s="40">
        <v>87</v>
      </c>
      <c r="H66" s="39">
        <f>ROUND(G66/'第１表‐１'!E66*1000,1)</f>
        <v>1.2</v>
      </c>
      <c r="I66" s="40">
        <v>1331</v>
      </c>
      <c r="J66" s="39">
        <f>ROUND(I66/'第１表‐１'!G66*1000,1)</f>
        <v>1.2</v>
      </c>
      <c r="K66" s="37">
        <v>1615</v>
      </c>
      <c r="L66" s="39">
        <f>ROUND(K66/('第１表‐１'!E66+'第１表‐２'!K66)*1000,1)</f>
        <v>22.2</v>
      </c>
      <c r="M66" s="40">
        <v>28177</v>
      </c>
      <c r="N66" s="39">
        <f>ROUND(M66/('第１表‐１'!G66+'第１表‐２'!M66)*1000,1)</f>
        <v>25.2</v>
      </c>
      <c r="O66" s="37">
        <v>766</v>
      </c>
      <c r="P66" s="39">
        <f>ROUND(O66/('第１表‐１'!E66+K66)*1000,1)</f>
        <v>10.5</v>
      </c>
      <c r="Q66" s="40">
        <v>12625</v>
      </c>
      <c r="R66" s="43">
        <f>ROUND(Q66/('第１表‐１'!G66+'第１表‐２'!M66)*1000,1)</f>
        <v>11.3</v>
      </c>
      <c r="S66" s="40">
        <v>849</v>
      </c>
      <c r="T66" s="39">
        <f>ROUND(S66/('第１表‐１'!E66+'第１表‐２'!K66)*1000,1)</f>
        <v>11.7</v>
      </c>
      <c r="U66" s="40">
        <v>15552</v>
      </c>
      <c r="V66" s="39">
        <f>ROUND(U66/('第１表‐１'!G66+'第１表‐２'!M66)*1000,1)</f>
        <v>13.9</v>
      </c>
      <c r="W66" s="56" t="s">
        <v>136</v>
      </c>
    </row>
    <row r="67" spans="1:23" s="28" customFormat="1" ht="15" customHeight="1">
      <c r="A67" s="13"/>
      <c r="B67" s="49" t="s">
        <v>140</v>
      </c>
      <c r="C67" s="37">
        <v>183</v>
      </c>
      <c r="D67" s="39">
        <f>ROUND(C67/'第１表‐１'!E67*1000,1)</f>
        <v>2.6</v>
      </c>
      <c r="E67" s="40">
        <v>2556</v>
      </c>
      <c r="F67" s="43">
        <f>ROUND(E67/'第１表‐１'!G67*1000,1)</f>
        <v>2.4</v>
      </c>
      <c r="G67" s="40">
        <v>79</v>
      </c>
      <c r="H67" s="39">
        <f>ROUND(G67/'第１表‐１'!E67*1000,1)</f>
        <v>1.1</v>
      </c>
      <c r="I67" s="40">
        <v>1254</v>
      </c>
      <c r="J67" s="39">
        <f>ROUND(I67/'第１表‐１'!G67*1000,1)</f>
        <v>1.2</v>
      </c>
      <c r="K67" s="37">
        <v>1520</v>
      </c>
      <c r="L67" s="39">
        <f>ROUND(K67/('第１表‐１'!E67+'第１表‐２'!K67)*1000,1)</f>
        <v>21.3</v>
      </c>
      <c r="M67" s="40">
        <v>27005</v>
      </c>
      <c r="N67" s="39">
        <f>ROUND(M67/('第１表‐１'!G67+'第１表‐２'!M67)*1000,1)</f>
        <v>24.6</v>
      </c>
      <c r="O67" s="37">
        <v>718</v>
      </c>
      <c r="P67" s="39">
        <f>ROUND(O67/('第１表‐１'!E67+K67)*1000,1)</f>
        <v>10.1</v>
      </c>
      <c r="Q67" s="40">
        <v>12214</v>
      </c>
      <c r="R67" s="43">
        <f>ROUND(Q67/('第１表‐１'!G67+'第１表‐２'!M67)*1000,1)</f>
        <v>11.1</v>
      </c>
      <c r="S67" s="40">
        <v>802</v>
      </c>
      <c r="T67" s="39">
        <f>ROUND(S67/('第１表‐１'!E67+'第１表‐２'!K67)*1000,1)</f>
        <v>11.3</v>
      </c>
      <c r="U67" s="40">
        <v>14791</v>
      </c>
      <c r="V67" s="39">
        <f>ROUND(U67/('第１表‐１'!G67+'第１表‐２'!M67)*1000,1)</f>
        <v>13.5</v>
      </c>
      <c r="W67" s="56" t="s">
        <v>140</v>
      </c>
    </row>
    <row r="68" spans="1:23" s="28" customFormat="1" ht="12" customHeight="1">
      <c r="A68" s="13"/>
      <c r="B68" s="49"/>
      <c r="C68" s="37"/>
      <c r="D68" s="39"/>
      <c r="E68" s="40"/>
      <c r="F68" s="43"/>
      <c r="G68" s="40"/>
      <c r="H68" s="39"/>
      <c r="I68" s="40"/>
      <c r="J68" s="39"/>
      <c r="K68" s="37"/>
      <c r="L68" s="39"/>
      <c r="M68" s="40"/>
      <c r="N68" s="39"/>
      <c r="O68" s="37"/>
      <c r="P68" s="39"/>
      <c r="Q68" s="40"/>
      <c r="R68" s="43"/>
      <c r="S68" s="40"/>
      <c r="T68" s="39"/>
      <c r="U68" s="40"/>
      <c r="V68" s="39"/>
      <c r="W68" s="56"/>
    </row>
    <row r="69" spans="1:23" s="69" customFormat="1" ht="15" customHeight="1">
      <c r="A69" s="13"/>
      <c r="B69" s="49" t="s">
        <v>145</v>
      </c>
      <c r="C69" s="37">
        <v>153</v>
      </c>
      <c r="D69" s="39">
        <f>ROUND(C69/'第１表‐１'!E69*1000,1)</f>
        <v>2.2</v>
      </c>
      <c r="E69" s="40">
        <v>2450</v>
      </c>
      <c r="F69" s="43">
        <f>ROUND(E69/'第１表‐１'!G69*1000,1)</f>
        <v>2.3</v>
      </c>
      <c r="G69" s="40">
        <v>79</v>
      </c>
      <c r="H69" s="39">
        <f>ROUND(G69/'第１表‐１'!E69*1000,1)</f>
        <v>1.1</v>
      </c>
      <c r="I69" s="40">
        <v>1167</v>
      </c>
      <c r="J69" s="39">
        <f>ROUND(I69/'第１表‐１'!G69*1000,1)</f>
        <v>1.1</v>
      </c>
      <c r="K69" s="37">
        <v>1402</v>
      </c>
      <c r="L69" s="39">
        <f>ROUND(K69/('第１表‐１'!E69+'第１表‐２'!K69)*1000,1)</f>
        <v>19.7</v>
      </c>
      <c r="M69" s="40">
        <v>26560</v>
      </c>
      <c r="N69" s="39">
        <f>ROUND(M69/('第１表‐１'!G69+'第１表‐２'!M69)*1000,1)</f>
        <v>24.2</v>
      </c>
      <c r="O69" s="37">
        <v>665</v>
      </c>
      <c r="P69" s="39">
        <f>ROUND(O69/('第１表‐１'!E69+K69)*1000,1)</f>
        <v>9.3</v>
      </c>
      <c r="Q69" s="40">
        <v>12245</v>
      </c>
      <c r="R69" s="43">
        <f>ROUND(Q69/('第１表‐１'!G69+'第１表‐２'!M69)*1000,1)</f>
        <v>11.2</v>
      </c>
      <c r="S69" s="40">
        <v>737</v>
      </c>
      <c r="T69" s="39">
        <f>ROUND(S69/('第１表‐１'!E69+'第１表‐２'!K69)*1000,1)</f>
        <v>10.3</v>
      </c>
      <c r="U69" s="40">
        <v>14315</v>
      </c>
      <c r="V69" s="39">
        <f>ROUND(U69/('第１表‐１'!G69+'第１表‐２'!M69)*1000,1)</f>
        <v>13</v>
      </c>
      <c r="W69" s="56" t="s">
        <v>13</v>
      </c>
    </row>
    <row r="70" spans="1:23" s="28" customFormat="1" ht="15" customHeight="1">
      <c r="A70" s="13"/>
      <c r="B70" s="49" t="s">
        <v>151</v>
      </c>
      <c r="C70" s="37">
        <v>176</v>
      </c>
      <c r="D70" s="39">
        <f>ROUND(C70/'第１表‐１'!E70*1000,1)</f>
        <v>2.6</v>
      </c>
      <c r="E70" s="40">
        <v>2463</v>
      </c>
      <c r="F70" s="43">
        <f>ROUND(E70/'第１表‐１'!G70*1000,1)</f>
        <v>2.3</v>
      </c>
      <c r="G70" s="40">
        <v>75</v>
      </c>
      <c r="H70" s="39">
        <f>ROUND(G70/'第１表‐１'!E70*1000,1)</f>
        <v>1.1</v>
      </c>
      <c r="I70" s="40">
        <v>1147</v>
      </c>
      <c r="J70" s="39">
        <f>ROUND(I70/'第１表‐１'!G70*1000,1)</f>
        <v>1.1</v>
      </c>
      <c r="K70" s="37">
        <v>1373</v>
      </c>
      <c r="L70" s="39">
        <f>ROUND(K70/('第１表‐１'!E70+'第１表‐２'!K70)*1000,1)</f>
        <v>19.5</v>
      </c>
      <c r="M70" s="40">
        <v>25751</v>
      </c>
      <c r="N70" s="39">
        <f>ROUND(M70/('第１表‐１'!G70+'第１表‐２'!M70)*1000,1)</f>
        <v>23.9</v>
      </c>
      <c r="O70" s="37">
        <v>681</v>
      </c>
      <c r="P70" s="39">
        <f>ROUND(O70/('第１表‐１'!E70+K70)*1000,1)</f>
        <v>9.7</v>
      </c>
      <c r="Q70" s="40">
        <v>11940</v>
      </c>
      <c r="R70" s="43">
        <f>ROUND(Q70/('第１表‐１'!G70+'第１表‐２'!M70)*1000,1)</f>
        <v>11.1</v>
      </c>
      <c r="S70" s="40">
        <v>692</v>
      </c>
      <c r="T70" s="39">
        <f>ROUND(S70/('第１表‐１'!E70+'第１表‐２'!K70)*1000,1)</f>
        <v>9.8</v>
      </c>
      <c r="U70" s="40">
        <v>13811</v>
      </c>
      <c r="V70" s="39">
        <f>ROUND(U70/('第１表‐１'!G70+'第１表‐２'!M70)*1000,1)</f>
        <v>12.8</v>
      </c>
      <c r="W70" s="56" t="s">
        <v>151</v>
      </c>
    </row>
    <row r="71" spans="2:23" s="13" customFormat="1" ht="14.25">
      <c r="B71" s="49" t="s">
        <v>152</v>
      </c>
      <c r="C71" s="37">
        <v>142</v>
      </c>
      <c r="D71" s="39">
        <f>ROUND(C71/'第１表‐１'!E71*1000,1)</f>
        <v>2.1</v>
      </c>
      <c r="E71" s="40">
        <v>2299</v>
      </c>
      <c r="F71" s="43">
        <f>ROUND(E71/'第１表‐１'!G71*1000,1)</f>
        <v>2.2</v>
      </c>
      <c r="G71" s="40">
        <v>55</v>
      </c>
      <c r="H71" s="39">
        <f>ROUND(G71/'第１表‐１'!E71*1000,1)</f>
        <v>0.8</v>
      </c>
      <c r="I71" s="40">
        <v>1065</v>
      </c>
      <c r="J71" s="39">
        <f>ROUND(I71/'第１表‐１'!G71*1000,1)</f>
        <v>1</v>
      </c>
      <c r="K71" s="37">
        <v>1434</v>
      </c>
      <c r="L71" s="39">
        <f>ROUND(K71/('第１表‐１'!E71+'第１表‐２'!K71)*1000,1)</f>
        <v>20.7</v>
      </c>
      <c r="M71" s="40">
        <v>24800</v>
      </c>
      <c r="N71" s="39">
        <f>ROUND(M71/('第１表‐１'!G71+'第１表‐２'!M71)*1000,1)</f>
        <v>23.4</v>
      </c>
      <c r="O71" s="37">
        <v>678</v>
      </c>
      <c r="P71" s="39">
        <f>ROUND(O71/('第１表‐１'!E71+K71)*1000,1)</f>
        <v>9.8</v>
      </c>
      <c r="Q71" s="40">
        <v>11448</v>
      </c>
      <c r="R71" s="43">
        <f>ROUND(Q71/('第１表‐１'!G71+'第１表‐２'!M71)*1000,1)</f>
        <v>10.8</v>
      </c>
      <c r="S71" s="40">
        <v>756</v>
      </c>
      <c r="T71" s="39">
        <f>ROUND(S71/('第１表‐１'!E71+'第１表‐２'!K71)*1000,1)</f>
        <v>10.9</v>
      </c>
      <c r="U71" s="40">
        <v>13352</v>
      </c>
      <c r="V71" s="39">
        <f>ROUND(U71/('第１表‐１'!G71+'第１表‐２'!M71)*1000,1)</f>
        <v>12.6</v>
      </c>
      <c r="W71" s="56" t="s">
        <v>152</v>
      </c>
    </row>
    <row r="72" spans="2:23" ht="14.25">
      <c r="B72" s="49" t="s">
        <v>155</v>
      </c>
      <c r="C72" s="37">
        <v>133</v>
      </c>
      <c r="D72" s="39">
        <f>ROUND(C72/'第１表‐１'!E72*1000,1)</f>
        <v>2</v>
      </c>
      <c r="E72" s="40">
        <v>2185</v>
      </c>
      <c r="F72" s="43">
        <f>ROUND(E72/'第１表‐１'!G72*1000,1)</f>
        <v>2.1</v>
      </c>
      <c r="G72" s="40">
        <v>58</v>
      </c>
      <c r="H72" s="39">
        <f>ROUND(G72/'第１表‐１'!E72*1000,1)</f>
        <v>0.9</v>
      </c>
      <c r="I72" s="40">
        <v>1026</v>
      </c>
      <c r="J72" s="39">
        <f>ROUND(I72/'第１表‐１'!G72*1000,1)</f>
        <v>1</v>
      </c>
      <c r="K72" s="37">
        <v>1417</v>
      </c>
      <c r="L72" s="39">
        <f>ROUND(K72/('第１表‐１'!E72+'第１表‐２'!K72)*1000,1)</f>
        <v>20.8</v>
      </c>
      <c r="M72" s="40">
        <v>24102</v>
      </c>
      <c r="N72" s="39">
        <f>ROUND(M72/('第１表‐１'!G72+'第１表‐２'!M72)*1000,1)</f>
        <v>22.9</v>
      </c>
      <c r="O72" s="37">
        <v>682</v>
      </c>
      <c r="P72" s="39">
        <f>ROUND(O72/('第１表‐１'!E72+K72)*1000,1)</f>
        <v>10</v>
      </c>
      <c r="Q72" s="40">
        <v>10938</v>
      </c>
      <c r="R72" s="43">
        <f>ROUND(Q72/('第１表‐１'!G72+'第１表‐２'!M72)*1000,1)</f>
        <v>10.4</v>
      </c>
      <c r="S72" s="40">
        <v>735</v>
      </c>
      <c r="T72" s="39">
        <f>ROUND(S72/('第１表‐１'!E72+'第１表‐２'!K72)*1000,1)</f>
        <v>10.8</v>
      </c>
      <c r="U72" s="40">
        <v>13164</v>
      </c>
      <c r="V72" s="39">
        <f>ROUND(U72/('第１表‐１'!G72+'第１表‐２'!M72)*1000,1)</f>
        <v>12.5</v>
      </c>
      <c r="W72" s="56" t="s">
        <v>155</v>
      </c>
    </row>
    <row r="73" spans="2:23" ht="14.25">
      <c r="B73" s="65" t="s">
        <v>167</v>
      </c>
      <c r="C73" s="64">
        <v>137</v>
      </c>
      <c r="D73" s="74">
        <f>ROUND(C73/'第１表‐１'!E73*1000,1)</f>
        <v>2.1</v>
      </c>
      <c r="E73" s="63">
        <v>2080</v>
      </c>
      <c r="F73" s="79">
        <f>ROUND(E73/'第１表‐１'!G73*1000,1)</f>
        <v>2.1</v>
      </c>
      <c r="G73" s="63">
        <v>60</v>
      </c>
      <c r="H73" s="74">
        <f>ROUND(G73/'第１表‐１'!E73*1000,1)</f>
        <v>0.9</v>
      </c>
      <c r="I73" s="63">
        <v>952</v>
      </c>
      <c r="J73" s="74">
        <f>ROUND(I73/'第１表‐１'!G73*1000,1)</f>
        <v>0.9</v>
      </c>
      <c r="K73" s="64">
        <v>1358</v>
      </c>
      <c r="L73" s="74">
        <f>ROUND(K73/('第１表‐１'!E73+'第１表‐２'!K73)*1000,1)</f>
        <v>20.4</v>
      </c>
      <c r="M73" s="63">
        <v>23524</v>
      </c>
      <c r="N73" s="74">
        <f>ROUND(M73/('第１表‐１'!G73+'第１表‐２'!M73)*1000,1)</f>
        <v>22.9</v>
      </c>
      <c r="O73" s="64">
        <v>641</v>
      </c>
      <c r="P73" s="74">
        <f>ROUND(O73/('第１表‐１'!E73+K73)*1000,1)</f>
        <v>9.6</v>
      </c>
      <c r="Q73" s="63">
        <v>10905</v>
      </c>
      <c r="R73" s="79">
        <f>ROUND(Q73/('第１表‐１'!G73+'第１表‐２'!M73)*1000,1)</f>
        <v>10.6</v>
      </c>
      <c r="S73" s="63">
        <v>717</v>
      </c>
      <c r="T73" s="74">
        <f>ROUND(S73/('第１表‐１'!E73+'第１表‐２'!K73)*1000,1)</f>
        <v>10.8</v>
      </c>
      <c r="U73" s="63">
        <v>12619</v>
      </c>
      <c r="V73" s="74">
        <f>ROUND(U73/('第１表‐１'!G73+'第１表‐２'!M73)*1000,1)</f>
        <v>12.3</v>
      </c>
      <c r="W73" s="67" t="s">
        <v>167</v>
      </c>
    </row>
  </sheetData>
  <sheetProtection/>
  <mergeCells count="28">
    <mergeCell ref="O4:R4"/>
    <mergeCell ref="S5:V5"/>
    <mergeCell ref="S6:T6"/>
    <mergeCell ref="U6:V6"/>
    <mergeCell ref="S7:S8"/>
    <mergeCell ref="U7:U8"/>
    <mergeCell ref="M5:N5"/>
    <mergeCell ref="O6:P6"/>
    <mergeCell ref="O7:O8"/>
    <mergeCell ref="Q6:R6"/>
    <mergeCell ref="Q7:Q8"/>
    <mergeCell ref="O5:R5"/>
    <mergeCell ref="I2:L2"/>
    <mergeCell ref="G6:H6"/>
    <mergeCell ref="C6:D6"/>
    <mergeCell ref="E7:E8"/>
    <mergeCell ref="G7:G8"/>
    <mergeCell ref="K6:L6"/>
    <mergeCell ref="K7:K8"/>
    <mergeCell ref="C4:F5"/>
    <mergeCell ref="G4:J5"/>
    <mergeCell ref="K5:L5"/>
    <mergeCell ref="E6:F6"/>
    <mergeCell ref="M6:N6"/>
    <mergeCell ref="M7:M8"/>
    <mergeCell ref="C7:C8"/>
    <mergeCell ref="I6:J6"/>
    <mergeCell ref="I7:I8"/>
  </mergeCells>
  <printOptions horizontalCentered="1"/>
  <pageMargins left="0.5905511811023623" right="0.5905511811023623" top="0.5905511811023623" bottom="0.5905511811023623" header="0.5118110236220472" footer="0.5118110236220472"/>
  <pageSetup blackAndWhite="1" firstPageNumber="50" useFirstPageNumber="1" horizontalDpi="600" verticalDpi="600" orientation="portrait" paperSize="9" scale="75" r:id="rId1"/>
  <colBreaks count="1" manualBreakCount="1">
    <brk id="12" max="7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W76"/>
  <sheetViews>
    <sheetView tabSelected="1" view="pageBreakPreview" zoomScaleNormal="75" zoomScaleSheetLayoutView="100" zoomScalePageLayoutView="0" workbookViewId="0" topLeftCell="A1">
      <pane xSplit="2" ySplit="8" topLeftCell="C27" activePane="bottomRight" state="frozen"/>
      <selection pane="topLeft" activeCell="A1" sqref="A1"/>
      <selection pane="topRight" activeCell="I1" sqref="I1"/>
      <selection pane="bottomLeft" activeCell="A13" sqref="A13"/>
      <selection pane="bottomRight" activeCell="J17" sqref="J17"/>
    </sheetView>
  </sheetViews>
  <sheetFormatPr defaultColWidth="8.796875" defaultRowHeight="14.25"/>
  <cols>
    <col min="1" max="1" width="1.1015625" style="4" customWidth="1"/>
    <col min="2" max="12" width="10.8984375" style="4" customWidth="1"/>
    <col min="13" max="15" width="10.69921875" style="4" customWidth="1"/>
    <col min="16" max="16" width="10.8984375" style="4" customWidth="1"/>
    <col min="17" max="17" width="11.69921875" style="4" customWidth="1"/>
    <col min="18" max="23" width="10.69921875" style="4" customWidth="1"/>
    <col min="24" max="16384" width="9" style="4" customWidth="1"/>
  </cols>
  <sheetData>
    <row r="1" ht="18.75" customHeight="1"/>
    <row r="2" spans="7:13" ht="18.75" customHeight="1">
      <c r="G2" s="7" t="s">
        <v>32</v>
      </c>
      <c r="I2" s="91" t="s">
        <v>33</v>
      </c>
      <c r="J2" s="92"/>
      <c r="K2" s="92"/>
      <c r="L2" s="92"/>
      <c r="M2" s="8" t="s">
        <v>28</v>
      </c>
    </row>
    <row r="3" ht="10.5" customHeight="1"/>
    <row r="4" spans="1:23" ht="15" customHeight="1">
      <c r="A4" s="30"/>
      <c r="B4" s="9"/>
      <c r="C4" s="10"/>
      <c r="D4" s="12"/>
      <c r="E4" s="104" t="s">
        <v>43</v>
      </c>
      <c r="F4" s="105"/>
      <c r="G4" s="105"/>
      <c r="H4" s="105"/>
      <c r="I4" s="105"/>
      <c r="J4" s="105"/>
      <c r="K4" s="105"/>
      <c r="L4" s="34"/>
      <c r="M4" s="34" t="s">
        <v>44</v>
      </c>
      <c r="N4" s="34"/>
      <c r="O4" s="80" t="s">
        <v>115</v>
      </c>
      <c r="P4" s="98"/>
      <c r="Q4" s="98"/>
      <c r="R4" s="99"/>
      <c r="S4" s="80" t="s">
        <v>39</v>
      </c>
      <c r="T4" s="98"/>
      <c r="U4" s="98"/>
      <c r="V4" s="99"/>
      <c r="W4" s="31"/>
    </row>
    <row r="5" spans="1:23" ht="15" customHeight="1">
      <c r="A5" s="13"/>
      <c r="B5" s="14"/>
      <c r="C5" s="93" t="s">
        <v>40</v>
      </c>
      <c r="D5" s="103"/>
      <c r="E5" s="103"/>
      <c r="F5" s="97"/>
      <c r="G5" s="93" t="s">
        <v>6</v>
      </c>
      <c r="H5" s="103"/>
      <c r="I5" s="103"/>
      <c r="J5" s="97"/>
      <c r="K5" s="93" t="s">
        <v>41</v>
      </c>
      <c r="L5" s="103"/>
      <c r="M5" s="95" t="s">
        <v>42</v>
      </c>
      <c r="N5" s="97"/>
      <c r="O5" s="100"/>
      <c r="P5" s="101"/>
      <c r="Q5" s="101"/>
      <c r="R5" s="102"/>
      <c r="S5" s="100"/>
      <c r="T5" s="101"/>
      <c r="U5" s="101"/>
      <c r="V5" s="102"/>
      <c r="W5" s="32"/>
    </row>
    <row r="6" spans="1:23" ht="15" customHeight="1">
      <c r="A6" s="13"/>
      <c r="B6" s="17" t="s">
        <v>19</v>
      </c>
      <c r="C6" s="80" t="s">
        <v>20</v>
      </c>
      <c r="D6" s="81"/>
      <c r="E6" s="80" t="s">
        <v>24</v>
      </c>
      <c r="F6" s="82"/>
      <c r="G6" s="80" t="s">
        <v>20</v>
      </c>
      <c r="H6" s="81"/>
      <c r="I6" s="80" t="s">
        <v>24</v>
      </c>
      <c r="J6" s="82"/>
      <c r="K6" s="93" t="s">
        <v>20</v>
      </c>
      <c r="L6" s="95"/>
      <c r="M6" s="81" t="s">
        <v>24</v>
      </c>
      <c r="N6" s="82"/>
      <c r="O6" s="93" t="s">
        <v>20</v>
      </c>
      <c r="P6" s="95"/>
      <c r="Q6" s="93" t="s">
        <v>24</v>
      </c>
      <c r="R6" s="94"/>
      <c r="S6" s="95" t="s">
        <v>20</v>
      </c>
      <c r="T6" s="94"/>
      <c r="U6" s="95" t="s">
        <v>24</v>
      </c>
      <c r="V6" s="94"/>
      <c r="W6" s="15" t="s">
        <v>19</v>
      </c>
    </row>
    <row r="7" spans="1:23" ht="15" customHeight="1">
      <c r="A7" s="13"/>
      <c r="B7" s="14"/>
      <c r="C7" s="80" t="s">
        <v>21</v>
      </c>
      <c r="D7" s="10" t="s">
        <v>1</v>
      </c>
      <c r="E7" s="89" t="s">
        <v>21</v>
      </c>
      <c r="F7" s="11" t="s">
        <v>1</v>
      </c>
      <c r="G7" s="80" t="s">
        <v>21</v>
      </c>
      <c r="H7" s="10" t="s">
        <v>1</v>
      </c>
      <c r="I7" s="89" t="s">
        <v>21</v>
      </c>
      <c r="J7" s="11" t="s">
        <v>1</v>
      </c>
      <c r="K7" s="83" t="s">
        <v>21</v>
      </c>
      <c r="L7" s="10" t="s">
        <v>1</v>
      </c>
      <c r="M7" s="81" t="s">
        <v>21</v>
      </c>
      <c r="N7" s="20" t="s">
        <v>1</v>
      </c>
      <c r="O7" s="83" t="s">
        <v>21</v>
      </c>
      <c r="P7" s="10" t="s">
        <v>1</v>
      </c>
      <c r="Q7" s="89" t="s">
        <v>21</v>
      </c>
      <c r="R7" s="16" t="s">
        <v>1</v>
      </c>
      <c r="S7" s="85" t="s">
        <v>21</v>
      </c>
      <c r="T7" s="20" t="s">
        <v>1</v>
      </c>
      <c r="U7" s="82" t="s">
        <v>21</v>
      </c>
      <c r="V7" s="16" t="s">
        <v>1</v>
      </c>
      <c r="W7" s="32"/>
    </row>
    <row r="8" spans="1:23" ht="15" customHeight="1">
      <c r="A8" s="21"/>
      <c r="B8" s="22"/>
      <c r="C8" s="86"/>
      <c r="D8" s="25" t="s">
        <v>5</v>
      </c>
      <c r="E8" s="90"/>
      <c r="F8" s="27" t="s">
        <v>5</v>
      </c>
      <c r="G8" s="86"/>
      <c r="H8" s="25" t="s">
        <v>5</v>
      </c>
      <c r="I8" s="90"/>
      <c r="J8" s="27" t="s">
        <v>5</v>
      </c>
      <c r="K8" s="86"/>
      <c r="L8" s="25" t="s">
        <v>3</v>
      </c>
      <c r="M8" s="88"/>
      <c r="N8" s="24" t="s">
        <v>3</v>
      </c>
      <c r="O8" s="86"/>
      <c r="P8" s="25" t="s">
        <v>2</v>
      </c>
      <c r="Q8" s="90"/>
      <c r="R8" s="27" t="s">
        <v>2</v>
      </c>
      <c r="S8" s="88"/>
      <c r="T8" s="24" t="s">
        <v>2</v>
      </c>
      <c r="U8" s="87"/>
      <c r="V8" s="27" t="s">
        <v>2</v>
      </c>
      <c r="W8" s="33"/>
    </row>
    <row r="9" spans="2:23" ht="15" customHeight="1">
      <c r="B9" s="44" t="s">
        <v>7</v>
      </c>
      <c r="C9" s="51" t="s">
        <v>169</v>
      </c>
      <c r="D9" s="50" t="s">
        <v>169</v>
      </c>
      <c r="E9" s="50" t="s">
        <v>169</v>
      </c>
      <c r="F9" s="52" t="s">
        <v>169</v>
      </c>
      <c r="G9" s="50" t="s">
        <v>169</v>
      </c>
      <c r="H9" s="50" t="s">
        <v>169</v>
      </c>
      <c r="I9" s="50" t="s">
        <v>169</v>
      </c>
      <c r="J9" s="50" t="s">
        <v>169</v>
      </c>
      <c r="K9" s="51" t="s">
        <v>169</v>
      </c>
      <c r="L9" s="50" t="s">
        <v>169</v>
      </c>
      <c r="M9" s="50" t="s">
        <v>169</v>
      </c>
      <c r="N9" s="50" t="s">
        <v>169</v>
      </c>
      <c r="O9" s="37">
        <v>19247</v>
      </c>
      <c r="P9" s="57">
        <v>9.2</v>
      </c>
      <c r="Q9" s="40">
        <v>546207</v>
      </c>
      <c r="R9" s="43">
        <v>9.8</v>
      </c>
      <c r="S9" s="41">
        <v>2119</v>
      </c>
      <c r="T9" s="58">
        <v>1.01</v>
      </c>
      <c r="U9" s="41">
        <v>55511</v>
      </c>
      <c r="V9" s="58">
        <v>0.99</v>
      </c>
      <c r="W9" s="53" t="s">
        <v>8</v>
      </c>
    </row>
    <row r="10" spans="2:23" ht="15" customHeight="1">
      <c r="B10" s="44" t="s">
        <v>10</v>
      </c>
      <c r="C10" s="51" t="s">
        <v>169</v>
      </c>
      <c r="D10" s="50" t="s">
        <v>169</v>
      </c>
      <c r="E10" s="50" t="s">
        <v>169</v>
      </c>
      <c r="F10" s="52" t="s">
        <v>169</v>
      </c>
      <c r="G10" s="50" t="s">
        <v>169</v>
      </c>
      <c r="H10" s="50" t="s">
        <v>169</v>
      </c>
      <c r="I10" s="50" t="s">
        <v>169</v>
      </c>
      <c r="J10" s="50" t="s">
        <v>169</v>
      </c>
      <c r="K10" s="51" t="s">
        <v>169</v>
      </c>
      <c r="L10" s="50" t="s">
        <v>169</v>
      </c>
      <c r="M10" s="50" t="s">
        <v>169</v>
      </c>
      <c r="N10" s="50" t="s">
        <v>169</v>
      </c>
      <c r="O10" s="37">
        <v>19151</v>
      </c>
      <c r="P10" s="57">
        <v>8.3</v>
      </c>
      <c r="Q10" s="40">
        <v>521438</v>
      </c>
      <c r="R10" s="43">
        <v>8.7</v>
      </c>
      <c r="S10" s="41">
        <v>1869</v>
      </c>
      <c r="T10" s="58">
        <v>0.81</v>
      </c>
      <c r="U10" s="41">
        <v>51687</v>
      </c>
      <c r="V10" s="58">
        <v>0.87</v>
      </c>
      <c r="W10" s="53" t="s">
        <v>76</v>
      </c>
    </row>
    <row r="11" spans="2:23" ht="15" customHeight="1">
      <c r="B11" s="45" t="s">
        <v>9</v>
      </c>
      <c r="C11" s="51" t="s">
        <v>169</v>
      </c>
      <c r="D11" s="50" t="s">
        <v>169</v>
      </c>
      <c r="E11" s="50" t="s">
        <v>169</v>
      </c>
      <c r="F11" s="52" t="s">
        <v>169</v>
      </c>
      <c r="G11" s="50" t="s">
        <v>169</v>
      </c>
      <c r="H11" s="50" t="s">
        <v>169</v>
      </c>
      <c r="I11" s="50" t="s">
        <v>169</v>
      </c>
      <c r="J11" s="50" t="s">
        <v>169</v>
      </c>
      <c r="K11" s="51" t="s">
        <v>169</v>
      </c>
      <c r="L11" s="50" t="s">
        <v>169</v>
      </c>
      <c r="M11" s="50" t="s">
        <v>169</v>
      </c>
      <c r="N11" s="50" t="s">
        <v>169</v>
      </c>
      <c r="O11" s="37">
        <v>19360</v>
      </c>
      <c r="P11" s="57">
        <v>7.5</v>
      </c>
      <c r="Q11" s="40">
        <v>506674</v>
      </c>
      <c r="R11" s="43">
        <v>7.9</v>
      </c>
      <c r="S11" s="41">
        <v>2008</v>
      </c>
      <c r="T11" s="58">
        <v>0.78</v>
      </c>
      <c r="U11" s="41">
        <v>51259</v>
      </c>
      <c r="V11" s="58">
        <v>0.8</v>
      </c>
      <c r="W11" s="48" t="s">
        <v>26</v>
      </c>
    </row>
    <row r="12" spans="2:23" ht="15" customHeight="1">
      <c r="B12" s="45" t="s">
        <v>11</v>
      </c>
      <c r="C12" s="51" t="s">
        <v>169</v>
      </c>
      <c r="D12" s="50" t="s">
        <v>169</v>
      </c>
      <c r="E12" s="50" t="s">
        <v>169</v>
      </c>
      <c r="F12" s="52" t="s">
        <v>169</v>
      </c>
      <c r="G12" s="50" t="s">
        <v>169</v>
      </c>
      <c r="H12" s="50" t="s">
        <v>169</v>
      </c>
      <c r="I12" s="50" t="s">
        <v>169</v>
      </c>
      <c r="J12" s="50" t="s">
        <v>169</v>
      </c>
      <c r="K12" s="51" t="s">
        <v>169</v>
      </c>
      <c r="L12" s="50" t="s">
        <v>169</v>
      </c>
      <c r="M12" s="50" t="s">
        <v>169</v>
      </c>
      <c r="N12" s="50" t="s">
        <v>169</v>
      </c>
      <c r="O12" s="37">
        <v>22323</v>
      </c>
      <c r="P12" s="57">
        <v>7.8</v>
      </c>
      <c r="Q12" s="40">
        <v>556730</v>
      </c>
      <c r="R12" s="43">
        <v>8</v>
      </c>
      <c r="S12" s="41">
        <v>1938</v>
      </c>
      <c r="T12" s="58">
        <v>0.68</v>
      </c>
      <c r="U12" s="41">
        <v>48528</v>
      </c>
      <c r="V12" s="58">
        <v>0.7</v>
      </c>
      <c r="W12" s="48" t="s">
        <v>77</v>
      </c>
    </row>
    <row r="13" spans="2:23" ht="15" customHeight="1">
      <c r="B13" s="45" t="s">
        <v>12</v>
      </c>
      <c r="C13" s="51" t="s">
        <v>169</v>
      </c>
      <c r="D13" s="50" t="s">
        <v>169</v>
      </c>
      <c r="E13" s="50" t="s">
        <v>169</v>
      </c>
      <c r="F13" s="52" t="s">
        <v>169</v>
      </c>
      <c r="G13" s="50" t="s">
        <v>169</v>
      </c>
      <c r="H13" s="50" t="s">
        <v>169</v>
      </c>
      <c r="I13" s="50" t="s">
        <v>169</v>
      </c>
      <c r="J13" s="50" t="s">
        <v>169</v>
      </c>
      <c r="K13" s="51" t="s">
        <v>169</v>
      </c>
      <c r="L13" s="50" t="s">
        <v>169</v>
      </c>
      <c r="M13" s="50" t="s">
        <v>169</v>
      </c>
      <c r="N13" s="50" t="s">
        <v>169</v>
      </c>
      <c r="O13" s="37">
        <v>27917</v>
      </c>
      <c r="P13" s="57">
        <v>8.8</v>
      </c>
      <c r="Q13" s="40">
        <v>666575</v>
      </c>
      <c r="R13" s="43">
        <v>9.3</v>
      </c>
      <c r="S13" s="41">
        <v>1822</v>
      </c>
      <c r="T13" s="58">
        <v>0.58</v>
      </c>
      <c r="U13" s="41">
        <v>48556</v>
      </c>
      <c r="V13" s="58">
        <v>0.68</v>
      </c>
      <c r="W13" s="48" t="s">
        <v>78</v>
      </c>
    </row>
    <row r="14" spans="2:23" ht="12" customHeight="1">
      <c r="B14" s="45"/>
      <c r="C14" s="51"/>
      <c r="D14" s="50"/>
      <c r="E14" s="50"/>
      <c r="F14" s="52"/>
      <c r="G14" s="50"/>
      <c r="H14" s="50"/>
      <c r="I14" s="50"/>
      <c r="J14" s="50"/>
      <c r="K14" s="51"/>
      <c r="L14" s="50"/>
      <c r="M14" s="50"/>
      <c r="N14" s="50"/>
      <c r="O14" s="37"/>
      <c r="P14" s="57"/>
      <c r="Q14" s="40"/>
      <c r="R14" s="43"/>
      <c r="S14" s="41"/>
      <c r="T14" s="58"/>
      <c r="U14" s="41"/>
      <c r="V14" s="58"/>
      <c r="W14" s="48"/>
    </row>
    <row r="15" spans="2:23" ht="15" customHeight="1">
      <c r="B15" s="45" t="s">
        <v>13</v>
      </c>
      <c r="C15" s="51" t="s">
        <v>169</v>
      </c>
      <c r="D15" s="50" t="s">
        <v>169</v>
      </c>
      <c r="E15" s="50" t="s">
        <v>169</v>
      </c>
      <c r="F15" s="52" t="s">
        <v>169</v>
      </c>
      <c r="G15" s="50" t="s">
        <v>169</v>
      </c>
      <c r="H15" s="50" t="s">
        <v>169</v>
      </c>
      <c r="I15" s="50" t="s">
        <v>169</v>
      </c>
      <c r="J15" s="50" t="s">
        <v>169</v>
      </c>
      <c r="K15" s="51" t="s">
        <v>169</v>
      </c>
      <c r="L15" s="50" t="s">
        <v>169</v>
      </c>
      <c r="M15" s="50" t="s">
        <v>169</v>
      </c>
      <c r="N15" s="50" t="s">
        <v>169</v>
      </c>
      <c r="O15" s="37">
        <v>35018</v>
      </c>
      <c r="P15" s="57">
        <v>11.2</v>
      </c>
      <c r="Q15" s="40">
        <v>934170</v>
      </c>
      <c r="R15" s="43">
        <v>12</v>
      </c>
      <c r="S15" s="41">
        <v>2451</v>
      </c>
      <c r="T15" s="58">
        <v>0.78</v>
      </c>
      <c r="U15" s="41">
        <v>79551</v>
      </c>
      <c r="V15" s="58">
        <v>1.02</v>
      </c>
      <c r="W15" s="48" t="s">
        <v>79</v>
      </c>
    </row>
    <row r="16" spans="2:23" ht="15" customHeight="1">
      <c r="B16" s="45" t="s">
        <v>14</v>
      </c>
      <c r="C16" s="51" t="s">
        <v>169</v>
      </c>
      <c r="D16" s="50" t="s">
        <v>169</v>
      </c>
      <c r="E16" s="40">
        <v>108843</v>
      </c>
      <c r="F16" s="43">
        <v>46.6</v>
      </c>
      <c r="G16" s="41">
        <v>2429</v>
      </c>
      <c r="H16" s="42">
        <v>27.6</v>
      </c>
      <c r="I16" s="41">
        <v>73659</v>
      </c>
      <c r="J16" s="42">
        <v>31.5</v>
      </c>
      <c r="K16" s="51" t="s">
        <v>169</v>
      </c>
      <c r="L16" s="50" t="s">
        <v>169</v>
      </c>
      <c r="M16" s="41">
        <v>35184</v>
      </c>
      <c r="N16" s="42">
        <v>15.1</v>
      </c>
      <c r="O16" s="37">
        <v>27783</v>
      </c>
      <c r="P16" s="57">
        <v>8.2</v>
      </c>
      <c r="Q16" s="40">
        <v>715081</v>
      </c>
      <c r="R16" s="43">
        <v>8.6</v>
      </c>
      <c r="S16" s="41">
        <v>3042</v>
      </c>
      <c r="T16" s="58">
        <v>0.9</v>
      </c>
      <c r="U16" s="41">
        <v>83689</v>
      </c>
      <c r="V16" s="58">
        <v>1.01</v>
      </c>
      <c r="W16" s="48" t="s">
        <v>80</v>
      </c>
    </row>
    <row r="17" spans="2:23" ht="15" customHeight="1">
      <c r="B17" s="45" t="s">
        <v>15</v>
      </c>
      <c r="C17" s="37">
        <v>2773</v>
      </c>
      <c r="D17" s="39">
        <v>42.5</v>
      </c>
      <c r="E17" s="40">
        <v>75918</v>
      </c>
      <c r="F17" s="43">
        <v>43.9</v>
      </c>
      <c r="G17" s="41">
        <v>1869</v>
      </c>
      <c r="H17" s="42">
        <v>28.6</v>
      </c>
      <c r="I17" s="41">
        <v>53297</v>
      </c>
      <c r="J17" s="42">
        <v>30.8</v>
      </c>
      <c r="K17" s="37">
        <v>904</v>
      </c>
      <c r="L17" s="39">
        <v>13.8</v>
      </c>
      <c r="M17" s="41">
        <v>22621</v>
      </c>
      <c r="N17" s="42">
        <v>13.1</v>
      </c>
      <c r="O17" s="37">
        <v>30961</v>
      </c>
      <c r="P17" s="57">
        <v>8.2</v>
      </c>
      <c r="Q17" s="40">
        <v>714861</v>
      </c>
      <c r="R17" s="43">
        <v>8</v>
      </c>
      <c r="S17" s="41">
        <v>2767</v>
      </c>
      <c r="T17" s="58">
        <v>0.73</v>
      </c>
      <c r="U17" s="41">
        <v>75267</v>
      </c>
      <c r="V17" s="58">
        <v>0.84</v>
      </c>
      <c r="W17" s="48" t="s">
        <v>81</v>
      </c>
    </row>
    <row r="18" spans="2:23" ht="15" customHeight="1">
      <c r="B18" s="45" t="s">
        <v>16</v>
      </c>
      <c r="C18" s="37">
        <v>2655</v>
      </c>
      <c r="D18" s="39">
        <v>36.3</v>
      </c>
      <c r="E18" s="40">
        <v>66552</v>
      </c>
      <c r="F18" s="43">
        <v>41.4</v>
      </c>
      <c r="G18" s="41">
        <v>1961</v>
      </c>
      <c r="H18" s="42">
        <v>26.8</v>
      </c>
      <c r="I18" s="41">
        <v>49512</v>
      </c>
      <c r="J18" s="42">
        <v>30.8</v>
      </c>
      <c r="K18" s="37">
        <v>694</v>
      </c>
      <c r="L18" s="39">
        <v>9.5</v>
      </c>
      <c r="M18" s="41">
        <v>17040</v>
      </c>
      <c r="N18" s="42">
        <v>10.6</v>
      </c>
      <c r="O18" s="37">
        <v>41599</v>
      </c>
      <c r="P18" s="57">
        <v>9.9</v>
      </c>
      <c r="Q18" s="40">
        <v>866115</v>
      </c>
      <c r="R18" s="43">
        <v>9.3</v>
      </c>
      <c r="S18" s="41">
        <v>2643</v>
      </c>
      <c r="T18" s="58">
        <v>0.63</v>
      </c>
      <c r="U18" s="41">
        <v>69410</v>
      </c>
      <c r="V18" s="58">
        <v>0.74</v>
      </c>
      <c r="W18" s="48" t="s">
        <v>82</v>
      </c>
    </row>
    <row r="19" spans="2:23" ht="15" customHeight="1">
      <c r="B19" s="45" t="s">
        <v>17</v>
      </c>
      <c r="C19" s="37">
        <v>2768</v>
      </c>
      <c r="D19" s="39">
        <v>27.2</v>
      </c>
      <c r="E19" s="40">
        <v>54904</v>
      </c>
      <c r="F19" s="43">
        <v>30.1</v>
      </c>
      <c r="G19" s="41">
        <v>2037</v>
      </c>
      <c r="H19" s="42">
        <v>20</v>
      </c>
      <c r="I19" s="41">
        <v>39955</v>
      </c>
      <c r="J19" s="42">
        <v>21.9</v>
      </c>
      <c r="K19" s="37">
        <v>731</v>
      </c>
      <c r="L19" s="39">
        <v>7.2</v>
      </c>
      <c r="M19" s="41">
        <v>14949</v>
      </c>
      <c r="N19" s="42">
        <v>8.2</v>
      </c>
      <c r="O19" s="37">
        <v>52226</v>
      </c>
      <c r="P19" s="57">
        <v>10.9</v>
      </c>
      <c r="Q19" s="40">
        <v>954852</v>
      </c>
      <c r="R19" s="43">
        <v>9.7</v>
      </c>
      <c r="S19" s="41">
        <v>3298</v>
      </c>
      <c r="T19" s="58">
        <v>0.69</v>
      </c>
      <c r="U19" s="41">
        <v>77195</v>
      </c>
      <c r="V19" s="58">
        <v>0.79</v>
      </c>
      <c r="W19" s="48" t="s">
        <v>83</v>
      </c>
    </row>
    <row r="20" spans="2:23" ht="9.75" customHeight="1">
      <c r="B20" s="45"/>
      <c r="C20" s="37"/>
      <c r="D20" s="39"/>
      <c r="E20" s="40"/>
      <c r="F20" s="43"/>
      <c r="G20" s="41"/>
      <c r="H20" s="42"/>
      <c r="I20" s="41"/>
      <c r="J20" s="42"/>
      <c r="K20" s="37"/>
      <c r="L20" s="55"/>
      <c r="M20" s="41"/>
      <c r="N20" s="59"/>
      <c r="O20" s="37"/>
      <c r="P20" s="55"/>
      <c r="Q20" s="40"/>
      <c r="R20" s="54"/>
      <c r="S20" s="41"/>
      <c r="T20" s="59"/>
      <c r="U20" s="41"/>
      <c r="V20" s="59"/>
      <c r="W20" s="48"/>
    </row>
    <row r="21" spans="2:23" ht="15" customHeight="1">
      <c r="B21" s="45" t="s">
        <v>46</v>
      </c>
      <c r="C21" s="37">
        <v>2291</v>
      </c>
      <c r="D21" s="39">
        <v>19.7</v>
      </c>
      <c r="E21" s="40">
        <v>41917</v>
      </c>
      <c r="F21" s="43">
        <v>21.7</v>
      </c>
      <c r="G21" s="41">
        <v>1577</v>
      </c>
      <c r="H21" s="42">
        <v>13.6</v>
      </c>
      <c r="I21" s="41">
        <v>29107</v>
      </c>
      <c r="J21" s="42">
        <v>15</v>
      </c>
      <c r="K21" s="37">
        <v>714</v>
      </c>
      <c r="L21" s="39">
        <v>6.1</v>
      </c>
      <c r="M21" s="41">
        <v>12810</v>
      </c>
      <c r="N21" s="42">
        <v>6.6</v>
      </c>
      <c r="O21" s="37">
        <v>61882</v>
      </c>
      <c r="P21" s="57">
        <v>11.6</v>
      </c>
      <c r="Q21" s="40">
        <v>1029405</v>
      </c>
      <c r="R21" s="43">
        <v>10</v>
      </c>
      <c r="S21" s="41">
        <v>4337</v>
      </c>
      <c r="T21" s="58">
        <v>0.81</v>
      </c>
      <c r="U21" s="41">
        <v>95937</v>
      </c>
      <c r="V21" s="58">
        <v>0.93</v>
      </c>
      <c r="W21" s="48" t="s">
        <v>84</v>
      </c>
    </row>
    <row r="22" spans="2:23" ht="15" customHeight="1">
      <c r="B22" s="45" t="s">
        <v>47</v>
      </c>
      <c r="C22" s="37">
        <v>2332</v>
      </c>
      <c r="D22" s="39">
        <v>19</v>
      </c>
      <c r="E22" s="40">
        <v>40900</v>
      </c>
      <c r="F22" s="43">
        <v>20.4</v>
      </c>
      <c r="G22" s="41">
        <v>1615</v>
      </c>
      <c r="H22" s="42">
        <v>13.1</v>
      </c>
      <c r="I22" s="41">
        <v>28235</v>
      </c>
      <c r="J22" s="42">
        <v>14.1</v>
      </c>
      <c r="K22" s="37">
        <v>717</v>
      </c>
      <c r="L22" s="39">
        <v>5.8</v>
      </c>
      <c r="M22" s="41">
        <v>12665</v>
      </c>
      <c r="N22" s="42">
        <v>6.3</v>
      </c>
      <c r="O22" s="37">
        <v>65939</v>
      </c>
      <c r="P22" s="57">
        <v>12</v>
      </c>
      <c r="Q22" s="40">
        <v>1091229</v>
      </c>
      <c r="R22" s="43">
        <v>10.5</v>
      </c>
      <c r="S22" s="41">
        <v>4888</v>
      </c>
      <c r="T22" s="58">
        <v>0.89</v>
      </c>
      <c r="U22" s="41">
        <v>103595</v>
      </c>
      <c r="V22" s="58">
        <v>0.99</v>
      </c>
      <c r="W22" s="48" t="s">
        <v>85</v>
      </c>
    </row>
    <row r="23" spans="2:23" ht="15" customHeight="1">
      <c r="B23" s="45" t="s">
        <v>48</v>
      </c>
      <c r="C23" s="37">
        <v>2196</v>
      </c>
      <c r="D23" s="39">
        <v>17.7</v>
      </c>
      <c r="E23" s="40">
        <v>38754</v>
      </c>
      <c r="F23" s="43">
        <v>19</v>
      </c>
      <c r="G23" s="41">
        <v>1528</v>
      </c>
      <c r="H23" s="42">
        <v>12.3</v>
      </c>
      <c r="I23" s="41">
        <v>26329</v>
      </c>
      <c r="J23" s="42">
        <v>12.9</v>
      </c>
      <c r="K23" s="37">
        <v>668</v>
      </c>
      <c r="L23" s="39">
        <v>5.4</v>
      </c>
      <c r="M23" s="41">
        <v>12425</v>
      </c>
      <c r="N23" s="42">
        <v>6.1</v>
      </c>
      <c r="O23" s="37">
        <v>64756</v>
      </c>
      <c r="P23" s="57">
        <v>11.6</v>
      </c>
      <c r="Q23" s="40">
        <v>1099984</v>
      </c>
      <c r="R23" s="43">
        <v>10.4</v>
      </c>
      <c r="S23" s="41">
        <v>4846</v>
      </c>
      <c r="T23" s="58">
        <v>0.87</v>
      </c>
      <c r="U23" s="41">
        <v>108382</v>
      </c>
      <c r="V23" s="58">
        <v>1.02</v>
      </c>
      <c r="W23" s="48" t="s">
        <v>86</v>
      </c>
    </row>
    <row r="24" spans="2:23" ht="15" customHeight="1">
      <c r="B24" s="45" t="s">
        <v>49</v>
      </c>
      <c r="C24" s="37">
        <v>2128</v>
      </c>
      <c r="D24" s="39">
        <v>17</v>
      </c>
      <c r="E24" s="40">
        <v>37598</v>
      </c>
      <c r="F24" s="43">
        <v>18</v>
      </c>
      <c r="G24" s="41">
        <v>1465</v>
      </c>
      <c r="H24" s="42">
        <v>11.7</v>
      </c>
      <c r="I24" s="41">
        <v>25442</v>
      </c>
      <c r="J24" s="42">
        <v>12.2</v>
      </c>
      <c r="K24" s="37">
        <v>663</v>
      </c>
      <c r="L24" s="39">
        <v>5.3</v>
      </c>
      <c r="M24" s="41">
        <v>12156</v>
      </c>
      <c r="N24" s="42">
        <v>5.8</v>
      </c>
      <c r="O24" s="37">
        <v>61058</v>
      </c>
      <c r="P24" s="57">
        <v>10.7</v>
      </c>
      <c r="Q24" s="40">
        <v>1071923</v>
      </c>
      <c r="R24" s="43">
        <v>9.9</v>
      </c>
      <c r="S24" s="41">
        <v>5103</v>
      </c>
      <c r="T24" s="58">
        <v>0.89</v>
      </c>
      <c r="U24" s="41">
        <v>111877</v>
      </c>
      <c r="V24" s="58">
        <v>1.04</v>
      </c>
      <c r="W24" s="48" t="s">
        <v>87</v>
      </c>
    </row>
    <row r="25" spans="2:23" ht="15" customHeight="1">
      <c r="B25" s="45" t="s">
        <v>50</v>
      </c>
      <c r="C25" s="37">
        <v>1946</v>
      </c>
      <c r="D25" s="39">
        <v>16.1</v>
      </c>
      <c r="E25" s="40">
        <v>34383</v>
      </c>
      <c r="F25" s="43">
        <v>16.9</v>
      </c>
      <c r="G25" s="41">
        <v>1309</v>
      </c>
      <c r="H25" s="42">
        <v>10.8</v>
      </c>
      <c r="I25" s="41">
        <v>22989</v>
      </c>
      <c r="J25" s="42">
        <v>11.3</v>
      </c>
      <c r="K25" s="37">
        <v>637</v>
      </c>
      <c r="L25" s="39">
        <v>5.3</v>
      </c>
      <c r="M25" s="41">
        <v>11394</v>
      </c>
      <c r="N25" s="42">
        <v>5.6</v>
      </c>
      <c r="O25" s="37">
        <v>57381</v>
      </c>
      <c r="P25" s="57">
        <v>9.9</v>
      </c>
      <c r="Q25" s="40">
        <v>1000455</v>
      </c>
      <c r="R25" s="43">
        <v>9.1</v>
      </c>
      <c r="S25" s="41">
        <v>5285</v>
      </c>
      <c r="T25" s="58">
        <v>0.91</v>
      </c>
      <c r="U25" s="41">
        <v>113622</v>
      </c>
      <c r="V25" s="58">
        <v>1.04</v>
      </c>
      <c r="W25" s="48" t="s">
        <v>88</v>
      </c>
    </row>
    <row r="26" spans="2:23" ht="9.75" customHeight="1">
      <c r="B26" s="45"/>
      <c r="C26" s="37"/>
      <c r="D26" s="39"/>
      <c r="E26" s="40"/>
      <c r="F26" s="43"/>
      <c r="G26" s="41"/>
      <c r="H26" s="42"/>
      <c r="I26" s="41"/>
      <c r="J26" s="42"/>
      <c r="K26" s="37"/>
      <c r="L26" s="55"/>
      <c r="M26" s="41"/>
      <c r="N26" s="59"/>
      <c r="O26" s="37"/>
      <c r="P26" s="55"/>
      <c r="Q26" s="40"/>
      <c r="R26" s="54"/>
      <c r="S26" s="41"/>
      <c r="T26" s="59"/>
      <c r="U26" s="41"/>
      <c r="V26" s="59"/>
      <c r="W26" s="48"/>
    </row>
    <row r="27" spans="2:23" ht="15" customHeight="1">
      <c r="B27" s="45" t="s">
        <v>51</v>
      </c>
      <c r="C27" s="37">
        <v>1631</v>
      </c>
      <c r="D27" s="39">
        <v>14.6</v>
      </c>
      <c r="E27" s="40">
        <v>30513</v>
      </c>
      <c r="F27" s="43">
        <v>16</v>
      </c>
      <c r="G27" s="41">
        <v>1094</v>
      </c>
      <c r="H27" s="42">
        <v>9.8</v>
      </c>
      <c r="I27" s="41">
        <v>20268</v>
      </c>
      <c r="J27" s="42">
        <v>10.7</v>
      </c>
      <c r="K27" s="37">
        <v>537</v>
      </c>
      <c r="L27" s="39">
        <v>4.8</v>
      </c>
      <c r="M27" s="41">
        <v>10245</v>
      </c>
      <c r="N27" s="42">
        <v>5.4</v>
      </c>
      <c r="O27" s="37">
        <v>52212</v>
      </c>
      <c r="P27" s="57">
        <v>8.9</v>
      </c>
      <c r="Q27" s="40">
        <v>941628</v>
      </c>
      <c r="R27" s="43">
        <v>8.5</v>
      </c>
      <c r="S27" s="41">
        <v>5430</v>
      </c>
      <c r="T27" s="58">
        <v>0.92</v>
      </c>
      <c r="U27" s="41">
        <v>119135</v>
      </c>
      <c r="V27" s="58">
        <v>1.07</v>
      </c>
      <c r="W27" s="48" t="s">
        <v>89</v>
      </c>
    </row>
    <row r="28" spans="2:23" ht="15" customHeight="1">
      <c r="B28" s="45" t="s">
        <v>52</v>
      </c>
      <c r="C28" s="37">
        <v>1343</v>
      </c>
      <c r="D28" s="39">
        <v>12.6</v>
      </c>
      <c r="E28" s="40">
        <v>27133</v>
      </c>
      <c r="F28" s="43">
        <v>14.8</v>
      </c>
      <c r="G28" s="41">
        <v>864</v>
      </c>
      <c r="H28" s="42">
        <v>8.1</v>
      </c>
      <c r="I28" s="41">
        <v>17741</v>
      </c>
      <c r="J28" s="42">
        <v>9.7</v>
      </c>
      <c r="K28" s="37">
        <v>479</v>
      </c>
      <c r="L28" s="39">
        <v>4.5</v>
      </c>
      <c r="M28" s="41">
        <v>9392</v>
      </c>
      <c r="N28" s="42">
        <v>5.1</v>
      </c>
      <c r="O28" s="37">
        <v>48274</v>
      </c>
      <c r="P28" s="57">
        <v>8.1</v>
      </c>
      <c r="Q28" s="40">
        <v>871543</v>
      </c>
      <c r="R28" s="43">
        <v>7.8</v>
      </c>
      <c r="S28" s="41">
        <v>5842</v>
      </c>
      <c r="T28" s="58">
        <v>0.98</v>
      </c>
      <c r="U28" s="41">
        <v>124512</v>
      </c>
      <c r="V28" s="58">
        <v>1.11</v>
      </c>
      <c r="W28" s="48" t="s">
        <v>90</v>
      </c>
    </row>
    <row r="29" spans="2:23" ht="15" customHeight="1">
      <c r="B29" s="45" t="s">
        <v>53</v>
      </c>
      <c r="C29" s="37">
        <v>1285</v>
      </c>
      <c r="D29" s="39">
        <v>13</v>
      </c>
      <c r="E29" s="40">
        <v>24708</v>
      </c>
      <c r="F29" s="43">
        <v>14.1</v>
      </c>
      <c r="G29" s="41">
        <v>839</v>
      </c>
      <c r="H29" s="42">
        <v>8.5</v>
      </c>
      <c r="I29" s="41">
        <v>16022</v>
      </c>
      <c r="J29" s="42">
        <v>9.1</v>
      </c>
      <c r="K29" s="37">
        <v>446</v>
      </c>
      <c r="L29" s="39">
        <v>4.5</v>
      </c>
      <c r="M29" s="41">
        <v>8686</v>
      </c>
      <c r="N29" s="42">
        <v>4.9</v>
      </c>
      <c r="O29" s="37">
        <v>45131</v>
      </c>
      <c r="P29" s="57">
        <v>7.5</v>
      </c>
      <c r="Q29" s="40">
        <v>821029</v>
      </c>
      <c r="R29" s="43">
        <v>7.2</v>
      </c>
      <c r="S29" s="41">
        <v>5873</v>
      </c>
      <c r="T29" s="58">
        <v>0.98</v>
      </c>
      <c r="U29" s="41">
        <v>129485</v>
      </c>
      <c r="V29" s="58">
        <v>1.14</v>
      </c>
      <c r="W29" s="48" t="s">
        <v>91</v>
      </c>
    </row>
    <row r="30" spans="2:23" ht="15" customHeight="1">
      <c r="B30" s="45" t="s">
        <v>54</v>
      </c>
      <c r="C30" s="37">
        <v>1133</v>
      </c>
      <c r="D30" s="39">
        <v>11.7</v>
      </c>
      <c r="E30" s="40">
        <v>22217</v>
      </c>
      <c r="F30" s="43">
        <v>13</v>
      </c>
      <c r="G30" s="41">
        <v>763</v>
      </c>
      <c r="H30" s="42">
        <v>7.9</v>
      </c>
      <c r="I30" s="41">
        <v>14516</v>
      </c>
      <c r="J30" s="42">
        <v>8.5</v>
      </c>
      <c r="K30" s="37">
        <v>370</v>
      </c>
      <c r="L30" s="39">
        <v>3.8</v>
      </c>
      <c r="M30" s="41">
        <v>7701</v>
      </c>
      <c r="N30" s="42">
        <v>4.5</v>
      </c>
      <c r="O30" s="37">
        <v>43987</v>
      </c>
      <c r="P30" s="57">
        <v>7.2</v>
      </c>
      <c r="Q30" s="40">
        <v>793257</v>
      </c>
      <c r="R30" s="43">
        <v>6.9</v>
      </c>
      <c r="S30" s="41">
        <v>6113</v>
      </c>
      <c r="T30" s="58">
        <v>1.01</v>
      </c>
      <c r="U30" s="41">
        <v>132146</v>
      </c>
      <c r="V30" s="58">
        <v>1.15</v>
      </c>
      <c r="W30" s="48" t="s">
        <v>92</v>
      </c>
    </row>
    <row r="31" spans="2:23" ht="15" customHeight="1">
      <c r="B31" s="45" t="s">
        <v>55</v>
      </c>
      <c r="C31" s="37">
        <v>998</v>
      </c>
      <c r="D31" s="39">
        <v>11</v>
      </c>
      <c r="E31" s="40">
        <v>20481</v>
      </c>
      <c r="F31" s="43">
        <v>12.5</v>
      </c>
      <c r="G31" s="41">
        <v>683</v>
      </c>
      <c r="H31" s="42">
        <v>7.5</v>
      </c>
      <c r="I31" s="41">
        <v>13580</v>
      </c>
      <c r="J31" s="42">
        <v>8.3</v>
      </c>
      <c r="K31" s="37">
        <v>315</v>
      </c>
      <c r="L31" s="39">
        <v>3.5</v>
      </c>
      <c r="M31" s="41">
        <v>6901</v>
      </c>
      <c r="N31" s="42">
        <v>4.2</v>
      </c>
      <c r="O31" s="37">
        <v>42724</v>
      </c>
      <c r="P31" s="57">
        <v>7</v>
      </c>
      <c r="Q31" s="40">
        <v>788505</v>
      </c>
      <c r="R31" s="43">
        <v>6.8</v>
      </c>
      <c r="S31" s="41">
        <v>6234</v>
      </c>
      <c r="T31" s="58">
        <v>1.02</v>
      </c>
      <c r="U31" s="41">
        <v>135250</v>
      </c>
      <c r="V31" s="58">
        <v>1.17</v>
      </c>
      <c r="W31" s="48" t="s">
        <v>93</v>
      </c>
    </row>
    <row r="32" spans="2:23" ht="9.75" customHeight="1">
      <c r="B32" s="45"/>
      <c r="C32" s="37"/>
      <c r="D32" s="39"/>
      <c r="E32" s="40"/>
      <c r="F32" s="43"/>
      <c r="G32" s="41"/>
      <c r="H32" s="42"/>
      <c r="I32" s="41"/>
      <c r="J32" s="42"/>
      <c r="K32" s="37"/>
      <c r="L32" s="55"/>
      <c r="M32" s="41"/>
      <c r="N32" s="59"/>
      <c r="O32" s="37"/>
      <c r="P32" s="55"/>
      <c r="Q32" s="40"/>
      <c r="R32" s="54"/>
      <c r="S32" s="41"/>
      <c r="T32" s="59"/>
      <c r="U32" s="41"/>
      <c r="V32" s="59"/>
      <c r="W32" s="48"/>
    </row>
    <row r="33" spans="2:23" ht="15" customHeight="1">
      <c r="B33" s="45" t="s">
        <v>56</v>
      </c>
      <c r="C33" s="37">
        <v>949</v>
      </c>
      <c r="D33" s="39">
        <v>10.8</v>
      </c>
      <c r="E33" s="40">
        <v>18385</v>
      </c>
      <c r="F33" s="43">
        <v>11.7</v>
      </c>
      <c r="G33" s="41">
        <v>640</v>
      </c>
      <c r="H33" s="42">
        <v>7.3</v>
      </c>
      <c r="I33" s="41">
        <v>12231</v>
      </c>
      <c r="J33" s="42">
        <v>7.8</v>
      </c>
      <c r="K33" s="37">
        <v>309</v>
      </c>
      <c r="L33" s="39">
        <v>3.5</v>
      </c>
      <c r="M33" s="41">
        <v>6154</v>
      </c>
      <c r="N33" s="42">
        <v>3.9</v>
      </c>
      <c r="O33" s="37">
        <v>42811</v>
      </c>
      <c r="P33" s="57">
        <v>6.9</v>
      </c>
      <c r="Q33" s="40">
        <v>774702</v>
      </c>
      <c r="R33" s="43">
        <v>6.7</v>
      </c>
      <c r="S33" s="41">
        <v>6550</v>
      </c>
      <c r="T33" s="58">
        <v>1.06</v>
      </c>
      <c r="U33" s="41">
        <v>141689</v>
      </c>
      <c r="V33" s="58">
        <v>1.22</v>
      </c>
      <c r="W33" s="48" t="s">
        <v>94</v>
      </c>
    </row>
    <row r="34" spans="2:23" ht="15" customHeight="1">
      <c r="B34" s="45" t="s">
        <v>57</v>
      </c>
      <c r="C34" s="37">
        <v>800</v>
      </c>
      <c r="D34" s="39">
        <v>9.5</v>
      </c>
      <c r="E34" s="40">
        <v>16531</v>
      </c>
      <c r="F34" s="43">
        <v>10.8</v>
      </c>
      <c r="G34" s="41">
        <v>573</v>
      </c>
      <c r="H34" s="42">
        <v>6.8</v>
      </c>
      <c r="I34" s="41">
        <v>10929</v>
      </c>
      <c r="J34" s="42">
        <v>7.1</v>
      </c>
      <c r="K34" s="37">
        <v>227</v>
      </c>
      <c r="L34" s="39">
        <v>2.7</v>
      </c>
      <c r="M34" s="41">
        <v>5602</v>
      </c>
      <c r="N34" s="42">
        <v>3.7</v>
      </c>
      <c r="O34" s="37">
        <v>41941</v>
      </c>
      <c r="P34" s="57">
        <v>6.7</v>
      </c>
      <c r="Q34" s="40">
        <v>776531</v>
      </c>
      <c r="R34" s="43">
        <v>6.6</v>
      </c>
      <c r="S34" s="41">
        <v>6986</v>
      </c>
      <c r="T34" s="58">
        <v>1.12</v>
      </c>
      <c r="U34" s="41">
        <v>154221</v>
      </c>
      <c r="V34" s="58">
        <v>1.32</v>
      </c>
      <c r="W34" s="48" t="s">
        <v>95</v>
      </c>
    </row>
    <row r="35" spans="2:23" ht="15" customHeight="1">
      <c r="B35" s="45" t="s">
        <v>58</v>
      </c>
      <c r="C35" s="37">
        <v>723</v>
      </c>
      <c r="D35" s="39">
        <v>8.8</v>
      </c>
      <c r="E35" s="40">
        <v>15303</v>
      </c>
      <c r="F35" s="43">
        <v>10.1</v>
      </c>
      <c r="G35" s="41">
        <v>507</v>
      </c>
      <c r="H35" s="42">
        <v>6.2</v>
      </c>
      <c r="I35" s="41">
        <v>10236</v>
      </c>
      <c r="J35" s="42">
        <v>6.8</v>
      </c>
      <c r="K35" s="37">
        <v>216</v>
      </c>
      <c r="L35" s="39">
        <v>2.6</v>
      </c>
      <c r="M35" s="41">
        <v>5067</v>
      </c>
      <c r="N35" s="42">
        <v>3.3</v>
      </c>
      <c r="O35" s="37">
        <v>43030</v>
      </c>
      <c r="P35" s="57">
        <v>6.9</v>
      </c>
      <c r="Q35" s="40">
        <v>781252</v>
      </c>
      <c r="R35" s="43">
        <v>6.6</v>
      </c>
      <c r="S35" s="41">
        <v>7822</v>
      </c>
      <c r="T35" s="58">
        <v>1.25</v>
      </c>
      <c r="U35" s="41">
        <v>163980</v>
      </c>
      <c r="V35" s="58">
        <v>1.39</v>
      </c>
      <c r="W35" s="48" t="s">
        <v>96</v>
      </c>
    </row>
    <row r="36" spans="2:23" ht="15" customHeight="1">
      <c r="B36" s="45" t="s">
        <v>59</v>
      </c>
      <c r="C36" s="37">
        <v>716</v>
      </c>
      <c r="D36" s="39">
        <v>8.5</v>
      </c>
      <c r="E36" s="40">
        <v>14035</v>
      </c>
      <c r="F36" s="43">
        <v>9.3</v>
      </c>
      <c r="G36" s="41">
        <v>516</v>
      </c>
      <c r="H36" s="42">
        <v>6.1</v>
      </c>
      <c r="I36" s="41">
        <v>9464</v>
      </c>
      <c r="J36" s="42">
        <v>6.3</v>
      </c>
      <c r="K36" s="37">
        <v>200</v>
      </c>
      <c r="L36" s="39">
        <v>2.4</v>
      </c>
      <c r="M36" s="41">
        <v>4571</v>
      </c>
      <c r="N36" s="42">
        <v>3</v>
      </c>
      <c r="O36" s="37">
        <v>41844</v>
      </c>
      <c r="P36" s="57">
        <v>6.6</v>
      </c>
      <c r="Q36" s="40">
        <v>762552</v>
      </c>
      <c r="R36" s="43">
        <v>6.4</v>
      </c>
      <c r="S36" s="41">
        <v>8260</v>
      </c>
      <c r="T36" s="58">
        <v>1.31</v>
      </c>
      <c r="U36" s="41">
        <v>179150</v>
      </c>
      <c r="V36" s="58">
        <v>1.51</v>
      </c>
      <c r="W36" s="48" t="s">
        <v>97</v>
      </c>
    </row>
    <row r="37" spans="2:23" ht="15" customHeight="1">
      <c r="B37" s="45" t="s">
        <v>60</v>
      </c>
      <c r="C37" s="37">
        <v>689</v>
      </c>
      <c r="D37" s="39">
        <v>8.3</v>
      </c>
      <c r="E37" s="40">
        <v>12998</v>
      </c>
      <c r="F37" s="43">
        <v>8.7</v>
      </c>
      <c r="G37" s="41">
        <v>449</v>
      </c>
      <c r="H37" s="42">
        <v>6.4</v>
      </c>
      <c r="I37" s="41">
        <v>8724</v>
      </c>
      <c r="J37" s="42">
        <v>5.9</v>
      </c>
      <c r="K37" s="37">
        <v>240</v>
      </c>
      <c r="L37" s="39">
        <v>2.9</v>
      </c>
      <c r="M37" s="41">
        <v>4274</v>
      </c>
      <c r="N37" s="42">
        <v>2.9</v>
      </c>
      <c r="O37" s="37">
        <v>41129</v>
      </c>
      <c r="P37" s="57">
        <v>6.5</v>
      </c>
      <c r="Q37" s="40">
        <v>739991</v>
      </c>
      <c r="R37" s="43">
        <v>6.2</v>
      </c>
      <c r="S37" s="41">
        <v>8364</v>
      </c>
      <c r="T37" s="58">
        <v>1.32</v>
      </c>
      <c r="U37" s="41">
        <v>178746</v>
      </c>
      <c r="V37" s="58">
        <v>1.5</v>
      </c>
      <c r="W37" s="48" t="s">
        <v>98</v>
      </c>
    </row>
    <row r="38" spans="2:23" ht="9.75" customHeight="1">
      <c r="B38" s="45"/>
      <c r="C38" s="37"/>
      <c r="D38" s="39"/>
      <c r="E38" s="40"/>
      <c r="F38" s="43"/>
      <c r="G38" s="41"/>
      <c r="H38" s="42"/>
      <c r="I38" s="41"/>
      <c r="J38" s="42"/>
      <c r="K38" s="37"/>
      <c r="L38" s="55"/>
      <c r="M38" s="41"/>
      <c r="N38" s="59"/>
      <c r="O38" s="37"/>
      <c r="P38" s="55"/>
      <c r="Q38" s="40"/>
      <c r="R38" s="54"/>
      <c r="S38" s="41"/>
      <c r="T38" s="59"/>
      <c r="U38" s="41"/>
      <c r="V38" s="59"/>
      <c r="W38" s="48"/>
    </row>
    <row r="39" spans="2:23" ht="15" customHeight="1">
      <c r="B39" s="45" t="s">
        <v>61</v>
      </c>
      <c r="C39" s="37">
        <v>631</v>
      </c>
      <c r="D39" s="39">
        <v>7.9</v>
      </c>
      <c r="E39" s="40">
        <v>11470</v>
      </c>
      <c r="F39" s="43">
        <v>8</v>
      </c>
      <c r="G39" s="41">
        <v>445</v>
      </c>
      <c r="H39" s="42">
        <v>5.5</v>
      </c>
      <c r="I39" s="41">
        <v>7733</v>
      </c>
      <c r="J39" s="42">
        <v>5.4</v>
      </c>
      <c r="K39" s="37">
        <v>186</v>
      </c>
      <c r="L39" s="39">
        <v>2.3</v>
      </c>
      <c r="M39" s="41">
        <v>3737</v>
      </c>
      <c r="N39" s="42">
        <v>2.6</v>
      </c>
      <c r="O39" s="37">
        <v>40875</v>
      </c>
      <c r="P39" s="57">
        <v>6.4</v>
      </c>
      <c r="Q39" s="40">
        <v>735850</v>
      </c>
      <c r="R39" s="43">
        <v>6.1</v>
      </c>
      <c r="S39" s="41">
        <v>7766</v>
      </c>
      <c r="T39" s="58">
        <v>1.21</v>
      </c>
      <c r="U39" s="41">
        <v>166640</v>
      </c>
      <c r="V39" s="58">
        <v>1.39</v>
      </c>
      <c r="W39" s="48" t="s">
        <v>99</v>
      </c>
    </row>
    <row r="40" spans="2:23" ht="15" customHeight="1">
      <c r="B40" s="45" t="s">
        <v>62</v>
      </c>
      <c r="C40" s="37">
        <v>560</v>
      </c>
      <c r="D40" s="39">
        <v>7.2</v>
      </c>
      <c r="E40" s="40">
        <v>10148</v>
      </c>
      <c r="F40" s="43">
        <v>7.3</v>
      </c>
      <c r="G40" s="41">
        <v>403</v>
      </c>
      <c r="H40" s="42">
        <v>5.2</v>
      </c>
      <c r="I40" s="41">
        <v>6902</v>
      </c>
      <c r="J40" s="42">
        <v>5</v>
      </c>
      <c r="K40" s="37">
        <v>157</v>
      </c>
      <c r="L40" s="39">
        <v>2</v>
      </c>
      <c r="M40" s="41">
        <v>3246</v>
      </c>
      <c r="N40" s="42">
        <v>2.3</v>
      </c>
      <c r="O40" s="37">
        <v>40400</v>
      </c>
      <c r="P40" s="57">
        <v>6.3</v>
      </c>
      <c r="Q40" s="40">
        <v>710962</v>
      </c>
      <c r="R40" s="43">
        <v>5.9</v>
      </c>
      <c r="S40" s="41">
        <v>7756</v>
      </c>
      <c r="T40" s="58">
        <v>1.2</v>
      </c>
      <c r="U40" s="41">
        <v>166054</v>
      </c>
      <c r="V40" s="58">
        <v>1.37</v>
      </c>
      <c r="W40" s="48" t="s">
        <v>100</v>
      </c>
    </row>
    <row r="41" spans="2:23" ht="15" customHeight="1">
      <c r="B41" s="45" t="s">
        <v>63</v>
      </c>
      <c r="C41" s="37">
        <v>505</v>
      </c>
      <c r="D41" s="39">
        <v>6.5</v>
      </c>
      <c r="E41" s="40">
        <v>9317</v>
      </c>
      <c r="F41" s="43">
        <v>6.9</v>
      </c>
      <c r="G41" s="41">
        <v>341</v>
      </c>
      <c r="H41" s="42">
        <v>4.4</v>
      </c>
      <c r="I41" s="41">
        <v>6252</v>
      </c>
      <c r="J41" s="42">
        <v>4.6</v>
      </c>
      <c r="K41" s="37">
        <v>164</v>
      </c>
      <c r="L41" s="39">
        <v>2.1</v>
      </c>
      <c r="M41" s="41">
        <v>3065</v>
      </c>
      <c r="N41" s="42">
        <v>2.3</v>
      </c>
      <c r="O41" s="37">
        <v>40183</v>
      </c>
      <c r="P41" s="57">
        <v>6.2</v>
      </c>
      <c r="Q41" s="40">
        <v>696173</v>
      </c>
      <c r="R41" s="43">
        <v>5.7</v>
      </c>
      <c r="S41" s="41">
        <v>7573</v>
      </c>
      <c r="T41" s="58">
        <v>1.16</v>
      </c>
      <c r="U41" s="41">
        <v>158227</v>
      </c>
      <c r="V41" s="58">
        <v>1.3</v>
      </c>
      <c r="W41" s="48" t="s">
        <v>101</v>
      </c>
    </row>
    <row r="42" spans="2:23" ht="15" customHeight="1">
      <c r="B42" s="45" t="s">
        <v>64</v>
      </c>
      <c r="C42" s="37">
        <v>479</v>
      </c>
      <c r="D42" s="39">
        <v>6.4</v>
      </c>
      <c r="E42" s="40">
        <v>8508</v>
      </c>
      <c r="F42" s="43">
        <v>6.5</v>
      </c>
      <c r="G42" s="41">
        <v>311</v>
      </c>
      <c r="H42" s="42">
        <v>4.1</v>
      </c>
      <c r="I42" s="41">
        <v>5759</v>
      </c>
      <c r="J42" s="42">
        <v>4.4</v>
      </c>
      <c r="K42" s="37">
        <v>168</v>
      </c>
      <c r="L42" s="39">
        <v>2.2</v>
      </c>
      <c r="M42" s="41">
        <v>2749</v>
      </c>
      <c r="N42" s="42">
        <v>2.1</v>
      </c>
      <c r="O42" s="37">
        <v>40463</v>
      </c>
      <c r="P42" s="57">
        <v>6.2</v>
      </c>
      <c r="Q42" s="40">
        <v>707716</v>
      </c>
      <c r="R42" s="43">
        <v>5.8</v>
      </c>
      <c r="S42" s="41">
        <v>7440</v>
      </c>
      <c r="T42" s="58">
        <v>1.14</v>
      </c>
      <c r="U42" s="41">
        <v>153600</v>
      </c>
      <c r="V42" s="58">
        <v>1.26</v>
      </c>
      <c r="W42" s="48" t="s">
        <v>102</v>
      </c>
    </row>
    <row r="43" spans="2:23" ht="15" customHeight="1">
      <c r="B43" s="45" t="s">
        <v>18</v>
      </c>
      <c r="C43" s="37">
        <v>407</v>
      </c>
      <c r="D43" s="39">
        <v>5.7</v>
      </c>
      <c r="E43" s="40">
        <v>7450</v>
      </c>
      <c r="F43" s="43">
        <v>6</v>
      </c>
      <c r="G43" s="41">
        <v>265</v>
      </c>
      <c r="H43" s="42">
        <v>3.7</v>
      </c>
      <c r="I43" s="41">
        <v>5064</v>
      </c>
      <c r="J43" s="42">
        <v>4.1</v>
      </c>
      <c r="K43" s="37">
        <v>142</v>
      </c>
      <c r="L43" s="39">
        <v>2</v>
      </c>
      <c r="M43" s="41">
        <v>2386</v>
      </c>
      <c r="N43" s="42">
        <v>1.9</v>
      </c>
      <c r="O43" s="37">
        <v>41011</v>
      </c>
      <c r="P43" s="57">
        <v>6.2</v>
      </c>
      <c r="Q43" s="40">
        <v>708316</v>
      </c>
      <c r="R43" s="43">
        <v>5.8</v>
      </c>
      <c r="S43" s="41">
        <v>7817</v>
      </c>
      <c r="T43" s="58">
        <v>1.19</v>
      </c>
      <c r="U43" s="41">
        <v>158811</v>
      </c>
      <c r="V43" s="58">
        <v>1.29</v>
      </c>
      <c r="W43" s="48" t="s">
        <v>27</v>
      </c>
    </row>
    <row r="44" spans="2:23" ht="10.5" customHeight="1">
      <c r="B44" s="45"/>
      <c r="C44" s="37"/>
      <c r="D44" s="39"/>
      <c r="E44" s="40"/>
      <c r="F44" s="43"/>
      <c r="G44" s="41"/>
      <c r="H44" s="42"/>
      <c r="I44" s="41"/>
      <c r="J44" s="42"/>
      <c r="K44" s="37"/>
      <c r="L44" s="55"/>
      <c r="M44" s="41"/>
      <c r="N44" s="59"/>
      <c r="O44" s="37"/>
      <c r="P44" s="55"/>
      <c r="Q44" s="40"/>
      <c r="R44" s="54"/>
      <c r="S44" s="41"/>
      <c r="T44" s="59"/>
      <c r="U44" s="41"/>
      <c r="V44" s="59"/>
      <c r="W44" s="48"/>
    </row>
    <row r="45" spans="2:23" ht="15" customHeight="1">
      <c r="B45" s="45" t="s">
        <v>65</v>
      </c>
      <c r="C45" s="37">
        <v>344</v>
      </c>
      <c r="D45" s="39">
        <v>4.8</v>
      </c>
      <c r="E45" s="40">
        <v>7001</v>
      </c>
      <c r="F45" s="43">
        <v>5.7</v>
      </c>
      <c r="G45" s="41">
        <v>244</v>
      </c>
      <c r="H45" s="42">
        <v>3.4</v>
      </c>
      <c r="I45" s="41">
        <v>4664</v>
      </c>
      <c r="J45" s="42">
        <v>3.8</v>
      </c>
      <c r="K45" s="37">
        <v>100</v>
      </c>
      <c r="L45" s="39">
        <v>1.4</v>
      </c>
      <c r="M45" s="41">
        <v>2337</v>
      </c>
      <c r="N45" s="42">
        <v>1.9</v>
      </c>
      <c r="O45" s="37">
        <v>42060</v>
      </c>
      <c r="P45" s="57">
        <v>6.3</v>
      </c>
      <c r="Q45" s="40">
        <v>722138</v>
      </c>
      <c r="R45" s="43">
        <v>5.9</v>
      </c>
      <c r="S45" s="41">
        <v>7998</v>
      </c>
      <c r="T45" s="58">
        <v>1.21</v>
      </c>
      <c r="U45" s="41">
        <v>157608</v>
      </c>
      <c r="V45" s="58">
        <v>1.28</v>
      </c>
      <c r="W45" s="48" t="s">
        <v>103</v>
      </c>
    </row>
    <row r="46" spans="2:23" ht="15" customHeight="1">
      <c r="B46" s="45" t="s">
        <v>66</v>
      </c>
      <c r="C46" s="37">
        <v>393</v>
      </c>
      <c r="D46" s="39">
        <v>5.5</v>
      </c>
      <c r="E46" s="40">
        <v>6544</v>
      </c>
      <c r="F46" s="43">
        <v>5.3</v>
      </c>
      <c r="G46" s="41">
        <v>253</v>
      </c>
      <c r="H46" s="42">
        <v>3.6</v>
      </c>
      <c r="I46" s="41">
        <v>4376</v>
      </c>
      <c r="J46" s="42">
        <v>3.6</v>
      </c>
      <c r="K46" s="37">
        <v>140</v>
      </c>
      <c r="L46" s="39">
        <v>2</v>
      </c>
      <c r="M46" s="41">
        <v>2168</v>
      </c>
      <c r="N46" s="42">
        <v>1.8</v>
      </c>
      <c r="O46" s="37">
        <v>44137</v>
      </c>
      <c r="P46" s="57">
        <v>6.6</v>
      </c>
      <c r="Q46" s="40">
        <v>742264</v>
      </c>
      <c r="R46" s="43">
        <v>6</v>
      </c>
      <c r="S46" s="41">
        <v>8323</v>
      </c>
      <c r="T46" s="58">
        <v>1.25</v>
      </c>
      <c r="U46" s="41">
        <v>168969</v>
      </c>
      <c r="V46" s="58">
        <v>1.37</v>
      </c>
      <c r="W46" s="48" t="s">
        <v>104</v>
      </c>
    </row>
    <row r="47" spans="2:23" ht="15" customHeight="1">
      <c r="B47" s="45" t="s">
        <v>67</v>
      </c>
      <c r="C47" s="37">
        <v>384</v>
      </c>
      <c r="D47" s="39">
        <v>5.4</v>
      </c>
      <c r="E47" s="40">
        <v>6321</v>
      </c>
      <c r="F47" s="43">
        <v>5.2</v>
      </c>
      <c r="G47" s="41">
        <v>273</v>
      </c>
      <c r="H47" s="42">
        <v>3.8</v>
      </c>
      <c r="I47" s="41">
        <v>4191</v>
      </c>
      <c r="J47" s="42">
        <v>3.5</v>
      </c>
      <c r="K47" s="37">
        <v>111</v>
      </c>
      <c r="L47" s="39">
        <v>1.5</v>
      </c>
      <c r="M47" s="41">
        <v>2130</v>
      </c>
      <c r="N47" s="42">
        <v>1.8</v>
      </c>
      <c r="O47" s="37">
        <v>44687</v>
      </c>
      <c r="P47" s="57">
        <v>6.7</v>
      </c>
      <c r="Q47" s="40">
        <v>754441</v>
      </c>
      <c r="R47" s="43">
        <v>6.1</v>
      </c>
      <c r="S47" s="41">
        <v>8767</v>
      </c>
      <c r="T47" s="58">
        <v>1.31</v>
      </c>
      <c r="U47" s="41">
        <v>179191</v>
      </c>
      <c r="V47" s="58">
        <v>1.45</v>
      </c>
      <c r="W47" s="48" t="s">
        <v>105</v>
      </c>
    </row>
    <row r="48" spans="2:23" ht="15" customHeight="1">
      <c r="B48" s="45" t="s">
        <v>68</v>
      </c>
      <c r="C48" s="37">
        <v>327</v>
      </c>
      <c r="D48" s="39">
        <v>4.6</v>
      </c>
      <c r="E48" s="40">
        <v>5989</v>
      </c>
      <c r="F48" s="43">
        <v>5</v>
      </c>
      <c r="G48" s="41">
        <v>231</v>
      </c>
      <c r="H48" s="42">
        <v>3.3</v>
      </c>
      <c r="I48" s="41">
        <v>3954</v>
      </c>
      <c r="J48" s="42">
        <v>3.3</v>
      </c>
      <c r="K48" s="37">
        <v>96</v>
      </c>
      <c r="L48" s="39">
        <v>1.4</v>
      </c>
      <c r="M48" s="41">
        <v>2035</v>
      </c>
      <c r="N48" s="42">
        <v>1.7</v>
      </c>
      <c r="O48" s="37">
        <v>47938</v>
      </c>
      <c r="P48" s="57">
        <v>7.1</v>
      </c>
      <c r="Q48" s="40">
        <v>792658</v>
      </c>
      <c r="R48" s="43">
        <v>6.4</v>
      </c>
      <c r="S48" s="41">
        <v>9305</v>
      </c>
      <c r="T48" s="58">
        <v>1.38</v>
      </c>
      <c r="U48" s="41">
        <v>188297</v>
      </c>
      <c r="V48" s="58">
        <v>1.52</v>
      </c>
      <c r="W48" s="48" t="s">
        <v>106</v>
      </c>
    </row>
    <row r="49" spans="2:23" ht="15" customHeight="1">
      <c r="B49" s="45" t="s">
        <v>69</v>
      </c>
      <c r="C49" s="37">
        <v>335</v>
      </c>
      <c r="D49" s="39">
        <v>4.5</v>
      </c>
      <c r="E49" s="40">
        <v>6134</v>
      </c>
      <c r="F49" s="43">
        <v>5</v>
      </c>
      <c r="G49" s="41">
        <v>228</v>
      </c>
      <c r="H49" s="42">
        <v>3.1</v>
      </c>
      <c r="I49" s="41">
        <v>4048</v>
      </c>
      <c r="J49" s="42">
        <v>3.3</v>
      </c>
      <c r="K49" s="37">
        <v>107</v>
      </c>
      <c r="L49" s="39">
        <v>1.4</v>
      </c>
      <c r="M49" s="41">
        <v>2086</v>
      </c>
      <c r="N49" s="42">
        <v>1.7</v>
      </c>
      <c r="O49" s="37">
        <v>46874</v>
      </c>
      <c r="P49" s="57">
        <v>6.9</v>
      </c>
      <c r="Q49" s="40">
        <v>782738</v>
      </c>
      <c r="R49" s="43">
        <v>6.3</v>
      </c>
      <c r="S49" s="41">
        <v>9800</v>
      </c>
      <c r="T49" s="58">
        <v>1.45</v>
      </c>
      <c r="U49" s="41">
        <v>195106</v>
      </c>
      <c r="V49" s="58">
        <v>1.57</v>
      </c>
      <c r="W49" s="48" t="s">
        <v>107</v>
      </c>
    </row>
    <row r="50" spans="2:23" ht="10.5" customHeight="1">
      <c r="B50" s="45"/>
      <c r="C50" s="37"/>
      <c r="D50" s="39"/>
      <c r="E50" s="40"/>
      <c r="F50" s="54"/>
      <c r="G50" s="41"/>
      <c r="H50" s="59"/>
      <c r="I50" s="41"/>
      <c r="J50" s="59"/>
      <c r="K50" s="37"/>
      <c r="L50" s="55"/>
      <c r="M50" s="41"/>
      <c r="N50" s="59"/>
      <c r="O50" s="37"/>
      <c r="P50" s="55"/>
      <c r="Q50" s="40"/>
      <c r="R50" s="54"/>
      <c r="S50" s="41"/>
      <c r="T50" s="59"/>
      <c r="U50" s="41"/>
      <c r="V50" s="59"/>
      <c r="W50" s="48"/>
    </row>
    <row r="51" spans="2:23" ht="15" customHeight="1">
      <c r="B51" s="45" t="s">
        <v>70</v>
      </c>
      <c r="C51" s="37">
        <v>518</v>
      </c>
      <c r="D51" s="39">
        <v>7.2</v>
      </c>
      <c r="E51" s="40">
        <v>8412</v>
      </c>
      <c r="F51" s="43">
        <v>7</v>
      </c>
      <c r="G51" s="41">
        <v>398</v>
      </c>
      <c r="H51" s="42">
        <v>5.5</v>
      </c>
      <c r="I51" s="41">
        <v>6580</v>
      </c>
      <c r="J51" s="42">
        <v>5.5</v>
      </c>
      <c r="K51" s="37">
        <v>120</v>
      </c>
      <c r="L51" s="39">
        <v>1.7</v>
      </c>
      <c r="M51" s="41">
        <v>1832</v>
      </c>
      <c r="N51" s="42">
        <v>1.5</v>
      </c>
      <c r="O51" s="37">
        <v>48022</v>
      </c>
      <c r="P51" s="57">
        <v>7.1</v>
      </c>
      <c r="Q51" s="40">
        <v>791888</v>
      </c>
      <c r="R51" s="43">
        <v>6.4</v>
      </c>
      <c r="S51" s="41">
        <v>10405</v>
      </c>
      <c r="T51" s="58">
        <v>1.54</v>
      </c>
      <c r="U51" s="41">
        <v>199016</v>
      </c>
      <c r="V51" s="58">
        <v>1.6</v>
      </c>
      <c r="W51" s="48" t="s">
        <v>108</v>
      </c>
    </row>
    <row r="52" spans="2:23" ht="15" customHeight="1">
      <c r="B52" s="45" t="s">
        <v>71</v>
      </c>
      <c r="C52" s="37">
        <v>474</v>
      </c>
      <c r="D52" s="39">
        <v>6.4</v>
      </c>
      <c r="E52" s="40">
        <v>8080</v>
      </c>
      <c r="F52" s="43">
        <v>6.7</v>
      </c>
      <c r="G52" s="41">
        <v>389</v>
      </c>
      <c r="H52" s="42">
        <v>5.3</v>
      </c>
      <c r="I52" s="41">
        <v>6333</v>
      </c>
      <c r="J52" s="42">
        <v>5.2</v>
      </c>
      <c r="K52" s="37">
        <v>85</v>
      </c>
      <c r="L52" s="39">
        <v>1.2</v>
      </c>
      <c r="M52" s="41">
        <v>1747</v>
      </c>
      <c r="N52" s="42">
        <v>1.4</v>
      </c>
      <c r="O52" s="37">
        <v>48534</v>
      </c>
      <c r="P52" s="57">
        <v>7.1</v>
      </c>
      <c r="Q52" s="40">
        <v>795080</v>
      </c>
      <c r="R52" s="43">
        <v>6.4</v>
      </c>
      <c r="S52" s="41">
        <v>10819</v>
      </c>
      <c r="T52" s="58">
        <v>1.59</v>
      </c>
      <c r="U52" s="41">
        <v>206955</v>
      </c>
      <c r="V52" s="58">
        <v>1.66</v>
      </c>
      <c r="W52" s="48" t="s">
        <v>109</v>
      </c>
    </row>
    <row r="53" spans="2:23" ht="15" customHeight="1">
      <c r="B53" s="45" t="s">
        <v>72</v>
      </c>
      <c r="C53" s="37">
        <v>498</v>
      </c>
      <c r="D53" s="39">
        <v>6.8</v>
      </c>
      <c r="E53" s="40">
        <v>7624</v>
      </c>
      <c r="F53" s="43">
        <v>6.4</v>
      </c>
      <c r="G53" s="41">
        <v>401</v>
      </c>
      <c r="H53" s="42">
        <v>5.5</v>
      </c>
      <c r="I53" s="41">
        <v>6009</v>
      </c>
      <c r="J53" s="42">
        <v>5</v>
      </c>
      <c r="K53" s="37">
        <v>97</v>
      </c>
      <c r="L53" s="39">
        <v>1.3</v>
      </c>
      <c r="M53" s="41">
        <v>1615</v>
      </c>
      <c r="N53" s="42">
        <v>1.4</v>
      </c>
      <c r="O53" s="37">
        <v>47371</v>
      </c>
      <c r="P53" s="57">
        <v>6.9</v>
      </c>
      <c r="Q53" s="40">
        <v>775651</v>
      </c>
      <c r="R53" s="43">
        <v>6.2</v>
      </c>
      <c r="S53" s="41">
        <v>11689</v>
      </c>
      <c r="T53" s="58">
        <v>1.71</v>
      </c>
      <c r="U53" s="41">
        <v>222635</v>
      </c>
      <c r="V53" s="58">
        <v>1.78</v>
      </c>
      <c r="W53" s="48" t="s">
        <v>110</v>
      </c>
    </row>
    <row r="54" spans="2:23" ht="15" customHeight="1">
      <c r="B54" s="45" t="s">
        <v>73</v>
      </c>
      <c r="C54" s="37">
        <v>443</v>
      </c>
      <c r="D54" s="39">
        <v>5.9</v>
      </c>
      <c r="E54" s="40">
        <v>7447</v>
      </c>
      <c r="F54" s="43">
        <v>6.2</v>
      </c>
      <c r="G54" s="41">
        <v>353</v>
      </c>
      <c r="H54" s="42">
        <v>4.7</v>
      </c>
      <c r="I54" s="41">
        <v>5804</v>
      </c>
      <c r="J54" s="42">
        <v>4.8</v>
      </c>
      <c r="K54" s="37">
        <v>90</v>
      </c>
      <c r="L54" s="39">
        <v>1.2</v>
      </c>
      <c r="M54" s="41">
        <v>1643</v>
      </c>
      <c r="N54" s="42">
        <v>1.4</v>
      </c>
      <c r="O54" s="37">
        <v>48392</v>
      </c>
      <c r="P54" s="57">
        <v>7</v>
      </c>
      <c r="Q54" s="40">
        <v>784595</v>
      </c>
      <c r="R54" s="43">
        <v>6.3</v>
      </c>
      <c r="S54" s="41">
        <v>12889</v>
      </c>
      <c r="T54" s="58">
        <v>1.88</v>
      </c>
      <c r="U54" s="41">
        <v>243183</v>
      </c>
      <c r="V54" s="58">
        <v>1.94</v>
      </c>
      <c r="W54" s="48" t="s">
        <v>111</v>
      </c>
    </row>
    <row r="55" spans="2:23" ht="15" customHeight="1">
      <c r="B55" s="45" t="s">
        <v>74</v>
      </c>
      <c r="C55" s="37">
        <v>444</v>
      </c>
      <c r="D55" s="39">
        <v>6</v>
      </c>
      <c r="E55" s="40">
        <v>7102</v>
      </c>
      <c r="F55" s="43">
        <v>6</v>
      </c>
      <c r="G55" s="41">
        <v>348</v>
      </c>
      <c r="H55" s="42">
        <v>4.7</v>
      </c>
      <c r="I55" s="41">
        <v>5567</v>
      </c>
      <c r="J55" s="42">
        <v>4.7</v>
      </c>
      <c r="K55" s="37">
        <v>96</v>
      </c>
      <c r="L55" s="39">
        <v>1.3</v>
      </c>
      <c r="M55" s="41">
        <v>1535</v>
      </c>
      <c r="N55" s="42">
        <v>1.3</v>
      </c>
      <c r="O55" s="37">
        <v>46211</v>
      </c>
      <c r="P55" s="57">
        <v>6.7</v>
      </c>
      <c r="Q55" s="40">
        <v>762028</v>
      </c>
      <c r="R55" s="43">
        <v>6.1</v>
      </c>
      <c r="S55" s="41">
        <v>13071</v>
      </c>
      <c r="T55" s="58">
        <v>1.89</v>
      </c>
      <c r="U55" s="41">
        <v>250529</v>
      </c>
      <c r="V55" s="58">
        <v>2</v>
      </c>
      <c r="W55" s="48" t="s">
        <v>112</v>
      </c>
    </row>
    <row r="56" spans="2:23" ht="10.5" customHeight="1">
      <c r="B56" s="45"/>
      <c r="C56" s="37"/>
      <c r="D56" s="39"/>
      <c r="E56" s="40"/>
      <c r="F56" s="54"/>
      <c r="G56" s="41"/>
      <c r="H56" s="59"/>
      <c r="I56" s="41"/>
      <c r="J56" s="59"/>
      <c r="K56" s="37"/>
      <c r="L56" s="55"/>
      <c r="M56" s="41"/>
      <c r="N56" s="59"/>
      <c r="O56" s="37"/>
      <c r="P56" s="55"/>
      <c r="Q56" s="40"/>
      <c r="R56" s="54"/>
      <c r="S56" s="41"/>
      <c r="T56" s="59"/>
      <c r="U56" s="41"/>
      <c r="V56" s="59"/>
      <c r="W56" s="48"/>
    </row>
    <row r="57" spans="1:23" ht="15" customHeight="1">
      <c r="A57" s="13"/>
      <c r="B57" s="46" t="s">
        <v>117</v>
      </c>
      <c r="C57" s="37">
        <v>424</v>
      </c>
      <c r="D57" s="39">
        <v>5.6</v>
      </c>
      <c r="E57" s="40">
        <v>6881</v>
      </c>
      <c r="F57" s="43">
        <v>5.8</v>
      </c>
      <c r="G57" s="40">
        <v>323</v>
      </c>
      <c r="H57" s="39">
        <v>4.3</v>
      </c>
      <c r="I57" s="40">
        <v>5362</v>
      </c>
      <c r="J57" s="39">
        <v>4.5</v>
      </c>
      <c r="K57" s="37">
        <v>101</v>
      </c>
      <c r="L57" s="39">
        <v>1.4</v>
      </c>
      <c r="M57" s="40">
        <v>1519</v>
      </c>
      <c r="N57" s="39">
        <v>1.3</v>
      </c>
      <c r="O57" s="37">
        <v>48391</v>
      </c>
      <c r="P57" s="57">
        <v>7</v>
      </c>
      <c r="Q57" s="40">
        <v>798138</v>
      </c>
      <c r="R57" s="43">
        <v>6.4</v>
      </c>
      <c r="S57" s="40">
        <v>13841</v>
      </c>
      <c r="T57" s="60">
        <v>2</v>
      </c>
      <c r="U57" s="40">
        <v>264246</v>
      </c>
      <c r="V57" s="60">
        <v>2.1</v>
      </c>
      <c r="W57" s="48" t="s">
        <v>123</v>
      </c>
    </row>
    <row r="58" spans="1:23" s="28" customFormat="1" ht="15" customHeight="1">
      <c r="A58" s="13"/>
      <c r="B58" s="46" t="s">
        <v>118</v>
      </c>
      <c r="C58" s="37">
        <v>389</v>
      </c>
      <c r="D58" s="39">
        <v>5.3</v>
      </c>
      <c r="E58" s="40">
        <v>6476</v>
      </c>
      <c r="F58" s="39">
        <v>5.5</v>
      </c>
      <c r="G58" s="37">
        <v>315</v>
      </c>
      <c r="H58" s="39">
        <v>4.3</v>
      </c>
      <c r="I58" s="40">
        <v>5114</v>
      </c>
      <c r="J58" s="39">
        <v>4.3</v>
      </c>
      <c r="K58" s="37">
        <v>74</v>
      </c>
      <c r="L58" s="39">
        <v>1</v>
      </c>
      <c r="M58" s="40">
        <v>1362</v>
      </c>
      <c r="N58" s="39">
        <v>1.2</v>
      </c>
      <c r="O58" s="37">
        <v>48295</v>
      </c>
      <c r="P58" s="57">
        <v>6.9</v>
      </c>
      <c r="Q58" s="40">
        <v>799999</v>
      </c>
      <c r="R58" s="39">
        <v>6.4</v>
      </c>
      <c r="S58" s="37">
        <v>15082</v>
      </c>
      <c r="T58" s="60">
        <v>2.16</v>
      </c>
      <c r="U58" s="40">
        <v>285911</v>
      </c>
      <c r="V58" s="60">
        <v>2.27</v>
      </c>
      <c r="W58" s="48" t="s">
        <v>124</v>
      </c>
    </row>
    <row r="59" spans="1:23" s="28" customFormat="1" ht="15" customHeight="1">
      <c r="A59" s="13"/>
      <c r="B59" s="46" t="s">
        <v>119</v>
      </c>
      <c r="C59" s="37">
        <v>386</v>
      </c>
      <c r="D59" s="39">
        <v>5.4</v>
      </c>
      <c r="E59" s="40">
        <v>6333</v>
      </c>
      <c r="F59" s="43">
        <v>5.5</v>
      </c>
      <c r="G59" s="40">
        <v>313</v>
      </c>
      <c r="H59" s="39">
        <v>4.3</v>
      </c>
      <c r="I59" s="40">
        <v>4959</v>
      </c>
      <c r="J59" s="39">
        <v>4.3</v>
      </c>
      <c r="K59" s="37">
        <v>73</v>
      </c>
      <c r="L59" s="39">
        <v>1</v>
      </c>
      <c r="M59" s="40">
        <v>1374</v>
      </c>
      <c r="N59" s="39">
        <v>1.2</v>
      </c>
      <c r="O59" s="37">
        <v>46242</v>
      </c>
      <c r="P59" s="57">
        <v>6.6</v>
      </c>
      <c r="Q59" s="40">
        <v>757331</v>
      </c>
      <c r="R59" s="43">
        <v>6</v>
      </c>
      <c r="S59" s="40">
        <v>15446</v>
      </c>
      <c r="T59" s="60">
        <v>2.21</v>
      </c>
      <c r="U59" s="40">
        <v>289836</v>
      </c>
      <c r="V59" s="60">
        <v>2.3</v>
      </c>
      <c r="W59" s="48" t="s">
        <v>125</v>
      </c>
    </row>
    <row r="60" spans="1:23" s="28" customFormat="1" ht="15" customHeight="1">
      <c r="A60" s="13"/>
      <c r="B60" s="46" t="s">
        <v>120</v>
      </c>
      <c r="C60" s="37">
        <v>346</v>
      </c>
      <c r="D60" s="39">
        <v>4.9</v>
      </c>
      <c r="E60" s="40">
        <v>5929</v>
      </c>
      <c r="F60" s="43">
        <v>5.3</v>
      </c>
      <c r="G60" s="40">
        <v>283</v>
      </c>
      <c r="H60" s="39">
        <v>4</v>
      </c>
      <c r="I60" s="40">
        <v>4626</v>
      </c>
      <c r="J60" s="39">
        <v>4.1</v>
      </c>
      <c r="K60" s="37">
        <v>63</v>
      </c>
      <c r="L60" s="39">
        <v>0.9</v>
      </c>
      <c r="M60" s="40">
        <v>1303</v>
      </c>
      <c r="N60" s="39">
        <v>1.2</v>
      </c>
      <c r="O60" s="37">
        <v>44964</v>
      </c>
      <c r="P60" s="57">
        <v>6.4</v>
      </c>
      <c r="Q60" s="40">
        <v>740191</v>
      </c>
      <c r="R60" s="43">
        <v>5.9</v>
      </c>
      <c r="S60" s="40">
        <v>14934</v>
      </c>
      <c r="T60" s="60">
        <v>2.12</v>
      </c>
      <c r="U60" s="40">
        <v>283854</v>
      </c>
      <c r="V60" s="60">
        <v>2.25</v>
      </c>
      <c r="W60" s="48" t="s">
        <v>126</v>
      </c>
    </row>
    <row r="61" spans="1:23" s="28" customFormat="1" ht="15" customHeight="1">
      <c r="A61" s="13"/>
      <c r="B61" s="49" t="s">
        <v>121</v>
      </c>
      <c r="C61" s="37">
        <v>316</v>
      </c>
      <c r="D61" s="39">
        <v>4.5</v>
      </c>
      <c r="E61" s="40">
        <v>5541</v>
      </c>
      <c r="F61" s="43">
        <v>5</v>
      </c>
      <c r="G61" s="40">
        <v>254</v>
      </c>
      <c r="H61" s="39">
        <v>3.6</v>
      </c>
      <c r="I61" s="40">
        <v>4357</v>
      </c>
      <c r="J61" s="39">
        <v>3.9</v>
      </c>
      <c r="K61" s="37">
        <v>62</v>
      </c>
      <c r="L61" s="39">
        <v>0.9</v>
      </c>
      <c r="M61" s="40">
        <v>1184</v>
      </c>
      <c r="N61" s="39">
        <v>1.1</v>
      </c>
      <c r="O61" s="37">
        <v>44608</v>
      </c>
      <c r="P61" s="57">
        <v>6.3</v>
      </c>
      <c r="Q61" s="40">
        <v>720417</v>
      </c>
      <c r="R61" s="43">
        <v>5.7</v>
      </c>
      <c r="S61" s="40">
        <v>14232</v>
      </c>
      <c r="T61" s="60">
        <v>2.02</v>
      </c>
      <c r="U61" s="40">
        <v>270804</v>
      </c>
      <c r="V61" s="60">
        <v>2.15</v>
      </c>
      <c r="W61" s="53" t="s">
        <v>127</v>
      </c>
    </row>
    <row r="62" spans="1:23" s="28" customFormat="1" ht="10.5" customHeight="1">
      <c r="A62" s="13"/>
      <c r="B62" s="49"/>
      <c r="C62" s="37"/>
      <c r="D62" s="39"/>
      <c r="E62" s="40"/>
      <c r="F62" s="43"/>
      <c r="G62" s="40"/>
      <c r="H62" s="39"/>
      <c r="I62" s="40"/>
      <c r="J62" s="39"/>
      <c r="K62" s="37"/>
      <c r="L62" s="39"/>
      <c r="M62" s="40"/>
      <c r="N62" s="39"/>
      <c r="O62" s="37"/>
      <c r="P62" s="57"/>
      <c r="Q62" s="40"/>
      <c r="R62" s="43"/>
      <c r="S62" s="40"/>
      <c r="T62" s="60"/>
      <c r="U62" s="40"/>
      <c r="V62" s="60"/>
      <c r="W62" s="53"/>
    </row>
    <row r="63" spans="1:23" s="28" customFormat="1" ht="15" customHeight="1">
      <c r="A63" s="13"/>
      <c r="B63" s="49" t="s">
        <v>122</v>
      </c>
      <c r="C63" s="37">
        <v>333</v>
      </c>
      <c r="D63" s="39">
        <v>4.9</v>
      </c>
      <c r="E63" s="40">
        <v>5149</v>
      </c>
      <c r="F63" s="43">
        <v>4.8</v>
      </c>
      <c r="G63" s="40">
        <v>259</v>
      </c>
      <c r="H63" s="39">
        <v>3.8</v>
      </c>
      <c r="I63" s="40">
        <v>4058</v>
      </c>
      <c r="J63" s="39">
        <v>3.8</v>
      </c>
      <c r="K63" s="37">
        <v>74</v>
      </c>
      <c r="L63" s="39">
        <v>1.1</v>
      </c>
      <c r="M63" s="40">
        <v>1091</v>
      </c>
      <c r="N63" s="39">
        <v>1</v>
      </c>
      <c r="O63" s="37">
        <v>43948</v>
      </c>
      <c r="P63" s="57">
        <v>6.2</v>
      </c>
      <c r="Q63" s="40">
        <v>714265</v>
      </c>
      <c r="R63" s="43">
        <v>5.7</v>
      </c>
      <c r="S63" s="40">
        <v>13997</v>
      </c>
      <c r="T63" s="60">
        <v>1.97</v>
      </c>
      <c r="U63" s="40">
        <v>261917</v>
      </c>
      <c r="V63" s="60">
        <v>2.08</v>
      </c>
      <c r="W63" s="53" t="s">
        <v>128</v>
      </c>
    </row>
    <row r="64" spans="1:23" s="28" customFormat="1" ht="15" customHeight="1">
      <c r="A64" s="13"/>
      <c r="B64" s="49" t="s">
        <v>132</v>
      </c>
      <c r="C64" s="37">
        <v>297</v>
      </c>
      <c r="D64" s="39">
        <v>4.2</v>
      </c>
      <c r="E64" s="40">
        <v>5100</v>
      </c>
      <c r="F64" s="43">
        <v>4.7</v>
      </c>
      <c r="G64" s="40">
        <v>245</v>
      </c>
      <c r="H64" s="39">
        <v>3.5</v>
      </c>
      <c r="I64" s="40">
        <v>4047</v>
      </c>
      <c r="J64" s="39">
        <v>3.7</v>
      </c>
      <c r="K64" s="37">
        <v>52</v>
      </c>
      <c r="L64" s="39">
        <v>0.7</v>
      </c>
      <c r="M64" s="40">
        <v>1053</v>
      </c>
      <c r="N64" s="39">
        <v>1</v>
      </c>
      <c r="O64" s="37">
        <v>46374</v>
      </c>
      <c r="P64" s="57">
        <v>6.5</v>
      </c>
      <c r="Q64" s="40">
        <v>730971</v>
      </c>
      <c r="R64" s="43">
        <v>5.8</v>
      </c>
      <c r="S64" s="40">
        <v>13861</v>
      </c>
      <c r="T64" s="60">
        <v>1.94</v>
      </c>
      <c r="U64" s="40">
        <v>257475</v>
      </c>
      <c r="V64" s="60">
        <v>2.04</v>
      </c>
      <c r="W64" s="53" t="s">
        <v>129</v>
      </c>
    </row>
    <row r="65" spans="1:23" s="28" customFormat="1" ht="15" customHeight="1">
      <c r="A65" s="13"/>
      <c r="B65" s="49" t="s">
        <v>133</v>
      </c>
      <c r="C65" s="37">
        <v>312</v>
      </c>
      <c r="D65" s="39">
        <v>4.4</v>
      </c>
      <c r="E65" s="40">
        <v>4906</v>
      </c>
      <c r="F65" s="43">
        <v>4.5</v>
      </c>
      <c r="G65" s="40">
        <v>241</v>
      </c>
      <c r="H65" s="39">
        <v>3.4</v>
      </c>
      <c r="I65" s="40">
        <v>3854</v>
      </c>
      <c r="J65" s="39">
        <v>3.5</v>
      </c>
      <c r="K65" s="37">
        <v>71</v>
      </c>
      <c r="L65" s="39">
        <v>1</v>
      </c>
      <c r="M65" s="40">
        <v>1052</v>
      </c>
      <c r="N65" s="39">
        <v>1</v>
      </c>
      <c r="O65" s="37">
        <v>46940</v>
      </c>
      <c r="P65" s="57">
        <v>6.5</v>
      </c>
      <c r="Q65" s="40">
        <v>719822</v>
      </c>
      <c r="R65" s="43">
        <v>5.7</v>
      </c>
      <c r="S65" s="40">
        <v>13772</v>
      </c>
      <c r="T65" s="60">
        <v>1.92</v>
      </c>
      <c r="U65" s="40">
        <v>254832</v>
      </c>
      <c r="V65" s="60">
        <v>2.02</v>
      </c>
      <c r="W65" s="53" t="s">
        <v>135</v>
      </c>
    </row>
    <row r="66" spans="1:23" s="28" customFormat="1" ht="15" customHeight="1">
      <c r="A66" s="13"/>
      <c r="B66" s="49" t="s">
        <v>136</v>
      </c>
      <c r="C66" s="37">
        <v>313</v>
      </c>
      <c r="D66" s="39">
        <v>4.4</v>
      </c>
      <c r="E66" s="40">
        <v>4720</v>
      </c>
      <c r="F66" s="43">
        <v>4.3</v>
      </c>
      <c r="G66" s="40">
        <v>247</v>
      </c>
      <c r="H66" s="39">
        <v>3.5</v>
      </c>
      <c r="I66" s="40">
        <v>3751</v>
      </c>
      <c r="J66" s="39">
        <v>3.4</v>
      </c>
      <c r="K66" s="37">
        <v>66</v>
      </c>
      <c r="L66" s="39">
        <v>0.9</v>
      </c>
      <c r="M66" s="40">
        <v>969</v>
      </c>
      <c r="N66" s="39">
        <v>0.9</v>
      </c>
      <c r="O66" s="37">
        <v>47119</v>
      </c>
      <c r="P66" s="57">
        <v>6.5</v>
      </c>
      <c r="Q66" s="40">
        <v>726106</v>
      </c>
      <c r="R66" s="43">
        <v>5.8</v>
      </c>
      <c r="S66" s="40">
        <v>13527</v>
      </c>
      <c r="T66" s="60">
        <v>1.88</v>
      </c>
      <c r="U66" s="40">
        <v>251136</v>
      </c>
      <c r="V66" s="60">
        <v>1.99</v>
      </c>
      <c r="W66" s="53" t="s">
        <v>139</v>
      </c>
    </row>
    <row r="67" spans="1:23" s="28" customFormat="1" ht="15" customHeight="1">
      <c r="A67" s="13"/>
      <c r="B67" s="49" t="s">
        <v>140</v>
      </c>
      <c r="C67" s="37">
        <v>311</v>
      </c>
      <c r="D67" s="39">
        <v>4.4</v>
      </c>
      <c r="E67" s="40">
        <v>4519</v>
      </c>
      <c r="F67" s="43">
        <v>4.2</v>
      </c>
      <c r="G67" s="40">
        <v>265</v>
      </c>
      <c r="H67" s="39">
        <v>3.8</v>
      </c>
      <c r="I67" s="40">
        <v>3645</v>
      </c>
      <c r="J67" s="39">
        <v>3.4</v>
      </c>
      <c r="K67" s="37">
        <v>46</v>
      </c>
      <c r="L67" s="39">
        <v>0.7</v>
      </c>
      <c r="M67" s="40">
        <v>874</v>
      </c>
      <c r="N67" s="39">
        <v>0.8</v>
      </c>
      <c r="O67" s="37">
        <v>45790</v>
      </c>
      <c r="P67" s="57">
        <v>6.3</v>
      </c>
      <c r="Q67" s="40">
        <v>707734</v>
      </c>
      <c r="R67" s="43">
        <v>5.6</v>
      </c>
      <c r="S67" s="40">
        <v>14513</v>
      </c>
      <c r="T67" s="60">
        <v>2.01</v>
      </c>
      <c r="U67" s="40">
        <v>253353</v>
      </c>
      <c r="V67" s="60">
        <v>2.01</v>
      </c>
      <c r="W67" s="53" t="s">
        <v>142</v>
      </c>
    </row>
    <row r="68" spans="1:23" s="28" customFormat="1" ht="9" customHeight="1">
      <c r="A68" s="13"/>
      <c r="B68" s="49"/>
      <c r="C68" s="37"/>
      <c r="D68" s="39"/>
      <c r="E68" s="40"/>
      <c r="F68" s="43"/>
      <c r="G68" s="40"/>
      <c r="H68" s="39"/>
      <c r="I68" s="40"/>
      <c r="J68" s="39"/>
      <c r="K68" s="37"/>
      <c r="L68" s="39"/>
      <c r="M68" s="40"/>
      <c r="N68" s="39"/>
      <c r="O68" s="37"/>
      <c r="P68" s="57"/>
      <c r="Q68" s="40"/>
      <c r="R68" s="43"/>
      <c r="S68" s="40"/>
      <c r="T68" s="60"/>
      <c r="U68" s="40"/>
      <c r="V68" s="60"/>
      <c r="W68" s="53"/>
    </row>
    <row r="69" spans="1:23" s="69" customFormat="1" ht="15" customHeight="1">
      <c r="A69" s="13"/>
      <c r="B69" s="49" t="s">
        <v>145</v>
      </c>
      <c r="C69" s="37">
        <v>281</v>
      </c>
      <c r="D69" s="39">
        <v>4</v>
      </c>
      <c r="E69" s="40">
        <v>4515</v>
      </c>
      <c r="F69" s="43">
        <v>4.2</v>
      </c>
      <c r="G69" s="40">
        <v>224</v>
      </c>
      <c r="H69" s="39">
        <v>3.2</v>
      </c>
      <c r="I69" s="40">
        <v>3637</v>
      </c>
      <c r="J69" s="39">
        <v>3.4</v>
      </c>
      <c r="K69" s="37">
        <v>57</v>
      </c>
      <c r="L69" s="39">
        <v>0.8</v>
      </c>
      <c r="M69" s="40">
        <v>878</v>
      </c>
      <c r="N69" s="39">
        <v>0.8</v>
      </c>
      <c r="O69" s="37">
        <v>45039</v>
      </c>
      <c r="P69" s="57">
        <v>6.2</v>
      </c>
      <c r="Q69" s="40">
        <v>700214</v>
      </c>
      <c r="R69" s="43">
        <v>5.5</v>
      </c>
      <c r="S69" s="40">
        <v>14253</v>
      </c>
      <c r="T69" s="60">
        <v>1.97</v>
      </c>
      <c r="U69" s="40">
        <v>251378</v>
      </c>
      <c r="V69" s="60">
        <v>1.99</v>
      </c>
      <c r="W69" s="53" t="s">
        <v>144</v>
      </c>
    </row>
    <row r="70" spans="1:23" s="28" customFormat="1" ht="15" customHeight="1">
      <c r="A70" s="13"/>
      <c r="B70" s="49" t="s">
        <v>151</v>
      </c>
      <c r="C70" s="37">
        <v>262</v>
      </c>
      <c r="D70" s="39">
        <v>3.8</v>
      </c>
      <c r="E70" s="40">
        <v>4315</v>
      </c>
      <c r="F70" s="43">
        <v>4.1</v>
      </c>
      <c r="G70" s="40">
        <v>209</v>
      </c>
      <c r="H70" s="39">
        <v>3</v>
      </c>
      <c r="I70" s="40">
        <v>3491</v>
      </c>
      <c r="J70" s="39">
        <v>3.3</v>
      </c>
      <c r="K70" s="37">
        <v>53</v>
      </c>
      <c r="L70" s="39">
        <v>0.8</v>
      </c>
      <c r="M70" s="40">
        <v>824</v>
      </c>
      <c r="N70" s="39">
        <v>0.8</v>
      </c>
      <c r="O70" s="37">
        <v>42425</v>
      </c>
      <c r="P70" s="57">
        <v>5.8</v>
      </c>
      <c r="Q70" s="40">
        <v>661895</v>
      </c>
      <c r="R70" s="43">
        <v>5.2</v>
      </c>
      <c r="S70" s="40">
        <v>13451</v>
      </c>
      <c r="T70" s="60">
        <v>1.85</v>
      </c>
      <c r="U70" s="40">
        <v>235719</v>
      </c>
      <c r="V70" s="60">
        <v>1.87</v>
      </c>
      <c r="W70" s="53" t="s">
        <v>150</v>
      </c>
    </row>
    <row r="71" spans="1:23" s="28" customFormat="1" ht="15" customHeight="1">
      <c r="A71" s="13"/>
      <c r="B71" s="49" t="s">
        <v>152</v>
      </c>
      <c r="C71" s="37">
        <v>261</v>
      </c>
      <c r="D71" s="39">
        <v>3.8</v>
      </c>
      <c r="E71" s="40">
        <v>4133</v>
      </c>
      <c r="F71" s="43">
        <v>4</v>
      </c>
      <c r="G71" s="40">
        <v>223</v>
      </c>
      <c r="H71" s="39">
        <v>3.3</v>
      </c>
      <c r="I71" s="40">
        <v>3343</v>
      </c>
      <c r="J71" s="39">
        <v>3.2</v>
      </c>
      <c r="K71" s="37">
        <v>38</v>
      </c>
      <c r="L71" s="39">
        <v>0.6</v>
      </c>
      <c r="M71" s="40">
        <v>790</v>
      </c>
      <c r="N71" s="39">
        <v>0.8</v>
      </c>
      <c r="O71" s="37">
        <v>42704</v>
      </c>
      <c r="P71" s="57">
        <v>5.9</v>
      </c>
      <c r="Q71" s="40">
        <v>668869</v>
      </c>
      <c r="R71" s="43">
        <v>5.3</v>
      </c>
      <c r="S71" s="40">
        <v>13494</v>
      </c>
      <c r="T71" s="60">
        <v>1.85</v>
      </c>
      <c r="U71" s="40">
        <v>235406</v>
      </c>
      <c r="V71" s="60">
        <v>1.87</v>
      </c>
      <c r="W71" s="53" t="s">
        <v>153</v>
      </c>
    </row>
    <row r="72" spans="1:23" s="28" customFormat="1" ht="15" customHeight="1">
      <c r="A72" s="13"/>
      <c r="B72" s="49" t="s">
        <v>14</v>
      </c>
      <c r="C72" s="37">
        <v>260</v>
      </c>
      <c r="D72" s="39">
        <v>3.9</v>
      </c>
      <c r="E72" s="40">
        <v>3862</v>
      </c>
      <c r="F72" s="43">
        <v>3.7</v>
      </c>
      <c r="G72" s="40">
        <v>223</v>
      </c>
      <c r="H72" s="39">
        <v>3.3</v>
      </c>
      <c r="I72" s="40">
        <v>3110</v>
      </c>
      <c r="J72" s="39">
        <v>3</v>
      </c>
      <c r="K72" s="37">
        <v>37</v>
      </c>
      <c r="L72" s="39">
        <v>0.6</v>
      </c>
      <c r="M72" s="40">
        <v>752</v>
      </c>
      <c r="N72" s="39">
        <v>0.7</v>
      </c>
      <c r="O72" s="37">
        <v>42302</v>
      </c>
      <c r="P72" s="57">
        <v>5.8</v>
      </c>
      <c r="Q72" s="40">
        <v>660613</v>
      </c>
      <c r="R72" s="43">
        <v>5.3</v>
      </c>
      <c r="S72" s="40">
        <v>13077</v>
      </c>
      <c r="T72" s="60">
        <v>1.79</v>
      </c>
      <c r="U72" s="40">
        <v>231383</v>
      </c>
      <c r="V72" s="60">
        <v>1.84</v>
      </c>
      <c r="W72" s="53" t="s">
        <v>80</v>
      </c>
    </row>
    <row r="73" spans="1:23" s="28" customFormat="1" ht="15" customHeight="1">
      <c r="A73" s="13"/>
      <c r="B73" s="49" t="s">
        <v>167</v>
      </c>
      <c r="C73" s="37">
        <v>231</v>
      </c>
      <c r="D73" s="39">
        <v>3.5</v>
      </c>
      <c r="E73" s="40">
        <v>3750</v>
      </c>
      <c r="F73" s="43">
        <v>3.7</v>
      </c>
      <c r="G73" s="40">
        <v>191</v>
      </c>
      <c r="H73" s="39">
        <v>2.9</v>
      </c>
      <c r="I73" s="40">
        <v>3039</v>
      </c>
      <c r="J73" s="39">
        <v>3</v>
      </c>
      <c r="K73" s="37">
        <v>40</v>
      </c>
      <c r="L73" s="39">
        <v>0.6</v>
      </c>
      <c r="M73" s="40">
        <v>711</v>
      </c>
      <c r="N73" s="39">
        <v>0.7</v>
      </c>
      <c r="O73" s="37">
        <v>41410</v>
      </c>
      <c r="P73" s="57">
        <v>5.7</v>
      </c>
      <c r="Q73" s="40">
        <v>643749</v>
      </c>
      <c r="R73" s="43">
        <v>5.1</v>
      </c>
      <c r="S73" s="40">
        <v>12780</v>
      </c>
      <c r="T73" s="60">
        <v>1.75</v>
      </c>
      <c r="U73" s="40">
        <v>222107</v>
      </c>
      <c r="V73" s="60">
        <v>1.77</v>
      </c>
      <c r="W73" s="53" t="s">
        <v>168</v>
      </c>
    </row>
    <row r="74" spans="1:23" ht="14.25">
      <c r="A74" s="30"/>
      <c r="B74" s="35" t="s">
        <v>113</v>
      </c>
      <c r="C74" s="9" t="s">
        <v>114</v>
      </c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</row>
    <row r="75" spans="1:23" ht="14.25">
      <c r="A75" s="13"/>
      <c r="B75" s="36" t="s">
        <v>146</v>
      </c>
      <c r="C75" s="14" t="s">
        <v>147</v>
      </c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</row>
    <row r="76" spans="1:23" ht="14.25">
      <c r="A76" s="13"/>
      <c r="B76" s="36"/>
      <c r="C76" s="14" t="s">
        <v>148</v>
      </c>
      <c r="D76" s="13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</row>
  </sheetData>
  <sheetProtection/>
  <mergeCells count="28">
    <mergeCell ref="M7:M8"/>
    <mergeCell ref="C7:C8"/>
    <mergeCell ref="I6:J6"/>
    <mergeCell ref="I7:I8"/>
    <mergeCell ref="E6:F6"/>
    <mergeCell ref="E7:E8"/>
    <mergeCell ref="G7:G8"/>
    <mergeCell ref="K6:L6"/>
    <mergeCell ref="K7:K8"/>
    <mergeCell ref="S6:T6"/>
    <mergeCell ref="I2:L2"/>
    <mergeCell ref="G6:H6"/>
    <mergeCell ref="C6:D6"/>
    <mergeCell ref="K5:L5"/>
    <mergeCell ref="M6:N6"/>
    <mergeCell ref="C5:F5"/>
    <mergeCell ref="G5:J5"/>
    <mergeCell ref="E4:K4"/>
    <mergeCell ref="U6:V6"/>
    <mergeCell ref="S7:S8"/>
    <mergeCell ref="U7:U8"/>
    <mergeCell ref="M5:N5"/>
    <mergeCell ref="O6:P6"/>
    <mergeCell ref="O7:O8"/>
    <mergeCell ref="Q6:R6"/>
    <mergeCell ref="Q7:Q8"/>
    <mergeCell ref="S4:V5"/>
    <mergeCell ref="O4:R5"/>
  </mergeCells>
  <printOptions horizontalCentered="1"/>
  <pageMargins left="0.5905511811023623" right="0.5905511811023623" top="0.5905511811023623" bottom="0.5905511811023623" header="0.5118110236220472" footer="0.5118110236220472"/>
  <pageSetup blackAndWhite="1" firstPageNumber="52" useFirstPageNumber="1" horizontalDpi="600" verticalDpi="600" orientation="portrait" paperSize="9" scale="69" r:id="rId1"/>
  <colBreaks count="1" manualBreakCount="1">
    <brk id="12" max="7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愛知県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OA</dc:creator>
  <cp:keywords/>
  <dc:description/>
  <cp:lastModifiedBy>oa</cp:lastModifiedBy>
  <cp:lastPrinted>2014-11-19T00:55:04Z</cp:lastPrinted>
  <dcterms:created xsi:type="dcterms:W3CDTF">2002-10-04T05:25:13Z</dcterms:created>
  <dcterms:modified xsi:type="dcterms:W3CDTF">2016-03-22T02:08:20Z</dcterms:modified>
  <cp:category/>
  <cp:version/>
  <cp:contentType/>
  <cp:contentStatus/>
</cp:coreProperties>
</file>