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Password="B319" lockStructure="1"/>
  <bookViews>
    <workbookView xWindow="5505" yWindow="30" windowWidth="14940" windowHeight="789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MA32" i="4" s="1"/>
  <c r="DS7" i="5"/>
  <c r="DR7" i="5"/>
  <c r="DQ7" i="5"/>
  <c r="JV32" i="4" s="1"/>
  <c r="DP7" i="5"/>
  <c r="JC32" i="4" s="1"/>
  <c r="DO7" i="5"/>
  <c r="DN7" i="5"/>
  <c r="DM7" i="5"/>
  <c r="KO31" i="4" s="1"/>
  <c r="DL7" i="5"/>
  <c r="JV31" i="4" s="1"/>
  <c r="DK7" i="5"/>
  <c r="DI7" i="5"/>
  <c r="DH7" i="5"/>
  <c r="DG7" i="5"/>
  <c r="LE78" i="4" s="1"/>
  <c r="DF7" i="5"/>
  <c r="DE7" i="5"/>
  <c r="DD7" i="5"/>
  <c r="MI77" i="4" s="1"/>
  <c r="DC7" i="5"/>
  <c r="LT77" i="4" s="1"/>
  <c r="DB7" i="5"/>
  <c r="DA7" i="5"/>
  <c r="CZ7" i="5"/>
  <c r="CN7" i="5"/>
  <c r="CV76" i="4" s="1"/>
  <c r="CM7" i="5"/>
  <c r="BZ7" i="5"/>
  <c r="BY7" i="5"/>
  <c r="LH53" i="4" s="1"/>
  <c r="BX7" i="5"/>
  <c r="KO53" i="4" s="1"/>
  <c r="BW7" i="5"/>
  <c r="BV7" i="5"/>
  <c r="BU7" i="5"/>
  <c r="BT7" i="5"/>
  <c r="LH52" i="4" s="1"/>
  <c r="BS7" i="5"/>
  <c r="BR7" i="5"/>
  <c r="BQ7" i="5"/>
  <c r="JC52" i="4" s="1"/>
  <c r="BO7" i="5"/>
  <c r="HJ53" i="4" s="1"/>
  <c r="BN7" i="5"/>
  <c r="BM7" i="5"/>
  <c r="BL7" i="5"/>
  <c r="FE53" i="4" s="1"/>
  <c r="BK7" i="5"/>
  <c r="EL53" i="4" s="1"/>
  <c r="BJ7" i="5"/>
  <c r="BI7" i="5"/>
  <c r="BH7" i="5"/>
  <c r="FX52" i="4" s="1"/>
  <c r="BG7" i="5"/>
  <c r="FE52" i="4" s="1"/>
  <c r="BF7" i="5"/>
  <c r="BD7" i="5"/>
  <c r="BC7" i="5"/>
  <c r="BB7" i="5"/>
  <c r="BG53" i="4" s="1"/>
  <c r="BA7" i="5"/>
  <c r="AZ7" i="5"/>
  <c r="AY7" i="5"/>
  <c r="AX7" i="5"/>
  <c r="BZ52" i="4" s="1"/>
  <c r="AW7" i="5"/>
  <c r="AV7" i="5"/>
  <c r="AU7" i="5"/>
  <c r="AS7" i="5"/>
  <c r="HJ32" i="4" s="1"/>
  <c r="AR7" i="5"/>
  <c r="AQ7" i="5"/>
  <c r="AP7" i="5"/>
  <c r="FE32" i="4" s="1"/>
  <c r="AO7" i="5"/>
  <c r="EL32" i="4" s="1"/>
  <c r="AN7" i="5"/>
  <c r="AM7" i="5"/>
  <c r="AL7" i="5"/>
  <c r="FX31" i="4" s="1"/>
  <c r="AK7" i="5"/>
  <c r="FE31" i="4" s="1"/>
  <c r="AJ7" i="5"/>
  <c r="AH7" i="5"/>
  <c r="AG7" i="5"/>
  <c r="BZ32" i="4" s="1"/>
  <c r="AF7" i="5"/>
  <c r="BG32" i="4" s="1"/>
  <c r="AE7" i="5"/>
  <c r="AD7" i="5"/>
  <c r="AC7" i="5"/>
  <c r="AB7" i="5"/>
  <c r="BZ31" i="4" s="1"/>
  <c r="AA7" i="5"/>
  <c r="Z7" i="5"/>
  <c r="Y7" i="5"/>
  <c r="X7" i="5"/>
  <c r="LJ10" i="4" s="1"/>
  <c r="W7" i="5"/>
  <c r="V7" i="5"/>
  <c r="U7" i="5"/>
  <c r="LJ8" i="4" s="1"/>
  <c r="T7" i="5"/>
  <c r="JQ8" i="4" s="1"/>
  <c r="S7" i="5"/>
  <c r="R7" i="5"/>
  <c r="Q7" i="5"/>
  <c r="P7" i="5"/>
  <c r="AQ10" i="4" s="1"/>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D88" i="4"/>
  <c r="MI78" i="4"/>
  <c r="LT78" i="4"/>
  <c r="KP78" i="4"/>
  <c r="KA78" i="4"/>
  <c r="IT78" i="4"/>
  <c r="IE78" i="4"/>
  <c r="HP78" i="4"/>
  <c r="HA78" i="4"/>
  <c r="GL78" i="4"/>
  <c r="BZ78" i="4"/>
  <c r="BK78" i="4"/>
  <c r="AV78" i="4"/>
  <c r="AG78" i="4"/>
  <c r="R78" i="4"/>
  <c r="LE77" i="4"/>
  <c r="KP77" i="4"/>
  <c r="KA77" i="4"/>
  <c r="IT77" i="4"/>
  <c r="IE77" i="4"/>
  <c r="HP77" i="4"/>
  <c r="HA77" i="4"/>
  <c r="GL77" i="4"/>
  <c r="BZ77" i="4"/>
  <c r="BK77" i="4"/>
  <c r="AV77" i="4"/>
  <c r="AG77" i="4"/>
  <c r="R77" i="4"/>
  <c r="CV67" i="4"/>
  <c r="MA53" i="4"/>
  <c r="JV53" i="4"/>
  <c r="JC53" i="4"/>
  <c r="GQ53" i="4"/>
  <c r="FX53" i="4"/>
  <c r="CS53" i="4"/>
  <c r="BZ53" i="4"/>
  <c r="AN53" i="4"/>
  <c r="U53" i="4"/>
  <c r="MA52" i="4"/>
  <c r="KO52" i="4"/>
  <c r="JV52" i="4"/>
  <c r="HJ52" i="4"/>
  <c r="GQ52" i="4"/>
  <c r="EL52" i="4"/>
  <c r="CS52" i="4"/>
  <c r="BG52" i="4"/>
  <c r="AN52" i="4"/>
  <c r="U52" i="4"/>
  <c r="LH32" i="4"/>
  <c r="KO32" i="4"/>
  <c r="GQ32" i="4"/>
  <c r="FX32" i="4"/>
  <c r="CS32" i="4"/>
  <c r="AN32" i="4"/>
  <c r="U32" i="4"/>
  <c r="MA31" i="4"/>
  <c r="LH31" i="4"/>
  <c r="JC31" i="4"/>
  <c r="HJ31" i="4"/>
  <c r="GQ31" i="4"/>
  <c r="EL31" i="4"/>
  <c r="CS31" i="4"/>
  <c r="BG31" i="4"/>
  <c r="AN31" i="4"/>
  <c r="U31" i="4"/>
  <c r="JQ10" i="4"/>
  <c r="HX10" i="4"/>
  <c r="DU10" i="4"/>
  <c r="CF10" i="4"/>
  <c r="B10" i="4"/>
  <c r="HX8" i="4"/>
  <c r="DU8" i="4"/>
  <c r="CF8" i="4"/>
  <c r="AQ8" i="4"/>
  <c r="B8" i="4"/>
  <c r="B6" i="4"/>
  <c r="BZ76" i="4" l="1"/>
  <c r="MI76" i="4"/>
  <c r="HJ51" i="4"/>
  <c r="MA30" i="4"/>
  <c r="IT76" i="4"/>
  <c r="CS51" i="4"/>
  <c r="HJ30" i="4"/>
  <c r="CS30" i="4"/>
  <c r="MA51" i="4"/>
  <c r="C11" i="5"/>
  <c r="D11" i="5"/>
  <c r="E11" i="5"/>
  <c r="B11" i="5"/>
  <c r="BZ30" i="4" l="1"/>
  <c r="BK76" i="4"/>
  <c r="LH51" i="4"/>
  <c r="LT76" i="4"/>
  <c r="GQ51" i="4"/>
  <c r="LH30" i="4"/>
  <c r="IE76" i="4"/>
  <c r="BZ51" i="4"/>
  <c r="GQ30" i="4"/>
  <c r="BG51" i="4"/>
  <c r="BG30" i="4"/>
  <c r="KO30" i="4"/>
  <c r="FX30" i="4"/>
  <c r="AV76" i="4"/>
  <c r="KO51" i="4"/>
  <c r="LE76" i="4"/>
  <c r="FX51" i="4"/>
  <c r="HP76" i="4"/>
  <c r="KP76" i="4"/>
  <c r="HA76" i="4"/>
  <c r="AN51" i="4"/>
  <c r="FE30" i="4"/>
  <c r="AG76" i="4"/>
  <c r="JV51" i="4"/>
  <c r="AN30" i="4"/>
  <c r="JV30" i="4"/>
  <c r="FE51" i="4"/>
  <c r="KA76" i="4"/>
  <c r="EL51" i="4"/>
  <c r="JC30" i="4"/>
  <c r="U30" i="4"/>
  <c r="JC51" i="4"/>
  <c r="GL76" i="4"/>
  <c r="U51" i="4"/>
  <c r="EL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<sst xmlns="http://schemas.openxmlformats.org/spreadsheetml/2006/main" count="286" uniqueCount="135">
  <si>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</si>
  <si>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</si>
  <si>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</si>
  <si>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</si>
  <si>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</si>
  <si>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</si>
  <si>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</si>
  <si>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</si>
  <si>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</si>
  <si>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</si>
  <si>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</si>
  <si>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</si>
  <si>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</si>
  <si>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</si>
  <si>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</si>
  <si>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</si>
  <si>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</si>
  <si>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</si>
  <si>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</si>
  <si>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</si>
  <si>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</si>
  <si>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</si>
  <si>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</si>
  <si>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</si>
  <si>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</si>
  <si>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</si>
  <si>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</si>
  <si>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</si>
  <si>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</si>
  <si>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</si>
  <si>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</si>
  <si>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</si>
  <si>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</si>
  <si>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</si>
  <si>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</si>
  <si>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</si>
  <si>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</si>
  <si>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</si>
  <si>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</si>
  <si>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</si>
  <si>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</si>
  <si>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</si>
  <si>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</si>
  <si>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</si>
  <si>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</si>
  <si>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</si>
  <si>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</si>
  <si>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</si>
  <si>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</si>
  <si>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</si>
  <si>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</si>
  <si>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</si>
  <si>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</si>
  <si>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</si>
  <si>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</si>
  <si>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</si>
  <si>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</si>
  <si>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</si>
  <si>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</si>
  <si>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</si>
  <si>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</si>
  <si>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</si>
  <si>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</si>
  <si>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</si>
  <si>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</si>
  <si>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</si>
  <si>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</si>
  <si>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</si>
  <si>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</si>
  <si>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</si>
  <si>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</si>
  <si>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</si>
  <si>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</si>
  <si>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</si>
  <si>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</si>
  <si>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</si>
  <si>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</si>
  <si>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</si>
  <si>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</si>
  <si>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</si>
  <si>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</si>
  <si>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</si>
  <si>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</si>
  <si>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</si>
  <si>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</si>
  <si>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</si>
  <si>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</si>
  <si>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</si>
  <si>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</si>
  <si>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</si>
  <si>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</si>
  <si>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</si>
  <si>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</si>
  <si>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</si>
  <si>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</si>
  <si>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</si>
  <si>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</si>
  <si>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</si>
  <si>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</si>
  <si>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</si>
  <si>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</si>
  <si>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</si>
  <si>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</si>
  <si>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</si>
  <si>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</si>
  <si>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</si>
  <si>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</si>
  <si>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</si>
  <si>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</si>
  <si>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</si>
  <si>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</si>
  <si>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</si>
  <si>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</si>
  <si>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安城市</t>
  </si>
  <si>
    <t>北明治駐車場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</si>
  <si>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</si>
  <si>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</si>
  <si>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</si>
  <si>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</si>
  <si>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</si>
  <si>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</si>
  <si>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</si>
  <si>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</si>
  <si>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</si>
  <si>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</si>
  <si>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</si>
  <si>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</si>
  <si>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</si>
  <si>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</si>
  <si>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</si>
  <si>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rPh sb="0" eb="1">
      <t>コマ</t>
    </rPh>
    <rPh sb="3" eb="5">
      <t>シセツ</t>
    </rPh>
    <rPh sb="6" eb="8">
      <t>コウシン</t>
    </rPh>
    <rPh sb="9" eb="11">
      <t>シュウゼン</t>
    </rPh>
    <rPh sb="12" eb="14">
      <t>コンゴ</t>
    </rPh>
    <rPh sb="14" eb="16">
      <t>ヒツヨウ</t>
    </rPh>
    <rPh sb="17" eb="18">
      <t>オウ</t>
    </rPh>
    <rPh sb="20" eb="21">
      <t>オコナ</t>
    </rPh>
    <phoneticPr fontId="6"/>
  </si>
  <si>
    <t>駐車場の敷地を借地しており借地料がかかる、大半が定期利用（５８台中５２台が定期利用者枠）である等の理由により収支が赤字である。
④売上高GOP比率及び⑤ EBITDAについてH26が特に低い理由は、駐車場のパスゲートシステムの更新を行ったためである。</t>
    <rPh sb="0" eb="3">
      <t>チュウシャジョウ</t>
    </rPh>
    <rPh sb="4" eb="6">
      <t>シキチ</t>
    </rPh>
    <rPh sb="7" eb="9">
      <t>シャクチ</t>
    </rPh>
    <rPh sb="13" eb="16">
      <t>シャクチリョウ</t>
    </rPh>
    <rPh sb="21" eb="23">
      <t>タイハン</t>
    </rPh>
    <rPh sb="24" eb="26">
      <t>テイキ</t>
    </rPh>
    <rPh sb="26" eb="28">
      <t>リヨウ</t>
    </rPh>
    <rPh sb="47" eb="48">
      <t>トウ</t>
    </rPh>
    <rPh sb="49" eb="51">
      <t>リユウ</t>
    </rPh>
    <rPh sb="54" eb="56">
      <t>シュウシ</t>
    </rPh>
    <rPh sb="57" eb="59">
      <t>アカジ</t>
    </rPh>
    <rPh sb="65" eb="67">
      <t>ウリアゲ</t>
    </rPh>
    <rPh sb="67" eb="68">
      <t>ダカ</t>
    </rPh>
    <rPh sb="71" eb="73">
      <t>ヒリツ</t>
    </rPh>
    <rPh sb="73" eb="74">
      <t>オヨ</t>
    </rPh>
    <rPh sb="91" eb="92">
      <t>トク</t>
    </rPh>
    <rPh sb="93" eb="94">
      <t>ヒク</t>
    </rPh>
    <rPh sb="95" eb="97">
      <t>リユウ</t>
    </rPh>
    <rPh sb="99" eb="102">
      <t>チュウシャジョウ</t>
    </rPh>
    <rPh sb="113" eb="115">
      <t>コウシン</t>
    </rPh>
    <rPh sb="116" eb="117">
      <t>オコナ</t>
    </rPh>
    <phoneticPr fontId="6"/>
  </si>
  <si>
    <t>本駐車場は、駐車場の敷地を借地しているため、借地料が影響して収支が赤字となっている。今後は、敷地を返還して駐車場の廃止等を含めて今後の方針を検討する必要がある。
経営戦略についてはH32までに策定予定である。</t>
    <rPh sb="0" eb="1">
      <t>ホン</t>
    </rPh>
    <rPh sb="1" eb="4">
      <t>チュウシャジョウ</t>
    </rPh>
    <rPh sb="6" eb="9">
      <t>チュウシャジョウ</t>
    </rPh>
    <rPh sb="10" eb="12">
      <t>シキチ</t>
    </rPh>
    <rPh sb="13" eb="15">
      <t>シャクチ</t>
    </rPh>
    <rPh sb="22" eb="24">
      <t>シャクチ</t>
    </rPh>
    <rPh sb="24" eb="25">
      <t>リョウ</t>
    </rPh>
    <rPh sb="26" eb="28">
      <t>エイキョウ</t>
    </rPh>
    <rPh sb="30" eb="32">
      <t>シュウシ</t>
    </rPh>
    <rPh sb="33" eb="35">
      <t>アカジ</t>
    </rPh>
    <rPh sb="42" eb="44">
      <t>コンゴ</t>
    </rPh>
    <rPh sb="46" eb="48">
      <t>シキチ</t>
    </rPh>
    <rPh sb="49" eb="51">
      <t>ヘンカン</t>
    </rPh>
    <rPh sb="53" eb="56">
      <t>チュウシャジョウ</t>
    </rPh>
    <rPh sb="57" eb="59">
      <t>ハイシ</t>
    </rPh>
    <rPh sb="59" eb="60">
      <t>トウ</t>
    </rPh>
    <rPh sb="61" eb="62">
      <t>フク</t>
    </rPh>
    <rPh sb="64" eb="66">
      <t>コンゴ</t>
    </rPh>
    <rPh sb="67" eb="69">
      <t>ホウシン</t>
    </rPh>
    <rPh sb="70" eb="72">
      <t>ケントウ</t>
    </rPh>
    <rPh sb="74" eb="76">
      <t>ヒツヨウ</t>
    </rPh>
    <phoneticPr fontId="6"/>
  </si>
  <si>
    <t>非設置</t>
    <phoneticPr fontId="6"/>
  </si>
  <si>
    <t xml:space="preserve">大半が定期利用であるため、全国平均及び類似施設平均値と比較して⑪稼働率が低い。
</t>
    <rPh sb="0" eb="2">
      <t>タイハン</t>
    </rPh>
    <rPh sb="3" eb="5">
      <t>テイキ</t>
    </rPh>
    <rPh sb="5" eb="7">
      <t>リヨウ</t>
    </rPh>
    <rPh sb="13" eb="15">
      <t>ゼンコク</t>
    </rPh>
    <rPh sb="15" eb="17">
      <t>ヘイキン</t>
    </rPh>
    <rPh sb="17" eb="18">
      <t>オヨ</t>
    </rPh>
    <rPh sb="19" eb="21">
      <t>ルイジ</t>
    </rPh>
    <rPh sb="21" eb="23">
      <t>シセツ</t>
    </rPh>
    <rPh sb="23" eb="25">
      <t>ヘイキン</t>
    </rPh>
    <rPh sb="25" eb="26">
      <t>チ</t>
    </rPh>
    <rPh sb="27" eb="29">
      <t>ヒカク</t>
    </rPh>
    <rPh sb="32" eb="34">
      <t>カドウ</t>
    </rPh>
    <rPh sb="34" eb="35">
      <t>リツ</t>
    </rPh>
    <rPh sb="36" eb="37">
      <t>ヒク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</si>
</sst>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18"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60</c:v>
                </c:pt>
                <c:pt idx="1">
                  <c:v>62.3</c:v>
                </c:pt>
                <c:pt idx="2">
                  <c:v>29.5</c:v>
                </c:pt>
                <c:pt idx="3">
                  <c:v>61.7</c:v>
                </c:pt>
                <c:pt idx="4">
                  <c:v>60.3</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4713600"/>
        <c:axId val="349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4713600"/>
        <c:axId val="34904320"/>
      </c:lineChart>
      <c:dateAx>
        <c:axId val="34713600"/>
        <c:scaling>
          <c:orientation val="minMax"/>
        </c:scaling>
        <c:delete val="1"/>
        <c:axPos val="b"/>
        <c:numFmt formatCode="ge" sourceLinked="1"/>
        <c:majorTickMark val="none"/>
        <c:minorTickMark val="none"/>
        <c:tickLblPos val="none"/>
        <c:crossAx val="34904320"/>
        <c:crosses val="autoZero"/>
        <c:auto val="1"/>
        <c:lblOffset val="100"/>
        <c:baseTimeUnit val="years"/>
      </c:dateAx>
      <c:valAx>
        <c:axId val="3490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1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6343296"/>
        <c:axId val="473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6343296"/>
        <c:axId val="47317760"/>
      </c:lineChart>
      <c:dateAx>
        <c:axId val="46343296"/>
        <c:scaling>
          <c:orientation val="minMax"/>
        </c:scaling>
        <c:delete val="1"/>
        <c:axPos val="b"/>
        <c:numFmt formatCode="ge" sourceLinked="1"/>
        <c:majorTickMark val="none"/>
        <c:minorTickMark val="none"/>
        <c:tickLblPos val="none"/>
        <c:crossAx val="47317760"/>
        <c:crosses val="autoZero"/>
        <c:auto val="1"/>
        <c:lblOffset val="100"/>
        <c:baseTimeUnit val="years"/>
      </c:dateAx>
      <c:valAx>
        <c:axId val="4731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4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0185216"/>
        <c:axId val="929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0185216"/>
        <c:axId val="92938240"/>
      </c:lineChart>
      <c:dateAx>
        <c:axId val="80185216"/>
        <c:scaling>
          <c:orientation val="minMax"/>
        </c:scaling>
        <c:delete val="1"/>
        <c:axPos val="b"/>
        <c:numFmt formatCode="ge" sourceLinked="1"/>
        <c:majorTickMark val="none"/>
        <c:minorTickMark val="none"/>
        <c:tickLblPos val="none"/>
        <c:crossAx val="92938240"/>
        <c:crosses val="autoZero"/>
        <c:auto val="1"/>
        <c:lblOffset val="100"/>
        <c:baseTimeUnit val="years"/>
      </c:dateAx>
      <c:valAx>
        <c:axId val="9293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18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13383296"/>
        <c:axId val="114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13383296"/>
        <c:axId val="114508928"/>
      </c:lineChart>
      <c:dateAx>
        <c:axId val="113383296"/>
        <c:scaling>
          <c:orientation val="minMax"/>
        </c:scaling>
        <c:delete val="1"/>
        <c:axPos val="b"/>
        <c:numFmt formatCode="ge" sourceLinked="1"/>
        <c:majorTickMark val="none"/>
        <c:minorTickMark val="none"/>
        <c:tickLblPos val="none"/>
        <c:crossAx val="114508928"/>
        <c:crosses val="autoZero"/>
        <c:auto val="1"/>
        <c:lblOffset val="100"/>
        <c:baseTimeUnit val="years"/>
      </c:dateAx>
      <c:valAx>
        <c:axId val="11450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8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14631424"/>
        <c:axId val="1146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14631424"/>
        <c:axId val="114681344"/>
      </c:lineChart>
      <c:dateAx>
        <c:axId val="114631424"/>
        <c:scaling>
          <c:orientation val="minMax"/>
        </c:scaling>
        <c:delete val="1"/>
        <c:axPos val="b"/>
        <c:numFmt formatCode="ge" sourceLinked="1"/>
        <c:majorTickMark val="none"/>
        <c:minorTickMark val="none"/>
        <c:tickLblPos val="none"/>
        <c:crossAx val="114681344"/>
        <c:crosses val="autoZero"/>
        <c:auto val="1"/>
        <c:lblOffset val="100"/>
        <c:baseTimeUnit val="years"/>
      </c:dateAx>
      <c:valAx>
        <c:axId val="11468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63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4812416"/>
        <c:axId val="1148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4812416"/>
        <c:axId val="114835840"/>
      </c:lineChart>
      <c:dateAx>
        <c:axId val="114812416"/>
        <c:scaling>
          <c:orientation val="minMax"/>
        </c:scaling>
        <c:delete val="1"/>
        <c:axPos val="b"/>
        <c:numFmt formatCode="ge" sourceLinked="1"/>
        <c:majorTickMark val="none"/>
        <c:minorTickMark val="none"/>
        <c:tickLblPos val="none"/>
        <c:crossAx val="114835840"/>
        <c:crosses val="autoZero"/>
        <c:auto val="1"/>
        <c:lblOffset val="100"/>
        <c:baseTimeUnit val="years"/>
      </c:dateAx>
      <c:valAx>
        <c:axId val="114835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81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75.900000000000006</c:v>
                </c:pt>
                <c:pt idx="1">
                  <c:v>75.900000000000006</c:v>
                </c:pt>
                <c:pt idx="2">
                  <c:v>70.7</c:v>
                </c:pt>
                <c:pt idx="3">
                  <c:v>65.5</c:v>
                </c:pt>
                <c:pt idx="4">
                  <c:v>72.400000000000006</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14864128"/>
        <c:axId val="114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14864128"/>
        <c:axId val="114881280"/>
      </c:lineChart>
      <c:dateAx>
        <c:axId val="114864128"/>
        <c:scaling>
          <c:orientation val="minMax"/>
        </c:scaling>
        <c:delete val="1"/>
        <c:axPos val="b"/>
        <c:numFmt formatCode="ge" sourceLinked="1"/>
        <c:majorTickMark val="none"/>
        <c:minorTickMark val="none"/>
        <c:tickLblPos val="none"/>
        <c:crossAx val="114881280"/>
        <c:crosses val="autoZero"/>
        <c:auto val="1"/>
        <c:lblOffset val="100"/>
        <c:baseTimeUnit val="years"/>
      </c:dateAx>
      <c:valAx>
        <c:axId val="11488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86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-66.8</c:v>
                </c:pt>
                <c:pt idx="1">
                  <c:v>-68.599999999999994</c:v>
                </c:pt>
                <c:pt idx="2">
                  <c:v>-239.5</c:v>
                </c:pt>
                <c:pt idx="3">
                  <c:v>-63.3</c:v>
                </c:pt>
                <c:pt idx="4">
                  <c:v>-65.7</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19681024"/>
        <c:axId val="1197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19681024"/>
        <c:axId val="119730560"/>
      </c:lineChart>
      <c:dateAx>
        <c:axId val="119681024"/>
        <c:scaling>
          <c:orientation val="minMax"/>
        </c:scaling>
        <c:delete val="1"/>
        <c:axPos val="b"/>
        <c:numFmt formatCode="ge" sourceLinked="1"/>
        <c:majorTickMark val="none"/>
        <c:minorTickMark val="none"/>
        <c:tickLblPos val="none"/>
        <c:crossAx val="119730560"/>
        <c:crosses val="autoZero"/>
        <c:auto val="1"/>
        <c:lblOffset val="100"/>
        <c:baseTimeUnit val="years"/>
      </c:dateAx>
      <c:valAx>
        <c:axId val="11973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68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-2777</c:v>
                </c:pt>
                <c:pt idx="1">
                  <c:v>-2606</c:v>
                </c:pt>
                <c:pt idx="2">
                  <c:v>-9868</c:v>
                </c:pt>
                <c:pt idx="3">
                  <c:v>-2543</c:v>
                </c:pt>
                <c:pt idx="4">
                  <c:v>-2800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0056064"/>
        <c:axId val="1200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0056064"/>
        <c:axId val="120091776"/>
      </c:lineChart>
      <c:dateAx>
        <c:axId val="120056064"/>
        <c:scaling>
          <c:orientation val="minMax"/>
        </c:scaling>
        <c:delete val="1"/>
        <c:axPos val="b"/>
        <c:numFmt formatCode="ge" sourceLinked="1"/>
        <c:majorTickMark val="none"/>
        <c:minorTickMark val="none"/>
        <c:tickLblPos val="none"/>
        <c:crossAx val="120091776"/>
        <c:crosses val="autoZero"/>
        <c:auto val="1"/>
        <c:lblOffset val="100"/>
        <c:baseTimeUnit val="years"/>
      </c:dateAx>
      <c:valAx>
        <c:axId val="12009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05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41" t="str">
        <f>データ!H6&amp;"　"&amp;データ!I6</f>
        <v>愛知県安城市　北明治駐車場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t="s">
        <v>5</v>
      </c>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5"/>
      <c r="GZ7" s="5"/>
      <c r="HA7" s="5"/>
      <c r="HB7" s="5"/>
      <c r="HC7" s="5"/>
      <c r="HD7" s="5"/>
      <c r="HE7" s="5"/>
      <c r="HF7" s="5"/>
      <c r="HG7" s="5"/>
      <c r="HH7" s="5"/>
      <c r="HI7" s="5"/>
      <c r="HJ7" s="5"/>
      <c r="HK7" s="5"/>
      <c r="HL7" s="5"/>
      <c r="HM7" s="5"/>
      <c r="HN7" s="5"/>
      <c r="HO7" s="5"/>
      <c r="HP7" s="5"/>
      <c r="HQ7" s="5"/>
      <c r="HR7" s="5"/>
      <c r="HS7" s="5"/>
      <c r="HT7" s="5"/>
      <c r="HU7" s="5"/>
      <c r="HV7" s="5"/>
      <c r="HW7" s="5"/>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4"/>
      <c r="ND7" s="7" t="s">
        <v>9</v>
      </c>
      <c r="NE7" s="8"/>
      <c r="NF7" s="8"/>
      <c r="NG7" s="8"/>
      <c r="NH7" s="8"/>
      <c r="NI7" s="8"/>
      <c r="NJ7" s="8"/>
      <c r="NK7" s="8"/>
      <c r="NL7" s="8"/>
      <c r="NM7" s="8"/>
      <c r="NN7" s="8"/>
      <c r="NO7" s="8"/>
      <c r="NP7" s="8"/>
      <c r="NQ7" s="9"/>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37" t="s">
        <v>133</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127" t="str">
        <f>データ!S7</f>
        <v>駅</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1509</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4"/>
      <c r="ND8" s="131" t="s">
        <v>10</v>
      </c>
      <c r="NE8" s="132"/>
      <c r="NF8" s="10" t="s">
        <v>11</v>
      </c>
      <c r="NG8" s="11"/>
      <c r="NH8" s="11"/>
      <c r="NI8" s="11"/>
      <c r="NJ8" s="11"/>
      <c r="NK8" s="11"/>
      <c r="NL8" s="11"/>
      <c r="NM8" s="11"/>
      <c r="NN8" s="11"/>
      <c r="NO8" s="11"/>
      <c r="NP8" s="11"/>
      <c r="NQ8" s="12"/>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4"/>
      <c r="ND9" s="138" t="s">
        <v>19</v>
      </c>
      <c r="NE9" s="139"/>
      <c r="NF9" s="13" t="s">
        <v>20</v>
      </c>
      <c r="NG9" s="14"/>
      <c r="NH9" s="14"/>
      <c r="NI9" s="14"/>
      <c r="NJ9" s="14"/>
      <c r="NK9" s="14"/>
      <c r="NL9" s="14"/>
      <c r="NM9" s="14"/>
      <c r="NN9" s="14"/>
      <c r="NO9" s="14"/>
      <c r="NP9" s="14"/>
      <c r="NQ9" s="15"/>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tr">
        <f>データ!P7</f>
        <v>その他駐車場</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22</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6">
        <f>データ!V7</f>
        <v>58</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100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代行制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9"/>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9" t="s">
        <v>23</v>
      </c>
      <c r="NE11" s="129"/>
      <c r="NF11" s="129"/>
      <c r="NG11" s="129"/>
      <c r="NH11" s="129"/>
      <c r="NI11" s="129"/>
      <c r="NJ11" s="129"/>
      <c r="NK11" s="129"/>
      <c r="NL11" s="129"/>
      <c r="NM11" s="129"/>
      <c r="NN11" s="129"/>
      <c r="NO11" s="129"/>
      <c r="NP11" s="129"/>
      <c r="NQ11" s="129"/>
      <c r="NR11" s="129"/>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9"/>
      <c r="NE12" s="129"/>
      <c r="NF12" s="129"/>
      <c r="NG12" s="129"/>
      <c r="NH12" s="129"/>
      <c r="NI12" s="129"/>
      <c r="NJ12" s="129"/>
      <c r="NK12" s="129"/>
      <c r="NL12" s="129"/>
      <c r="NM12" s="129"/>
      <c r="NN12" s="129"/>
      <c r="NO12" s="129"/>
      <c r="NP12" s="129"/>
      <c r="NQ12" s="129"/>
      <c r="NR12" s="12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60</v>
      </c>
      <c r="V31" s="111"/>
      <c r="W31" s="111"/>
      <c r="X31" s="111"/>
      <c r="Y31" s="111"/>
      <c r="Z31" s="111"/>
      <c r="AA31" s="111"/>
      <c r="AB31" s="111"/>
      <c r="AC31" s="111"/>
      <c r="AD31" s="111"/>
      <c r="AE31" s="111"/>
      <c r="AF31" s="111"/>
      <c r="AG31" s="111"/>
      <c r="AH31" s="111"/>
      <c r="AI31" s="111"/>
      <c r="AJ31" s="111"/>
      <c r="AK31" s="111"/>
      <c r="AL31" s="111"/>
      <c r="AM31" s="111"/>
      <c r="AN31" s="111">
        <f>データ!Z7</f>
        <v>62.3</v>
      </c>
      <c r="AO31" s="111"/>
      <c r="AP31" s="111"/>
      <c r="AQ31" s="111"/>
      <c r="AR31" s="111"/>
      <c r="AS31" s="111"/>
      <c r="AT31" s="111"/>
      <c r="AU31" s="111"/>
      <c r="AV31" s="111"/>
      <c r="AW31" s="111"/>
      <c r="AX31" s="111"/>
      <c r="AY31" s="111"/>
      <c r="AZ31" s="111"/>
      <c r="BA31" s="111"/>
      <c r="BB31" s="111"/>
      <c r="BC31" s="111"/>
      <c r="BD31" s="111"/>
      <c r="BE31" s="111"/>
      <c r="BF31" s="111"/>
      <c r="BG31" s="111">
        <f>データ!AA7</f>
        <v>29.5</v>
      </c>
      <c r="BH31" s="111"/>
      <c r="BI31" s="111"/>
      <c r="BJ31" s="111"/>
      <c r="BK31" s="111"/>
      <c r="BL31" s="111"/>
      <c r="BM31" s="111"/>
      <c r="BN31" s="111"/>
      <c r="BO31" s="111"/>
      <c r="BP31" s="111"/>
      <c r="BQ31" s="111"/>
      <c r="BR31" s="111"/>
      <c r="BS31" s="111"/>
      <c r="BT31" s="111"/>
      <c r="BU31" s="111"/>
      <c r="BV31" s="111"/>
      <c r="BW31" s="111"/>
      <c r="BX31" s="111"/>
      <c r="BY31" s="111"/>
      <c r="BZ31" s="111">
        <f>データ!AB7</f>
        <v>61.7</v>
      </c>
      <c r="CA31" s="111"/>
      <c r="CB31" s="111"/>
      <c r="CC31" s="111"/>
      <c r="CD31" s="111"/>
      <c r="CE31" s="111"/>
      <c r="CF31" s="111"/>
      <c r="CG31" s="111"/>
      <c r="CH31" s="111"/>
      <c r="CI31" s="111"/>
      <c r="CJ31" s="111"/>
      <c r="CK31" s="111"/>
      <c r="CL31" s="111"/>
      <c r="CM31" s="111"/>
      <c r="CN31" s="111"/>
      <c r="CO31" s="111"/>
      <c r="CP31" s="111"/>
      <c r="CQ31" s="111"/>
      <c r="CR31" s="111"/>
      <c r="CS31" s="111">
        <f>データ!AC7</f>
        <v>60.3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75.900000000000006</v>
      </c>
      <c r="JD31" s="82"/>
      <c r="JE31" s="82"/>
      <c r="JF31" s="82"/>
      <c r="JG31" s="82"/>
      <c r="JH31" s="82"/>
      <c r="JI31" s="82"/>
      <c r="JJ31" s="82"/>
      <c r="JK31" s="82"/>
      <c r="JL31" s="82"/>
      <c r="JM31" s="82"/>
      <c r="JN31" s="82"/>
      <c r="JO31" s="82"/>
      <c r="JP31" s="82"/>
      <c r="JQ31" s="82"/>
      <c r="JR31" s="82"/>
      <c r="JS31" s="82"/>
      <c r="JT31" s="82"/>
      <c r="JU31" s="83"/>
      <c r="JV31" s="81">
        <f>データ!DL7</f>
        <v>75.900000000000006</v>
      </c>
      <c r="JW31" s="82"/>
      <c r="JX31" s="82"/>
      <c r="JY31" s="82"/>
      <c r="JZ31" s="82"/>
      <c r="KA31" s="82"/>
      <c r="KB31" s="82"/>
      <c r="KC31" s="82"/>
      <c r="KD31" s="82"/>
      <c r="KE31" s="82"/>
      <c r="KF31" s="82"/>
      <c r="KG31" s="82"/>
      <c r="KH31" s="82"/>
      <c r="KI31" s="82"/>
      <c r="KJ31" s="82"/>
      <c r="KK31" s="82"/>
      <c r="KL31" s="82"/>
      <c r="KM31" s="82"/>
      <c r="KN31" s="83"/>
      <c r="KO31" s="81">
        <f>データ!DM7</f>
        <v>70.7</v>
      </c>
      <c r="KP31" s="82"/>
      <c r="KQ31" s="82"/>
      <c r="KR31" s="82"/>
      <c r="KS31" s="82"/>
      <c r="KT31" s="82"/>
      <c r="KU31" s="82"/>
      <c r="KV31" s="82"/>
      <c r="KW31" s="82"/>
      <c r="KX31" s="82"/>
      <c r="KY31" s="82"/>
      <c r="KZ31" s="82"/>
      <c r="LA31" s="82"/>
      <c r="LB31" s="82"/>
      <c r="LC31" s="82"/>
      <c r="LD31" s="82"/>
      <c r="LE31" s="82"/>
      <c r="LF31" s="82"/>
      <c r="LG31" s="83"/>
      <c r="LH31" s="81">
        <f>データ!DN7</f>
        <v>65.5</v>
      </c>
      <c r="LI31" s="82"/>
      <c r="LJ31" s="82"/>
      <c r="LK31" s="82"/>
      <c r="LL31" s="82"/>
      <c r="LM31" s="82"/>
      <c r="LN31" s="82"/>
      <c r="LO31" s="82"/>
      <c r="LP31" s="82"/>
      <c r="LQ31" s="82"/>
      <c r="LR31" s="82"/>
      <c r="LS31" s="82"/>
      <c r="LT31" s="82"/>
      <c r="LU31" s="82"/>
      <c r="LV31" s="82"/>
      <c r="LW31" s="82"/>
      <c r="LX31" s="82"/>
      <c r="LY31" s="82"/>
      <c r="LZ31" s="83"/>
      <c r="MA31" s="81">
        <f>データ!DO7</f>
        <v>72.400000000000006</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16" t="s">
        <v>130</v>
      </c>
      <c r="NE32" s="117"/>
      <c r="NF32" s="117"/>
      <c r="NG32" s="117"/>
      <c r="NH32" s="117"/>
      <c r="NI32" s="117"/>
      <c r="NJ32" s="117"/>
      <c r="NK32" s="117"/>
      <c r="NL32" s="117"/>
      <c r="NM32" s="117"/>
      <c r="NN32" s="117"/>
      <c r="NO32" s="117"/>
      <c r="NP32" s="117"/>
      <c r="NQ32" s="117"/>
      <c r="NR32" s="118"/>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6"/>
      <c r="NE33" s="117"/>
      <c r="NF33" s="117"/>
      <c r="NG33" s="117"/>
      <c r="NH33" s="117"/>
      <c r="NI33" s="117"/>
      <c r="NJ33" s="117"/>
      <c r="NK33" s="117"/>
      <c r="NL33" s="117"/>
      <c r="NM33" s="117"/>
      <c r="NN33" s="117"/>
      <c r="NO33" s="117"/>
      <c r="NP33" s="117"/>
      <c r="NQ33" s="117"/>
      <c r="NR33" s="118"/>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16"/>
      <c r="NE34" s="117"/>
      <c r="NF34" s="117"/>
      <c r="NG34" s="117"/>
      <c r="NH34" s="117"/>
      <c r="NI34" s="117"/>
      <c r="NJ34" s="117"/>
      <c r="NK34" s="117"/>
      <c r="NL34" s="117"/>
      <c r="NM34" s="117"/>
      <c r="NN34" s="117"/>
      <c r="NO34" s="117"/>
      <c r="NP34" s="117"/>
      <c r="NQ34" s="117"/>
      <c r="NR34" s="118"/>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9"/>
      <c r="IQ35" s="119"/>
      <c r="IR35" s="119"/>
      <c r="IS35" s="119"/>
      <c r="IT35" s="119"/>
      <c r="IU35" s="119"/>
      <c r="IV35" s="119"/>
      <c r="IW35" s="119"/>
      <c r="IX35" s="119"/>
      <c r="IY35" s="119"/>
      <c r="IZ35" s="119"/>
      <c r="JA35" s="119"/>
      <c r="JB35" s="119"/>
      <c r="JC35" s="119"/>
      <c r="JD35" s="119"/>
      <c r="JE35" s="119"/>
      <c r="JF35" s="119"/>
      <c r="JG35" s="119"/>
      <c r="JH35" s="119"/>
      <c r="JI35" s="119"/>
      <c r="JJ35" s="119"/>
      <c r="JK35" s="119"/>
      <c r="JL35" s="119"/>
      <c r="JM35" s="119"/>
      <c r="JN35" s="119"/>
      <c r="JO35" s="119"/>
      <c r="JP35" s="119"/>
      <c r="JQ35" s="119"/>
      <c r="JR35" s="119"/>
      <c r="JS35" s="119"/>
      <c r="JT35" s="119"/>
      <c r="JU35" s="119"/>
      <c r="JV35" s="119"/>
      <c r="JW35" s="119"/>
      <c r="JX35" s="119"/>
      <c r="JY35" s="119"/>
      <c r="JZ35" s="119"/>
      <c r="KA35" s="119"/>
      <c r="KB35" s="119"/>
      <c r="KC35" s="119"/>
      <c r="KD35" s="119"/>
      <c r="KE35" s="119"/>
      <c r="KF35" s="119"/>
      <c r="KG35" s="119"/>
      <c r="KH35" s="119"/>
      <c r="KI35" s="119"/>
      <c r="KJ35" s="119"/>
      <c r="KK35" s="119"/>
      <c r="KL35" s="119"/>
      <c r="KM35" s="119"/>
      <c r="KN35" s="119"/>
      <c r="KO35" s="119"/>
      <c r="KP35" s="119"/>
      <c r="KQ35" s="119"/>
      <c r="KR35" s="119"/>
      <c r="KS35" s="119"/>
      <c r="KT35" s="119"/>
      <c r="KU35" s="119"/>
      <c r="KV35" s="119"/>
      <c r="KW35" s="119"/>
      <c r="KX35" s="119"/>
      <c r="KY35" s="119"/>
      <c r="KZ35" s="119"/>
      <c r="LA35" s="119"/>
      <c r="LB35" s="119"/>
      <c r="LC35" s="119"/>
      <c r="LD35" s="119"/>
      <c r="LE35" s="119"/>
      <c r="LF35" s="119"/>
      <c r="LG35" s="119"/>
      <c r="LH35" s="119"/>
      <c r="LI35" s="119"/>
      <c r="LJ35" s="119"/>
      <c r="LK35" s="119"/>
      <c r="LL35" s="119"/>
      <c r="LM35" s="119"/>
      <c r="LN35" s="119"/>
      <c r="LO35" s="119"/>
      <c r="LP35" s="119"/>
      <c r="LQ35" s="119"/>
      <c r="LR35" s="119"/>
      <c r="LS35" s="119"/>
      <c r="LT35" s="119"/>
      <c r="LU35" s="119"/>
      <c r="LV35" s="119"/>
      <c r="LW35" s="119"/>
      <c r="LX35" s="119"/>
      <c r="LY35" s="119"/>
      <c r="LZ35" s="119"/>
      <c r="MA35" s="119"/>
      <c r="MB35" s="119"/>
      <c r="MC35" s="119"/>
      <c r="MD35" s="119"/>
      <c r="ME35" s="119"/>
      <c r="MF35" s="119"/>
      <c r="MG35" s="119"/>
      <c r="MH35" s="119"/>
      <c r="MI35" s="119"/>
      <c r="MJ35" s="119"/>
      <c r="MK35" s="119"/>
      <c r="ML35" s="119"/>
      <c r="MM35" s="119"/>
      <c r="MN35" s="119"/>
      <c r="MO35" s="119"/>
      <c r="MP35" s="119"/>
      <c r="MQ35" s="119"/>
      <c r="MR35" s="119"/>
      <c r="MS35" s="119"/>
      <c r="MT35" s="119"/>
      <c r="MU35" s="119"/>
      <c r="MV35" s="119"/>
      <c r="MW35" s="17"/>
      <c r="MX35" s="17"/>
      <c r="MY35" s="17"/>
      <c r="MZ35" s="17"/>
      <c r="NA35" s="17"/>
      <c r="NB35" s="18"/>
      <c r="NC35" s="2"/>
      <c r="ND35" s="116"/>
      <c r="NE35" s="117"/>
      <c r="NF35" s="117"/>
      <c r="NG35" s="117"/>
      <c r="NH35" s="117"/>
      <c r="NI35" s="117"/>
      <c r="NJ35" s="117"/>
      <c r="NK35" s="117"/>
      <c r="NL35" s="117"/>
      <c r="NM35" s="117"/>
      <c r="NN35" s="117"/>
      <c r="NO35" s="117"/>
      <c r="NP35" s="117"/>
      <c r="NQ35" s="117"/>
      <c r="NR35" s="118"/>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6"/>
      <c r="NE36" s="117"/>
      <c r="NF36" s="117"/>
      <c r="NG36" s="117"/>
      <c r="NH36" s="117"/>
      <c r="NI36" s="117"/>
      <c r="NJ36" s="117"/>
      <c r="NK36" s="117"/>
      <c r="NL36" s="117"/>
      <c r="NM36" s="117"/>
      <c r="NN36" s="117"/>
      <c r="NO36" s="117"/>
      <c r="NP36" s="117"/>
      <c r="NQ36" s="117"/>
      <c r="NR36" s="118"/>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6"/>
      <c r="NE37" s="117"/>
      <c r="NF37" s="117"/>
      <c r="NG37" s="117"/>
      <c r="NH37" s="117"/>
      <c r="NI37" s="117"/>
      <c r="NJ37" s="117"/>
      <c r="NK37" s="117"/>
      <c r="NL37" s="117"/>
      <c r="NM37" s="117"/>
      <c r="NN37" s="117"/>
      <c r="NO37" s="117"/>
      <c r="NP37" s="117"/>
      <c r="NQ37" s="117"/>
      <c r="NR37" s="118"/>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6"/>
      <c r="NE38" s="117"/>
      <c r="NF38" s="117"/>
      <c r="NG38" s="117"/>
      <c r="NH38" s="117"/>
      <c r="NI38" s="117"/>
      <c r="NJ38" s="117"/>
      <c r="NK38" s="117"/>
      <c r="NL38" s="117"/>
      <c r="NM38" s="117"/>
      <c r="NN38" s="117"/>
      <c r="NO38" s="117"/>
      <c r="NP38" s="117"/>
      <c r="NQ38" s="117"/>
      <c r="NR38" s="118"/>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6"/>
      <c r="NE39" s="117"/>
      <c r="NF39" s="117"/>
      <c r="NG39" s="117"/>
      <c r="NH39" s="117"/>
      <c r="NI39" s="117"/>
      <c r="NJ39" s="117"/>
      <c r="NK39" s="117"/>
      <c r="NL39" s="117"/>
      <c r="NM39" s="117"/>
      <c r="NN39" s="117"/>
      <c r="NO39" s="117"/>
      <c r="NP39" s="117"/>
      <c r="NQ39" s="117"/>
      <c r="NR39" s="118"/>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6"/>
      <c r="NE40" s="117"/>
      <c r="NF40" s="117"/>
      <c r="NG40" s="117"/>
      <c r="NH40" s="117"/>
      <c r="NI40" s="117"/>
      <c r="NJ40" s="117"/>
      <c r="NK40" s="117"/>
      <c r="NL40" s="117"/>
      <c r="NM40" s="117"/>
      <c r="NN40" s="117"/>
      <c r="NO40" s="117"/>
      <c r="NP40" s="117"/>
      <c r="NQ40" s="117"/>
      <c r="NR40" s="118"/>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6"/>
      <c r="NE41" s="117"/>
      <c r="NF41" s="117"/>
      <c r="NG41" s="117"/>
      <c r="NH41" s="117"/>
      <c r="NI41" s="117"/>
      <c r="NJ41" s="117"/>
      <c r="NK41" s="117"/>
      <c r="NL41" s="117"/>
      <c r="NM41" s="117"/>
      <c r="NN41" s="117"/>
      <c r="NO41" s="117"/>
      <c r="NP41" s="117"/>
      <c r="NQ41" s="117"/>
      <c r="NR41" s="118"/>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6"/>
      <c r="NE42" s="117"/>
      <c r="NF42" s="117"/>
      <c r="NG42" s="117"/>
      <c r="NH42" s="117"/>
      <c r="NI42" s="117"/>
      <c r="NJ42" s="117"/>
      <c r="NK42" s="117"/>
      <c r="NL42" s="117"/>
      <c r="NM42" s="117"/>
      <c r="NN42" s="117"/>
      <c r="NO42" s="117"/>
      <c r="NP42" s="117"/>
      <c r="NQ42" s="117"/>
      <c r="NR42" s="118"/>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6"/>
      <c r="NE43" s="117"/>
      <c r="NF43" s="117"/>
      <c r="NG43" s="117"/>
      <c r="NH43" s="117"/>
      <c r="NI43" s="117"/>
      <c r="NJ43" s="117"/>
      <c r="NK43" s="117"/>
      <c r="NL43" s="117"/>
      <c r="NM43" s="117"/>
      <c r="NN43" s="117"/>
      <c r="NO43" s="117"/>
      <c r="NP43" s="117"/>
      <c r="NQ43" s="117"/>
      <c r="NR43" s="118"/>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6"/>
      <c r="NE44" s="117"/>
      <c r="NF44" s="117"/>
      <c r="NG44" s="117"/>
      <c r="NH44" s="117"/>
      <c r="NI44" s="117"/>
      <c r="NJ44" s="117"/>
      <c r="NK44" s="117"/>
      <c r="NL44" s="117"/>
      <c r="NM44" s="117"/>
      <c r="NN44" s="117"/>
      <c r="NO44" s="117"/>
      <c r="NP44" s="117"/>
      <c r="NQ44" s="117"/>
      <c r="NR44" s="118"/>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6"/>
      <c r="NE45" s="117"/>
      <c r="NF45" s="117"/>
      <c r="NG45" s="117"/>
      <c r="NH45" s="117"/>
      <c r="NI45" s="117"/>
      <c r="NJ45" s="117"/>
      <c r="NK45" s="117"/>
      <c r="NL45" s="117"/>
      <c r="NM45" s="117"/>
      <c r="NN45" s="117"/>
      <c r="NO45" s="117"/>
      <c r="NP45" s="117"/>
      <c r="NQ45" s="117"/>
      <c r="NR45" s="118"/>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6"/>
      <c r="NE46" s="117"/>
      <c r="NF46" s="117"/>
      <c r="NG46" s="117"/>
      <c r="NH46" s="117"/>
      <c r="NI46" s="117"/>
      <c r="NJ46" s="117"/>
      <c r="NK46" s="117"/>
      <c r="NL46" s="117"/>
      <c r="NM46" s="117"/>
      <c r="NN46" s="117"/>
      <c r="NO46" s="117"/>
      <c r="NP46" s="117"/>
      <c r="NQ46" s="117"/>
      <c r="NR46" s="118"/>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6"/>
      <c r="NE47" s="117"/>
      <c r="NF47" s="117"/>
      <c r="NG47" s="117"/>
      <c r="NH47" s="117"/>
      <c r="NI47" s="117"/>
      <c r="NJ47" s="117"/>
      <c r="NK47" s="117"/>
      <c r="NL47" s="117"/>
      <c r="NM47" s="117"/>
      <c r="NN47" s="117"/>
      <c r="NO47" s="117"/>
      <c r="NP47" s="117"/>
      <c r="NQ47" s="117"/>
      <c r="NR47" s="118"/>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-66.8</v>
      </c>
      <c r="EM52" s="111"/>
      <c r="EN52" s="111"/>
      <c r="EO52" s="111"/>
      <c r="EP52" s="111"/>
      <c r="EQ52" s="111"/>
      <c r="ER52" s="111"/>
      <c r="ES52" s="111"/>
      <c r="ET52" s="111"/>
      <c r="EU52" s="111"/>
      <c r="EV52" s="111"/>
      <c r="EW52" s="111"/>
      <c r="EX52" s="111"/>
      <c r="EY52" s="111"/>
      <c r="EZ52" s="111"/>
      <c r="FA52" s="111"/>
      <c r="FB52" s="111"/>
      <c r="FC52" s="111"/>
      <c r="FD52" s="111"/>
      <c r="FE52" s="111">
        <f>データ!BG7</f>
        <v>-68.599999999999994</v>
      </c>
      <c r="FF52" s="111"/>
      <c r="FG52" s="111"/>
      <c r="FH52" s="111"/>
      <c r="FI52" s="111"/>
      <c r="FJ52" s="111"/>
      <c r="FK52" s="111"/>
      <c r="FL52" s="111"/>
      <c r="FM52" s="111"/>
      <c r="FN52" s="111"/>
      <c r="FO52" s="111"/>
      <c r="FP52" s="111"/>
      <c r="FQ52" s="111"/>
      <c r="FR52" s="111"/>
      <c r="FS52" s="111"/>
      <c r="FT52" s="111"/>
      <c r="FU52" s="111"/>
      <c r="FV52" s="111"/>
      <c r="FW52" s="111"/>
      <c r="FX52" s="111">
        <f>データ!BH7</f>
        <v>-239.5</v>
      </c>
      <c r="FY52" s="111"/>
      <c r="FZ52" s="111"/>
      <c r="GA52" s="111"/>
      <c r="GB52" s="111"/>
      <c r="GC52" s="111"/>
      <c r="GD52" s="111"/>
      <c r="GE52" s="111"/>
      <c r="GF52" s="111"/>
      <c r="GG52" s="111"/>
      <c r="GH52" s="111"/>
      <c r="GI52" s="111"/>
      <c r="GJ52" s="111"/>
      <c r="GK52" s="111"/>
      <c r="GL52" s="111"/>
      <c r="GM52" s="111"/>
      <c r="GN52" s="111"/>
      <c r="GO52" s="111"/>
      <c r="GP52" s="111"/>
      <c r="GQ52" s="111">
        <f>データ!BI7</f>
        <v>-63.3</v>
      </c>
      <c r="GR52" s="111"/>
      <c r="GS52" s="111"/>
      <c r="GT52" s="111"/>
      <c r="GU52" s="111"/>
      <c r="GV52" s="111"/>
      <c r="GW52" s="111"/>
      <c r="GX52" s="111"/>
      <c r="GY52" s="111"/>
      <c r="GZ52" s="111"/>
      <c r="HA52" s="111"/>
      <c r="HB52" s="111"/>
      <c r="HC52" s="111"/>
      <c r="HD52" s="111"/>
      <c r="HE52" s="111"/>
      <c r="HF52" s="111"/>
      <c r="HG52" s="111"/>
      <c r="HH52" s="111"/>
      <c r="HI52" s="111"/>
      <c r="HJ52" s="111">
        <f>データ!BJ7</f>
        <v>-65.7</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-2777</v>
      </c>
      <c r="JD52" s="110"/>
      <c r="JE52" s="110"/>
      <c r="JF52" s="110"/>
      <c r="JG52" s="110"/>
      <c r="JH52" s="110"/>
      <c r="JI52" s="110"/>
      <c r="JJ52" s="110"/>
      <c r="JK52" s="110"/>
      <c r="JL52" s="110"/>
      <c r="JM52" s="110"/>
      <c r="JN52" s="110"/>
      <c r="JO52" s="110"/>
      <c r="JP52" s="110"/>
      <c r="JQ52" s="110"/>
      <c r="JR52" s="110"/>
      <c r="JS52" s="110"/>
      <c r="JT52" s="110"/>
      <c r="JU52" s="110"/>
      <c r="JV52" s="110">
        <f>データ!BR7</f>
        <v>-2606</v>
      </c>
      <c r="JW52" s="110"/>
      <c r="JX52" s="110"/>
      <c r="JY52" s="110"/>
      <c r="JZ52" s="110"/>
      <c r="KA52" s="110"/>
      <c r="KB52" s="110"/>
      <c r="KC52" s="110"/>
      <c r="KD52" s="110"/>
      <c r="KE52" s="110"/>
      <c r="KF52" s="110"/>
      <c r="KG52" s="110"/>
      <c r="KH52" s="110"/>
      <c r="KI52" s="110"/>
      <c r="KJ52" s="110"/>
      <c r="KK52" s="110"/>
      <c r="KL52" s="110"/>
      <c r="KM52" s="110"/>
      <c r="KN52" s="110"/>
      <c r="KO52" s="110">
        <f>データ!BS7</f>
        <v>-9868</v>
      </c>
      <c r="KP52" s="110"/>
      <c r="KQ52" s="110"/>
      <c r="KR52" s="110"/>
      <c r="KS52" s="110"/>
      <c r="KT52" s="110"/>
      <c r="KU52" s="110"/>
      <c r="KV52" s="110"/>
      <c r="KW52" s="110"/>
      <c r="KX52" s="110"/>
      <c r="KY52" s="110"/>
      <c r="KZ52" s="110"/>
      <c r="LA52" s="110"/>
      <c r="LB52" s="110"/>
      <c r="LC52" s="110"/>
      <c r="LD52" s="110"/>
      <c r="LE52" s="110"/>
      <c r="LF52" s="110"/>
      <c r="LG52" s="110"/>
      <c r="LH52" s="110">
        <f>データ!BT7</f>
        <v>-2543</v>
      </c>
      <c r="LI52" s="110"/>
      <c r="LJ52" s="110"/>
      <c r="LK52" s="110"/>
      <c r="LL52" s="110"/>
      <c r="LM52" s="110"/>
      <c r="LN52" s="110"/>
      <c r="LO52" s="110"/>
      <c r="LP52" s="110"/>
      <c r="LQ52" s="110"/>
      <c r="LR52" s="110"/>
      <c r="LS52" s="110"/>
      <c r="LT52" s="110"/>
      <c r="LU52" s="110"/>
      <c r="LV52" s="110"/>
      <c r="LW52" s="110"/>
      <c r="LX52" s="110"/>
      <c r="LY52" s="110"/>
      <c r="LZ52" s="110"/>
      <c r="MA52" s="110">
        <f>データ!BU7</f>
        <v>-2800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2"/>
      <c r="NE64" s="93"/>
      <c r="NF64" s="93"/>
      <c r="NG64" s="93"/>
      <c r="NH64" s="93"/>
      <c r="NI64" s="93"/>
      <c r="NJ64" s="93"/>
      <c r="NK64" s="93"/>
      <c r="NL64" s="93"/>
      <c r="NM64" s="93"/>
      <c r="NN64" s="93"/>
      <c r="NO64" s="93"/>
      <c r="NP64" s="93"/>
      <c r="NQ64" s="93"/>
      <c r="NR64" s="9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94204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9524</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12</v>
      </c>
      <c r="H6" s="61" t="str">
        <f>SUBSTITUTE(H8,"　","")</f>
        <v>愛知県安城市</v>
      </c>
      <c r="I6" s="61" t="str">
        <f t="shared" si="1"/>
        <v>北明治駐車場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22</v>
      </c>
      <c r="S6" s="63" t="str">
        <f t="shared" si="1"/>
        <v>駅</v>
      </c>
      <c r="T6" s="63" t="str">
        <f t="shared" si="1"/>
        <v>無</v>
      </c>
      <c r="U6" s="64">
        <f t="shared" si="1"/>
        <v>1509</v>
      </c>
      <c r="V6" s="64">
        <f t="shared" si="1"/>
        <v>58</v>
      </c>
      <c r="W6" s="64">
        <f t="shared" si="1"/>
        <v>100</v>
      </c>
      <c r="X6" s="63" t="str">
        <f t="shared" si="1"/>
        <v>代行制</v>
      </c>
      <c r="Y6" s="65">
        <f>IF(Y8="-",NA(),Y8)</f>
        <v>60</v>
      </c>
      <c r="Z6" s="65">
        <f t="shared" ref="Z6:AH6" si="2">IF(Z8="-",NA(),Z8)</f>
        <v>62.3</v>
      </c>
      <c r="AA6" s="65">
        <f t="shared" si="2"/>
        <v>29.5</v>
      </c>
      <c r="AB6" s="65">
        <f t="shared" si="2"/>
        <v>61.7</v>
      </c>
      <c r="AC6" s="65">
        <f t="shared" si="2"/>
        <v>60.3</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-66.8</v>
      </c>
      <c r="BG6" s="65">
        <f t="shared" ref="BG6:BO6" si="5">IF(BG8="-",NA(),BG8)</f>
        <v>-68.599999999999994</v>
      </c>
      <c r="BH6" s="65">
        <f t="shared" si="5"/>
        <v>-239.5</v>
      </c>
      <c r="BI6" s="65">
        <f t="shared" si="5"/>
        <v>-63.3</v>
      </c>
      <c r="BJ6" s="65">
        <f t="shared" si="5"/>
        <v>-65.7</v>
      </c>
      <c r="BK6" s="65">
        <f t="shared" si="5"/>
        <v>51.9</v>
      </c>
      <c r="BL6" s="65">
        <f t="shared" si="5"/>
        <v>59.2</v>
      </c>
      <c r="BM6" s="65">
        <f t="shared" si="5"/>
        <v>64.5</v>
      </c>
      <c r="BN6" s="65">
        <f t="shared" si="5"/>
        <v>60</v>
      </c>
      <c r="BO6" s="65">
        <f t="shared" si="5"/>
        <v>52.8</v>
      </c>
      <c r="BP6" s="62" t="str">
        <f>IF(BP8="-","",IF(BP8="-","【-】","【"&amp;SUBSTITUTE(TEXT(BP8,"#,##0.0"),"-","△")&amp;"】"))</f>
        <v>【45.2】</v>
      </c>
      <c r="BQ6" s="66">
        <f>IF(BQ8="-",NA(),BQ8)</f>
        <v>-2777</v>
      </c>
      <c r="BR6" s="66">
        <f t="shared" ref="BR6:BZ6" si="6">IF(BR8="-",NA(),BR8)</f>
        <v>-2606</v>
      </c>
      <c r="BS6" s="66">
        <f t="shared" si="6"/>
        <v>-9868</v>
      </c>
      <c r="BT6" s="66">
        <f t="shared" si="6"/>
        <v>-2543</v>
      </c>
      <c r="BU6" s="66">
        <f t="shared" si="6"/>
        <v>-2800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94204</v>
      </c>
      <c r="CN6" s="64">
        <f t="shared" si="7"/>
        <v>9524</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75.900000000000006</v>
      </c>
      <c r="DL6" s="65">
        <f t="shared" ref="DL6:DT6" si="9">IF(DL8="-",NA(),DL8)</f>
        <v>75.900000000000006</v>
      </c>
      <c r="DM6" s="65">
        <f t="shared" si="9"/>
        <v>70.7</v>
      </c>
      <c r="DN6" s="65">
        <f t="shared" si="9"/>
        <v>65.5</v>
      </c>
      <c r="DO6" s="65">
        <f t="shared" si="9"/>
        <v>72.400000000000006</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232122</v>
      </c>
      <c r="D7" s="61">
        <f t="shared" si="10"/>
        <v>47</v>
      </c>
      <c r="E7" s="61">
        <f t="shared" si="10"/>
        <v>14</v>
      </c>
      <c r="F7" s="61">
        <f t="shared" si="10"/>
        <v>0</v>
      </c>
      <c r="G7" s="61">
        <f t="shared" si="10"/>
        <v>12</v>
      </c>
      <c r="H7" s="61" t="str">
        <f t="shared" si="10"/>
        <v>愛知県　安城市</v>
      </c>
      <c r="I7" s="61" t="str">
        <f t="shared" si="10"/>
        <v>北明治駐車場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22</v>
      </c>
      <c r="S7" s="63" t="str">
        <f t="shared" si="10"/>
        <v>駅</v>
      </c>
      <c r="T7" s="63" t="str">
        <f t="shared" si="10"/>
        <v>無</v>
      </c>
      <c r="U7" s="64">
        <f t="shared" si="10"/>
        <v>1509</v>
      </c>
      <c r="V7" s="64">
        <f t="shared" si="10"/>
        <v>58</v>
      </c>
      <c r="W7" s="64">
        <f t="shared" si="10"/>
        <v>100</v>
      </c>
      <c r="X7" s="63" t="str">
        <f t="shared" si="10"/>
        <v>代行制</v>
      </c>
      <c r="Y7" s="65">
        <f>Y8</f>
        <v>60</v>
      </c>
      <c r="Z7" s="65">
        <f t="shared" ref="Z7:AH7" si="11">Z8</f>
        <v>62.3</v>
      </c>
      <c r="AA7" s="65">
        <f t="shared" si="11"/>
        <v>29.5</v>
      </c>
      <c r="AB7" s="65">
        <f t="shared" si="11"/>
        <v>61.7</v>
      </c>
      <c r="AC7" s="65">
        <f t="shared" si="11"/>
        <v>60.3</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-66.8</v>
      </c>
      <c r="BG7" s="65">
        <f t="shared" ref="BG7:BO7" si="14">BG8</f>
        <v>-68.599999999999994</v>
      </c>
      <c r="BH7" s="65">
        <f t="shared" si="14"/>
        <v>-239.5</v>
      </c>
      <c r="BI7" s="65">
        <f t="shared" si="14"/>
        <v>-63.3</v>
      </c>
      <c r="BJ7" s="65">
        <f t="shared" si="14"/>
        <v>-65.7</v>
      </c>
      <c r="BK7" s="65">
        <f t="shared" si="14"/>
        <v>51.9</v>
      </c>
      <c r="BL7" s="65">
        <f t="shared" si="14"/>
        <v>59.2</v>
      </c>
      <c r="BM7" s="65">
        <f t="shared" si="14"/>
        <v>64.5</v>
      </c>
      <c r="BN7" s="65">
        <f t="shared" si="14"/>
        <v>60</v>
      </c>
      <c r="BO7" s="65">
        <f t="shared" si="14"/>
        <v>52.8</v>
      </c>
      <c r="BP7" s="62"/>
      <c r="BQ7" s="66">
        <f>BQ8</f>
        <v>-2777</v>
      </c>
      <c r="BR7" s="66">
        <f t="shared" ref="BR7:BZ7" si="15">BR8</f>
        <v>-2606</v>
      </c>
      <c r="BS7" s="66">
        <f t="shared" si="15"/>
        <v>-9868</v>
      </c>
      <c r="BT7" s="66">
        <f t="shared" si="15"/>
        <v>-2543</v>
      </c>
      <c r="BU7" s="66">
        <f t="shared" si="15"/>
        <v>-2800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94204</v>
      </c>
      <c r="CN7" s="64">
        <f>CN8</f>
        <v>9524</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75.900000000000006</v>
      </c>
      <c r="DL7" s="65">
        <f t="shared" ref="DL7:DT7" si="17">DL8</f>
        <v>75.900000000000006</v>
      </c>
      <c r="DM7" s="65">
        <f t="shared" si="17"/>
        <v>70.7</v>
      </c>
      <c r="DN7" s="65">
        <f t="shared" si="17"/>
        <v>65.5</v>
      </c>
      <c r="DO7" s="65">
        <f t="shared" si="17"/>
        <v>72.400000000000006</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232122</v>
      </c>
      <c r="D8" s="68">
        <v>47</v>
      </c>
      <c r="E8" s="68">
        <v>14</v>
      </c>
      <c r="F8" s="68">
        <v>0</v>
      </c>
      <c r="G8" s="68">
        <v>12</v>
      </c>
      <c r="H8" s="68" t="s">
        <v>113</v>
      </c>
      <c r="I8" s="68" t="s">
        <v>114</v>
      </c>
      <c r="J8" s="68" t="s">
        <v>115</v>
      </c>
      <c r="K8" s="68" t="s">
        <v>116</v>
      </c>
      <c r="L8" s="68" t="s">
        <v>117</v>
      </c>
      <c r="M8" s="68" t="s">
        <v>118</v>
      </c>
      <c r="N8" s="68"/>
      <c r="O8" s="69" t="s">
        <v>119</v>
      </c>
      <c r="P8" s="70" t="s">
        <v>120</v>
      </c>
      <c r="Q8" s="70" t="s">
        <v>121</v>
      </c>
      <c r="R8" s="71">
        <v>22</v>
      </c>
      <c r="S8" s="70" t="s">
        <v>122</v>
      </c>
      <c r="T8" s="70" t="s">
        <v>123</v>
      </c>
      <c r="U8" s="71">
        <v>1509</v>
      </c>
      <c r="V8" s="71">
        <v>58</v>
      </c>
      <c r="W8" s="71">
        <v>100</v>
      </c>
      <c r="X8" s="70" t="s">
        <v>124</v>
      </c>
      <c r="Y8" s="72">
        <v>60</v>
      </c>
      <c r="Z8" s="72">
        <v>62.3</v>
      </c>
      <c r="AA8" s="72">
        <v>29.5</v>
      </c>
      <c r="AB8" s="72">
        <v>61.7</v>
      </c>
      <c r="AC8" s="72">
        <v>60.3</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-66.8</v>
      </c>
      <c r="BG8" s="72">
        <v>-68.599999999999994</v>
      </c>
      <c r="BH8" s="72">
        <v>-239.5</v>
      </c>
      <c r="BI8" s="72">
        <v>-63.3</v>
      </c>
      <c r="BJ8" s="72">
        <v>-65.7</v>
      </c>
      <c r="BK8" s="72">
        <v>51.9</v>
      </c>
      <c r="BL8" s="72">
        <v>59.2</v>
      </c>
      <c r="BM8" s="72">
        <v>64.5</v>
      </c>
      <c r="BN8" s="72">
        <v>60</v>
      </c>
      <c r="BO8" s="72">
        <v>52.8</v>
      </c>
      <c r="BP8" s="69">
        <v>45.2</v>
      </c>
      <c r="BQ8" s="73">
        <v>-2777</v>
      </c>
      <c r="BR8" s="73">
        <v>-2606</v>
      </c>
      <c r="BS8" s="73">
        <v>-9868</v>
      </c>
      <c r="BT8" s="74">
        <v>-2543</v>
      </c>
      <c r="BU8" s="74">
        <v>-2800</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94204</v>
      </c>
      <c r="CN8" s="71">
        <v>9524</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75.900000000000006</v>
      </c>
      <c r="DL8" s="72">
        <v>75.900000000000006</v>
      </c>
      <c r="DM8" s="72">
        <v>70.7</v>
      </c>
      <c r="DN8" s="72">
        <v>65.5</v>
      </c>
      <c r="DO8" s="72">
        <v>72.400000000000006</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2018-03-26T05:23:23Z</cp:lastPrinted>
  <dcterms:created xsi:type="dcterms:W3CDTF">2018-02-09T01:48:27Z</dcterms:created>
  <dcterms:modified xsi:type="dcterms:W3CDTF">2018-04-05T09:46:55Z</dcterms:modified>
  <cp:category/>
</cp:coreProperties>
</file>