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27_高浜市\"/>
    </mc:Choice>
  </mc:AlternateContent>
  <workbookProtection workbookPassword="B319" lockStructure="1"/>
  <bookViews>
    <workbookView xWindow="5265" yWindow="75" windowWidth="14940" windowHeight="784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LT78" i="4" s="1"/>
  <c r="DG7" i="5"/>
  <c r="DF7" i="5"/>
  <c r="DE7" i="5"/>
  <c r="DD7" i="5"/>
  <c r="MI77" i="4" s="1"/>
  <c r="DC7" i="5"/>
  <c r="DB7" i="5"/>
  <c r="DA7" i="5"/>
  <c r="CZ7" i="5"/>
  <c r="KA77" i="4" s="1"/>
  <c r="CN7" i="5"/>
  <c r="CM7" i="5"/>
  <c r="CV67" i="4" s="1"/>
  <c r="BZ7" i="5"/>
  <c r="BY7" i="5"/>
  <c r="BX7" i="5"/>
  <c r="BW7" i="5"/>
  <c r="JV53" i="4" s="1"/>
  <c r="BV7" i="5"/>
  <c r="BU7" i="5"/>
  <c r="BT7" i="5"/>
  <c r="BS7" i="5"/>
  <c r="KO52" i="4" s="1"/>
  <c r="BR7" i="5"/>
  <c r="BQ7" i="5"/>
  <c r="JC52" i="4" s="1"/>
  <c r="BO7" i="5"/>
  <c r="BN7" i="5"/>
  <c r="BM7" i="5"/>
  <c r="BL7" i="5"/>
  <c r="FE53" i="4" s="1"/>
  <c r="BK7" i="5"/>
  <c r="BJ7" i="5"/>
  <c r="BI7" i="5"/>
  <c r="BH7" i="5"/>
  <c r="FX52" i="4" s="1"/>
  <c r="BG7" i="5"/>
  <c r="BF7" i="5"/>
  <c r="BD7" i="5"/>
  <c r="BC7" i="5"/>
  <c r="BZ53" i="4" s="1"/>
  <c r="BB7" i="5"/>
  <c r="BA7" i="5"/>
  <c r="AN53" i="4" s="1"/>
  <c r="AZ7" i="5"/>
  <c r="AY7" i="5"/>
  <c r="CS52" i="4" s="1"/>
  <c r="AX7" i="5"/>
  <c r="AW7" i="5"/>
  <c r="BG52" i="4" s="1"/>
  <c r="AV7" i="5"/>
  <c r="AU7" i="5"/>
  <c r="AS7" i="5"/>
  <c r="AR7" i="5"/>
  <c r="GQ32" i="4" s="1"/>
  <c r="AQ7" i="5"/>
  <c r="AP7" i="5"/>
  <c r="AO7" i="5"/>
  <c r="AN7" i="5"/>
  <c r="HJ31" i="4" s="1"/>
  <c r="AM7" i="5"/>
  <c r="AL7" i="5"/>
  <c r="AK7" i="5"/>
  <c r="AJ7" i="5"/>
  <c r="EL31" i="4" s="1"/>
  <c r="AH7" i="5"/>
  <c r="AG7" i="5"/>
  <c r="BZ32" i="4" s="1"/>
  <c r="AF7" i="5"/>
  <c r="AE7" i="5"/>
  <c r="AD7" i="5"/>
  <c r="AC7" i="5"/>
  <c r="CS31" i="4" s="1"/>
  <c r="AB7" i="5"/>
  <c r="AA7" i="5"/>
  <c r="Z7" i="5"/>
  <c r="Y7" i="5"/>
  <c r="U31" i="4" s="1"/>
  <c r="X7" i="5"/>
  <c r="W7" i="5"/>
  <c r="JQ10" i="4" s="1"/>
  <c r="V7" i="5"/>
  <c r="U7" i="5"/>
  <c r="LJ8" i="4" s="1"/>
  <c r="T7" i="5"/>
  <c r="S7" i="5"/>
  <c r="HX8" i="4" s="1"/>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MA53" i="4"/>
  <c r="LH53" i="4"/>
  <c r="KO53" i="4"/>
  <c r="JC53" i="4"/>
  <c r="HJ53" i="4"/>
  <c r="GQ53" i="4"/>
  <c r="FX53" i="4"/>
  <c r="EL53" i="4"/>
  <c r="CS53" i="4"/>
  <c r="BG53" i="4"/>
  <c r="U53" i="4"/>
  <c r="MA52" i="4"/>
  <c r="LH52" i="4"/>
  <c r="JV52" i="4"/>
  <c r="HJ52" i="4"/>
  <c r="GQ52" i="4"/>
  <c r="FE52" i="4"/>
  <c r="EL52" i="4"/>
  <c r="BZ52" i="4"/>
  <c r="AN52" i="4"/>
  <c r="U52" i="4"/>
  <c r="MA32" i="4"/>
  <c r="LH32" i="4"/>
  <c r="KO32" i="4"/>
  <c r="JV32" i="4"/>
  <c r="JC32" i="4"/>
  <c r="HJ32" i="4"/>
  <c r="FX32" i="4"/>
  <c r="FE32" i="4"/>
  <c r="EL32" i="4"/>
  <c r="CS32" i="4"/>
  <c r="BG32" i="4"/>
  <c r="AN32" i="4"/>
  <c r="U32" i="4"/>
  <c r="MA31" i="4"/>
  <c r="LH31" i="4"/>
  <c r="KO31" i="4"/>
  <c r="JV31" i="4"/>
  <c r="JC31" i="4"/>
  <c r="GQ31" i="4"/>
  <c r="FX31" i="4"/>
  <c r="FE31" i="4"/>
  <c r="BZ31" i="4"/>
  <c r="BG31" i="4"/>
  <c r="AN31" i="4"/>
  <c r="LJ10" i="4"/>
  <c r="HX10" i="4"/>
  <c r="DU10" i="4"/>
  <c r="AQ10" i="4"/>
  <c r="B10" i="4"/>
  <c r="JQ8" i="4"/>
  <c r="DU8" i="4"/>
  <c r="CF8" i="4"/>
  <c r="AQ8" i="4"/>
  <c r="B8" i="4"/>
  <c r="B6" i="4"/>
  <c r="D11" i="5" l="1"/>
  <c r="KO30" i="4" s="1"/>
  <c r="CS51" i="4"/>
  <c r="MI76" i="4"/>
  <c r="HJ51" i="4"/>
  <c r="MA30" i="4"/>
  <c r="CS30" i="4"/>
  <c r="BZ76" i="4"/>
  <c r="MA51" i="4"/>
  <c r="IT76" i="4"/>
  <c r="HJ30" i="4"/>
  <c r="C11" i="5"/>
  <c r="E11" i="5"/>
  <c r="B11" i="5"/>
  <c r="LE76" i="4" l="1"/>
  <c r="FX51" i="4"/>
  <c r="BG30" i="4"/>
  <c r="AV76" i="4"/>
  <c r="BG51" i="4"/>
  <c r="FX30" i="4"/>
  <c r="HP76" i="4"/>
  <c r="KO51" i="4"/>
  <c r="R76" i="4"/>
  <c r="JC51" i="4"/>
  <c r="KA76" i="4"/>
  <c r="EL51" i="4"/>
  <c r="JC30" i="4"/>
  <c r="GL76" i="4"/>
  <c r="EL30" i="4"/>
  <c r="U30" i="4"/>
  <c r="U51" i="4"/>
  <c r="LT76" i="4"/>
  <c r="LH30" i="4"/>
  <c r="BK76" i="4"/>
  <c r="LH51" i="4"/>
  <c r="IE76" i="4"/>
  <c r="BZ51" i="4"/>
  <c r="GQ30" i="4"/>
  <c r="BZ30" i="4"/>
  <c r="GQ51" i="4"/>
  <c r="KP76" i="4"/>
  <c r="AN30" i="4"/>
  <c r="HA76" i="4"/>
  <c r="AN51" i="4"/>
  <c r="FE30" i="4"/>
  <c r="AG76" i="4"/>
  <c r="JV51" i="4"/>
  <c r="FE51" i="4"/>
  <c r="JV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<sst xmlns="http://schemas.openxmlformats.org/spreadsheetml/2006/main" count="286" uniqueCount="136">
  <si>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</si>
  <si>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</si>
  <si>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</si>
  <si>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</si>
  <si>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</si>
  <si>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</si>
  <si>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</si>
  <si>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</si>
  <si>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</si>
  <si>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</si>
  <si>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</si>
  <si>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</si>
  <si>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</si>
  <si>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</si>
  <si>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</si>
  <si>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</si>
  <si>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</si>
  <si>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</si>
  <si>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</si>
  <si>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</si>
  <si>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</si>
  <si>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</si>
  <si>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</si>
  <si>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</si>
  <si>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</si>
  <si>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</si>
  <si>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</si>
  <si>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</si>
  <si>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</si>
  <si>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</si>
  <si>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</si>
  <si>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</si>
  <si>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</si>
  <si>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</si>
  <si>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</si>
  <si>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</si>
  <si>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</si>
  <si>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</si>
  <si>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</si>
  <si>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</si>
  <si>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</si>
  <si>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</si>
  <si>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</si>
  <si>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</si>
  <si>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</si>
  <si>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</si>
  <si>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</si>
  <si>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</si>
  <si>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</si>
  <si>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</si>
  <si>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</si>
  <si>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</si>
  <si>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</si>
  <si>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</si>
  <si>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</si>
  <si>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</si>
  <si>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</si>
  <si>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</si>
  <si>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</si>
  <si>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</si>
  <si>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</si>
  <si>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</si>
  <si>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</si>
  <si>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</si>
  <si>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</si>
  <si>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</si>
  <si>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</si>
  <si>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</si>
  <si>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</si>
  <si>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</si>
  <si>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</si>
  <si>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</si>
  <si>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</si>
  <si>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</si>
  <si>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</si>
  <si>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</si>
  <si>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</si>
  <si>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</si>
  <si>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</si>
  <si>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</si>
  <si>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</si>
  <si>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</si>
  <si>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</si>
  <si>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</si>
  <si>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</si>
  <si>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</si>
  <si>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</si>
  <si>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</si>
  <si>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</si>
  <si>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</si>
  <si>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</si>
  <si>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</si>
  <si>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</si>
  <si>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</si>
  <si>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</si>
  <si>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</si>
  <si>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</si>
  <si>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</si>
  <si>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</si>
  <si>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</si>
  <si>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</si>
  <si>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</si>
  <si>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</si>
  <si>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</si>
  <si>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</si>
  <si>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</si>
  <si>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</si>
  <si>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</si>
  <si>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</si>
  <si>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</si>
  <si>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</si>
  <si>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</si>
  <si>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</si>
  <si>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</si>
  <si>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愛知県　高浜市</t>
  </si>
  <si>
    <t>高浜市三高駅西駐車場</t>
  </si>
  <si>
    <t>法非適用</t>
  </si>
  <si>
    <t>駐車場整備事業</t>
  </si>
  <si>
    <t>-</t>
  </si>
  <si>
    <t>Ａ１Ｂ１</t>
  </si>
  <si>
    <t>該当数値なし</t>
  </si>
  <si>
    <t>届出駐車場</t>
  </si>
  <si>
    <t>立体式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</si>
  <si>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</si>
  <si>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</si>
  <si>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</si>
  <si>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</si>
  <si>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</si>
  <si>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</si>
  <si>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</si>
  <si>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</si>
  <si>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</si>
  <si>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名鉄三河高浜駅周辺施設利用者等の駐車場不足の解消及び駐車サービスの安定的な供給のため、日常から施設の適正な維持に努めるとともに、管理業務の委託化によりサービスの向上、財政基盤の確立に取り組んできました。
　しかし、施設整備から２０年余が経過し、各種設備の老朽化による設備の更新等の備えが必要になることから、厳しい財政状況を迎えることが懸念されます。
　引き続き、より安全な利用者サービスの提供を目指すなか、平成３０年度は指定管理者の選定、平成３２年度は利用者ニーズを踏まえ、指定管理者等からの意見を取り入れながら『経営戦略』を策定し、引き続き、健全かつ安定的な財政運営に努め、持続可能な事業運営を進めてまいります。</t>
    <rPh sb="1" eb="3">
      <t>メイテツ</t>
    </rPh>
    <rPh sb="3" eb="5">
      <t>ミカワ</t>
    </rPh>
    <rPh sb="5" eb="7">
      <t>タカハマ</t>
    </rPh>
    <rPh sb="7" eb="8">
      <t>エキ</t>
    </rPh>
    <rPh sb="8" eb="10">
      <t>シュウヘン</t>
    </rPh>
    <rPh sb="10" eb="12">
      <t>シセツ</t>
    </rPh>
    <rPh sb="12" eb="15">
      <t>リヨウシャ</t>
    </rPh>
    <rPh sb="15" eb="16">
      <t>トウ</t>
    </rPh>
    <rPh sb="17" eb="20">
      <t>チュウシャジョウ</t>
    </rPh>
    <rPh sb="20" eb="22">
      <t>ブソク</t>
    </rPh>
    <rPh sb="23" eb="25">
      <t>カイショウ</t>
    </rPh>
    <rPh sb="25" eb="26">
      <t>オヨ</t>
    </rPh>
    <rPh sb="27" eb="29">
      <t>チュウシャ</t>
    </rPh>
    <rPh sb="34" eb="37">
      <t>アンテイテキ</t>
    </rPh>
    <rPh sb="38" eb="40">
      <t>キョウキュウ</t>
    </rPh>
    <rPh sb="44" eb="46">
      <t>ニチジョウ</t>
    </rPh>
    <rPh sb="48" eb="50">
      <t>シセツ</t>
    </rPh>
    <rPh sb="51" eb="53">
      <t>テキセイ</t>
    </rPh>
    <rPh sb="54" eb="56">
      <t>イジ</t>
    </rPh>
    <rPh sb="81" eb="83">
      <t>コウジョウ</t>
    </rPh>
    <rPh sb="123" eb="125">
      <t>カクシュ</t>
    </rPh>
    <rPh sb="134" eb="136">
      <t>セツビ</t>
    </rPh>
    <rPh sb="137" eb="139">
      <t>コウシン</t>
    </rPh>
    <rPh sb="139" eb="140">
      <t>トウ</t>
    </rPh>
    <rPh sb="177" eb="178">
      <t>ヒ</t>
    </rPh>
    <rPh sb="179" eb="180">
      <t>ツヅ</t>
    </rPh>
    <rPh sb="187" eb="190">
      <t>リヨウシャ</t>
    </rPh>
    <rPh sb="198" eb="200">
      <t>メザ</t>
    </rPh>
    <rPh sb="204" eb="206">
      <t>ヘイセイ</t>
    </rPh>
    <rPh sb="208" eb="210">
      <t>ネンド</t>
    </rPh>
    <rPh sb="211" eb="213">
      <t>シテイ</t>
    </rPh>
    <rPh sb="213" eb="216">
      <t>カンリシャ</t>
    </rPh>
    <rPh sb="217" eb="219">
      <t>センテイ</t>
    </rPh>
    <rPh sb="220" eb="222">
      <t>ヘイセイ</t>
    </rPh>
    <rPh sb="224" eb="226">
      <t>ネンド</t>
    </rPh>
    <rPh sb="227" eb="230">
      <t>リヨウシャ</t>
    </rPh>
    <rPh sb="234" eb="235">
      <t>フ</t>
    </rPh>
    <rPh sb="238" eb="240">
      <t>シテイ</t>
    </rPh>
    <rPh sb="240" eb="243">
      <t>カンリシャ</t>
    </rPh>
    <rPh sb="243" eb="244">
      <t>トウ</t>
    </rPh>
    <rPh sb="247" eb="249">
      <t>イケン</t>
    </rPh>
    <rPh sb="250" eb="251">
      <t>ト</t>
    </rPh>
    <rPh sb="252" eb="253">
      <t>イ</t>
    </rPh>
    <rPh sb="258" eb="260">
      <t>ケイエイ</t>
    </rPh>
    <rPh sb="260" eb="262">
      <t>センリャク</t>
    </rPh>
    <rPh sb="264" eb="266">
      <t>サクテイ</t>
    </rPh>
    <rPh sb="277" eb="280">
      <t>アンテイテキ</t>
    </rPh>
    <rPh sb="281" eb="283">
      <t>ザイセイ</t>
    </rPh>
    <rPh sb="283" eb="285">
      <t>ウンエイ</t>
    </rPh>
    <rPh sb="286" eb="287">
      <t>ツト</t>
    </rPh>
    <rPh sb="289" eb="291">
      <t>ジゾク</t>
    </rPh>
    <rPh sb="291" eb="293">
      <t>カノウ</t>
    </rPh>
    <rPh sb="294" eb="296">
      <t>ジギョウ</t>
    </rPh>
    <rPh sb="296" eb="298">
      <t>ウンエイ</t>
    </rPh>
    <rPh sb="299" eb="300">
      <t>スス</t>
    </rPh>
    <phoneticPr fontId="6"/>
  </si>
  <si>
    <t>　「①収益的収支比率」、「④売上高ＧＯＰ比率」及び「⑤ＥＢＩＴＤＡ」の平成２６・２７年度の減少については、建物の経年劣化による補修を行ったことによる落ち込みです。平成２８年度には、共に回復しており、健全性を確保した財政運営を行っています。その一方で、本事業については、市民の利便に資する公共駐車場としての位置付けがされていることから、利用料金は、安価な料金体系となっているため、全指標とも全国平均値よりも低位で推移しています。
　なお、「②他会計補助金比率」及び「③駐車台数一台当たりの他会計補助金額」については、一般会計からの繰入れに頼ることなく、独立採算性を確保しており、事業運営は安定しています。</t>
    <rPh sb="3" eb="6">
      <t>シュウエキテキ</t>
    </rPh>
    <rPh sb="6" eb="8">
      <t>シュウシ</t>
    </rPh>
    <rPh sb="8" eb="10">
      <t>ヒリツ</t>
    </rPh>
    <rPh sb="14" eb="16">
      <t>ウリアゲ</t>
    </rPh>
    <rPh sb="16" eb="17">
      <t>ダカ</t>
    </rPh>
    <rPh sb="20" eb="22">
      <t>ヒリツ</t>
    </rPh>
    <rPh sb="23" eb="24">
      <t>オヨ</t>
    </rPh>
    <rPh sb="35" eb="37">
      <t>ヘイセイ</t>
    </rPh>
    <rPh sb="42" eb="44">
      <t>ネンド</t>
    </rPh>
    <rPh sb="45" eb="47">
      <t>ゲンショウ</t>
    </rPh>
    <rPh sb="53" eb="55">
      <t>タテモノ</t>
    </rPh>
    <rPh sb="56" eb="58">
      <t>ケイネン</t>
    </rPh>
    <rPh sb="58" eb="60">
      <t>レッカ</t>
    </rPh>
    <rPh sb="63" eb="65">
      <t>ホシュウ</t>
    </rPh>
    <rPh sb="66" eb="67">
      <t>オコナ</t>
    </rPh>
    <rPh sb="74" eb="75">
      <t>オ</t>
    </rPh>
    <rPh sb="76" eb="77">
      <t>コ</t>
    </rPh>
    <rPh sb="81" eb="83">
      <t>ヘイセイ</t>
    </rPh>
    <rPh sb="85" eb="87">
      <t>ネンド</t>
    </rPh>
    <rPh sb="90" eb="91">
      <t>トモ</t>
    </rPh>
    <rPh sb="92" eb="94">
      <t>カイフク</t>
    </rPh>
    <rPh sb="99" eb="101">
      <t>ケンゼン</t>
    </rPh>
    <rPh sb="101" eb="102">
      <t>セイ</t>
    </rPh>
    <rPh sb="103" eb="105">
      <t>カクホ</t>
    </rPh>
    <rPh sb="107" eb="109">
      <t>ザイセイ</t>
    </rPh>
    <rPh sb="109" eb="111">
      <t>ウンエイ</t>
    </rPh>
    <rPh sb="112" eb="113">
      <t>オコナ</t>
    </rPh>
    <rPh sb="121" eb="123">
      <t>イッポウ</t>
    </rPh>
    <rPh sb="125" eb="126">
      <t>ホン</t>
    </rPh>
    <rPh sb="126" eb="128">
      <t>ジギョウ</t>
    </rPh>
    <rPh sb="134" eb="136">
      <t>シミン</t>
    </rPh>
    <rPh sb="137" eb="139">
      <t>リベン</t>
    </rPh>
    <rPh sb="140" eb="141">
      <t>シ</t>
    </rPh>
    <rPh sb="143" eb="145">
      <t>コウキョウ</t>
    </rPh>
    <rPh sb="145" eb="148">
      <t>チュウシャジョウ</t>
    </rPh>
    <rPh sb="152" eb="155">
      <t>イチヅ</t>
    </rPh>
    <rPh sb="167" eb="169">
      <t>リヨウ</t>
    </rPh>
    <rPh sb="169" eb="171">
      <t>リョウキン</t>
    </rPh>
    <rPh sb="173" eb="175">
      <t>アンカ</t>
    </rPh>
    <rPh sb="176" eb="178">
      <t>リョウキン</t>
    </rPh>
    <rPh sb="178" eb="180">
      <t>タイケイ</t>
    </rPh>
    <rPh sb="194" eb="196">
      <t>ゼンコク</t>
    </rPh>
    <rPh sb="196" eb="199">
      <t>ヘイキンチ</t>
    </rPh>
    <rPh sb="202" eb="204">
      <t>テイイ</t>
    </rPh>
    <rPh sb="205" eb="207">
      <t>スイイ</t>
    </rPh>
    <rPh sb="220" eb="221">
      <t>ホカ</t>
    </rPh>
    <rPh sb="221" eb="223">
      <t>カイケイ</t>
    </rPh>
    <rPh sb="223" eb="226">
      <t>ホジョキン</t>
    </rPh>
    <rPh sb="226" eb="228">
      <t>ヒリツ</t>
    </rPh>
    <rPh sb="229" eb="230">
      <t>オヨ</t>
    </rPh>
    <rPh sb="233" eb="235">
      <t>チュウシャ</t>
    </rPh>
    <rPh sb="235" eb="237">
      <t>ダイスウ</t>
    </rPh>
    <rPh sb="237" eb="239">
      <t>１ダイ</t>
    </rPh>
    <rPh sb="239" eb="240">
      <t>ア</t>
    </rPh>
    <rPh sb="243" eb="244">
      <t>ホカ</t>
    </rPh>
    <rPh sb="244" eb="246">
      <t>カイケイ</t>
    </rPh>
    <rPh sb="246" eb="248">
      <t>ホジョ</t>
    </rPh>
    <rPh sb="248" eb="250">
      <t>キンガク</t>
    </rPh>
    <rPh sb="257" eb="259">
      <t>イッパン</t>
    </rPh>
    <rPh sb="259" eb="261">
      <t>カイケイ</t>
    </rPh>
    <rPh sb="264" eb="265">
      <t>ク</t>
    </rPh>
    <rPh sb="265" eb="266">
      <t>イ</t>
    </rPh>
    <rPh sb="268" eb="269">
      <t>タヨ</t>
    </rPh>
    <rPh sb="275" eb="277">
      <t>ドクリツ</t>
    </rPh>
    <rPh sb="277" eb="280">
      <t>サイサンセイ</t>
    </rPh>
    <rPh sb="281" eb="283">
      <t>カクホ</t>
    </rPh>
    <rPh sb="288" eb="290">
      <t>ジギョウ</t>
    </rPh>
    <rPh sb="290" eb="292">
      <t>ウンエイ</t>
    </rPh>
    <rPh sb="293" eb="295">
      <t>アンテイ</t>
    </rPh>
    <phoneticPr fontId="6"/>
  </si>
  <si>
    <t>　「⑪稼働率」については、類似施設平均値より約３５％上回っており、効率的に施設が利用されています。平均値を上回っている要因としては、高浜市いきいき広場及び名鉄三河高浜駅に隣接していることから循環的な利用がされるとともに、指定管理者のいままでに培った経験やノウハウをはじめとした企業努力による利用者サービスが根付いてきたことによるものと考えています。
　なお、平成２６年度に事前精算機を導入した結果、常時、円滑な出庫が可能となり、稼働率の向上に繋がったと判断しています。</t>
    <rPh sb="3" eb="5">
      <t>カドウ</t>
    </rPh>
    <rPh sb="5" eb="6">
      <t>リツ</t>
    </rPh>
    <rPh sb="13" eb="15">
      <t>ルイジ</t>
    </rPh>
    <rPh sb="15" eb="17">
      <t>シセツ</t>
    </rPh>
    <rPh sb="17" eb="20">
      <t>ヘイキンチ</t>
    </rPh>
    <rPh sb="22" eb="23">
      <t>ヤク</t>
    </rPh>
    <rPh sb="26" eb="28">
      <t>ウワマワ</t>
    </rPh>
    <rPh sb="33" eb="36">
      <t>コウリツテキ</t>
    </rPh>
    <rPh sb="37" eb="39">
      <t>シセツ</t>
    </rPh>
    <rPh sb="40" eb="42">
      <t>リヨウ</t>
    </rPh>
    <rPh sb="49" eb="52">
      <t>ヘイキンチ</t>
    </rPh>
    <rPh sb="53" eb="54">
      <t>ウワ</t>
    </rPh>
    <rPh sb="54" eb="55">
      <t>マワ</t>
    </rPh>
    <rPh sb="59" eb="61">
      <t>ヨウイン</t>
    </rPh>
    <rPh sb="66" eb="69">
      <t>タカハマシ</t>
    </rPh>
    <rPh sb="73" eb="75">
      <t>ヒロバ</t>
    </rPh>
    <rPh sb="75" eb="76">
      <t>オヨ</t>
    </rPh>
    <rPh sb="77" eb="79">
      <t>メイテツ</t>
    </rPh>
    <rPh sb="79" eb="81">
      <t>ミカワ</t>
    </rPh>
    <rPh sb="81" eb="83">
      <t>タカハマ</t>
    </rPh>
    <rPh sb="83" eb="84">
      <t>エキ</t>
    </rPh>
    <rPh sb="85" eb="87">
      <t>リンセツ</t>
    </rPh>
    <rPh sb="95" eb="98">
      <t>ジュンカンテキ</t>
    </rPh>
    <rPh sb="110" eb="112">
      <t>シテイ</t>
    </rPh>
    <rPh sb="112" eb="115">
      <t>カンリシャ</t>
    </rPh>
    <rPh sb="121" eb="122">
      <t>ツチカ</t>
    </rPh>
    <rPh sb="124" eb="126">
      <t>ケイケン</t>
    </rPh>
    <rPh sb="138" eb="140">
      <t>キギョウ</t>
    </rPh>
    <rPh sb="140" eb="142">
      <t>ドリョク</t>
    </rPh>
    <rPh sb="145" eb="148">
      <t>リヨウシャ</t>
    </rPh>
    <rPh sb="153" eb="155">
      <t>ネヅ</t>
    </rPh>
    <rPh sb="167" eb="168">
      <t>カンガ</t>
    </rPh>
    <rPh sb="179" eb="181">
      <t>ヘイセイ</t>
    </rPh>
    <rPh sb="183" eb="185">
      <t>ネンド</t>
    </rPh>
    <rPh sb="186" eb="188">
      <t>ジゼン</t>
    </rPh>
    <rPh sb="188" eb="191">
      <t>セイサンキ</t>
    </rPh>
    <rPh sb="192" eb="194">
      <t>ドウニュウ</t>
    </rPh>
    <rPh sb="196" eb="198">
      <t>ケッカ</t>
    </rPh>
    <rPh sb="199" eb="201">
      <t>ジョウジ</t>
    </rPh>
    <rPh sb="202" eb="204">
      <t>エンカツ</t>
    </rPh>
    <rPh sb="205" eb="207">
      <t>シュッコ</t>
    </rPh>
    <rPh sb="208" eb="210">
      <t>カノウ</t>
    </rPh>
    <rPh sb="214" eb="216">
      <t>カドウ</t>
    </rPh>
    <rPh sb="216" eb="217">
      <t>リツ</t>
    </rPh>
    <rPh sb="218" eb="220">
      <t>コウジョウ</t>
    </rPh>
    <rPh sb="221" eb="222">
      <t>ツナ</t>
    </rPh>
    <rPh sb="226" eb="228">
      <t>ハンダン</t>
    </rPh>
    <phoneticPr fontId="6"/>
  </si>
  <si>
    <t>　公共施設の維持更新にかかる財政負担が今後の財政運営に深刻な影響を及ぼすおそれがあることに鑑み、平成２７年度、公共施設マネジメントに関する基本的事項を定めるとともに、高浜市公共施設総合管理計画を策定しました。
　「⑧設備投資見込額」については、本計画に基づき、施設の経過年数、設備の定期点検の実施結果や利用者の要望等を踏まえ、優先順位に配慮した計画的な保全をすすめる必要があるなか、昇降機の更新及び照明器具の一部ＬＥＤ化への切替に係る費用を見込んでいます。
　また、地方公営企業法を適用していない及び借り入れがないため、⑥有形固定資産減価償却費、⑨累積欠損金比率及び⑩企業債残高対料金収入については「該当なし」となっています。</t>
    <rPh sb="1" eb="3">
      <t>コウキョウ</t>
    </rPh>
    <rPh sb="3" eb="5">
      <t>シセツ</t>
    </rPh>
    <rPh sb="6" eb="8">
      <t>イジ</t>
    </rPh>
    <rPh sb="8" eb="10">
      <t>コウシン</t>
    </rPh>
    <rPh sb="14" eb="16">
      <t>ザイセイ</t>
    </rPh>
    <rPh sb="16" eb="18">
      <t>フタン</t>
    </rPh>
    <rPh sb="19" eb="21">
      <t>コンゴ</t>
    </rPh>
    <rPh sb="22" eb="24">
      <t>ザイセイ</t>
    </rPh>
    <rPh sb="24" eb="26">
      <t>ウンエイ</t>
    </rPh>
    <rPh sb="27" eb="29">
      <t>シンコク</t>
    </rPh>
    <rPh sb="30" eb="32">
      <t>エイキョウ</t>
    </rPh>
    <rPh sb="33" eb="34">
      <t>オヨ</t>
    </rPh>
    <rPh sb="45" eb="46">
      <t>カンガ</t>
    </rPh>
    <rPh sb="48" eb="50">
      <t>ヘイセイ</t>
    </rPh>
    <rPh sb="52" eb="54">
      <t>ネンド</t>
    </rPh>
    <rPh sb="55" eb="57">
      <t>コウキョウ</t>
    </rPh>
    <rPh sb="57" eb="59">
      <t>シセツ</t>
    </rPh>
    <rPh sb="66" eb="67">
      <t>カン</t>
    </rPh>
    <rPh sb="69" eb="72">
      <t>キホンテキ</t>
    </rPh>
    <rPh sb="72" eb="74">
      <t>ジコウ</t>
    </rPh>
    <rPh sb="75" eb="76">
      <t>サダ</t>
    </rPh>
    <rPh sb="83" eb="86">
      <t>タカハマシ</t>
    </rPh>
    <rPh sb="86" eb="88">
      <t>コウキョウ</t>
    </rPh>
    <rPh sb="88" eb="90">
      <t>シセツ</t>
    </rPh>
    <rPh sb="90" eb="92">
      <t>ソウゴウ</t>
    </rPh>
    <rPh sb="92" eb="94">
      <t>カンリ</t>
    </rPh>
    <rPh sb="94" eb="96">
      <t>ケイカク</t>
    </rPh>
    <rPh sb="97" eb="99">
      <t>サクテイ</t>
    </rPh>
    <rPh sb="108" eb="110">
      <t>セツビ</t>
    </rPh>
    <rPh sb="110" eb="112">
      <t>トウシ</t>
    </rPh>
    <rPh sb="112" eb="114">
      <t>ミコミ</t>
    </rPh>
    <rPh sb="114" eb="115">
      <t>ガク</t>
    </rPh>
    <rPh sb="122" eb="123">
      <t>ホン</t>
    </rPh>
    <rPh sb="123" eb="125">
      <t>ケイカク</t>
    </rPh>
    <rPh sb="126" eb="127">
      <t>モト</t>
    </rPh>
    <rPh sb="130" eb="132">
      <t>シセツ</t>
    </rPh>
    <rPh sb="133" eb="135">
      <t>ケイカ</t>
    </rPh>
    <rPh sb="135" eb="137">
      <t>ネンスウ</t>
    </rPh>
    <rPh sb="138" eb="140">
      <t>セツビ</t>
    </rPh>
    <rPh sb="141" eb="143">
      <t>テイキ</t>
    </rPh>
    <rPh sb="143" eb="145">
      <t>テンケン</t>
    </rPh>
    <rPh sb="146" eb="148">
      <t>ジッシ</t>
    </rPh>
    <rPh sb="148" eb="150">
      <t>ケッカ</t>
    </rPh>
    <rPh sb="151" eb="154">
      <t>リヨウシャ</t>
    </rPh>
    <rPh sb="155" eb="157">
      <t>ヨウボウ</t>
    </rPh>
    <rPh sb="157" eb="158">
      <t>トウ</t>
    </rPh>
    <rPh sb="159" eb="160">
      <t>フ</t>
    </rPh>
    <rPh sb="163" eb="165">
      <t>ユウセン</t>
    </rPh>
    <rPh sb="165" eb="167">
      <t>ジュンイ</t>
    </rPh>
    <rPh sb="168" eb="170">
      <t>ハイリョ</t>
    </rPh>
    <rPh sb="172" eb="175">
      <t>ケイカクテキ</t>
    </rPh>
    <rPh sb="176" eb="178">
      <t>ホゼン</t>
    </rPh>
    <rPh sb="183" eb="185">
      <t>ヒツヨウ</t>
    </rPh>
    <rPh sb="191" eb="194">
      <t>ショウコウキ</t>
    </rPh>
    <rPh sb="195" eb="197">
      <t>コウシン</t>
    </rPh>
    <rPh sb="197" eb="198">
      <t>オヨ</t>
    </rPh>
    <rPh sb="199" eb="201">
      <t>ショウメイ</t>
    </rPh>
    <rPh sb="201" eb="203">
      <t>キグ</t>
    </rPh>
    <rPh sb="204" eb="206">
      <t>イチブ</t>
    </rPh>
    <rPh sb="209" eb="210">
      <t>カ</t>
    </rPh>
    <rPh sb="212" eb="214">
      <t>キリカエ</t>
    </rPh>
    <rPh sb="215" eb="216">
      <t>カカ</t>
    </rPh>
    <rPh sb="217" eb="219">
      <t>ヒヨウ</t>
    </rPh>
    <rPh sb="220" eb="222">
      <t>ミコ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</si>
</sst>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Fill="1" applyBorder="1" applyAlignment="1" applyProtection="1">
      <alignment horizontal="left" vertical="top" shrinkToFit="1"/>
      <protection hidden="1"/>
    </xf>
    <xf numFmtId="0" fontId="5" fillId="0" borderId="7" xfId="1" applyFont="1" applyFill="1" applyBorder="1" applyAlignment="1" applyProtection="1">
      <alignment horizontal="left" vertical="top" shrinkToFit="1"/>
      <protection hidden="1"/>
    </xf>
    <xf numFmtId="0" fontId="5" fillId="0" borderId="8" xfId="1" applyFont="1" applyFill="1" applyBorder="1" applyAlignment="1" applyProtection="1">
      <alignment horizontal="left" vertical="top" shrinkToFit="1"/>
      <protection hidden="1"/>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5" borderId="5" xfId="1" applyNumberFormat="1" applyFont="1" applyFill="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149.19999999999999</c:v>
                </c:pt>
                <c:pt idx="1">
                  <c:v>154</c:v>
                </c:pt>
                <c:pt idx="2">
                  <c:v>139</c:v>
                </c:pt>
                <c:pt idx="3">
                  <c:v>149.19999999999999</c:v>
                </c:pt>
                <c:pt idx="4">
                  <c:v>168.3</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8595200"/>
        <c:axId val="785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8595200"/>
        <c:axId val="78597120"/>
      </c:lineChart>
      <c:dateAx>
        <c:axId val="78595200"/>
        <c:scaling>
          <c:orientation val="minMax"/>
        </c:scaling>
        <c:delete val="1"/>
        <c:axPos val="b"/>
        <c:numFmt formatCode="ge" sourceLinked="1"/>
        <c:majorTickMark val="none"/>
        <c:minorTickMark val="none"/>
        <c:tickLblPos val="none"/>
        <c:crossAx val="78597120"/>
        <c:crosses val="autoZero"/>
        <c:auto val="1"/>
        <c:lblOffset val="100"/>
        <c:baseTimeUnit val="years"/>
      </c:dateAx>
      <c:valAx>
        <c:axId val="7859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59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1194496"/>
        <c:axId val="91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1194496"/>
        <c:axId val="91196416"/>
      </c:lineChart>
      <c:dateAx>
        <c:axId val="91194496"/>
        <c:scaling>
          <c:orientation val="minMax"/>
        </c:scaling>
        <c:delete val="1"/>
        <c:axPos val="b"/>
        <c:numFmt formatCode="ge" sourceLinked="1"/>
        <c:majorTickMark val="none"/>
        <c:minorTickMark val="none"/>
        <c:tickLblPos val="none"/>
        <c:crossAx val="91196416"/>
        <c:crosses val="autoZero"/>
        <c:auto val="1"/>
        <c:lblOffset val="100"/>
        <c:baseTimeUnit val="years"/>
      </c:dateAx>
      <c:valAx>
        <c:axId val="9119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9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6625408"/>
        <c:axId val="966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6625408"/>
        <c:axId val="96627328"/>
      </c:lineChart>
      <c:dateAx>
        <c:axId val="96625408"/>
        <c:scaling>
          <c:orientation val="minMax"/>
        </c:scaling>
        <c:delete val="1"/>
        <c:axPos val="b"/>
        <c:numFmt formatCode="ge" sourceLinked="1"/>
        <c:majorTickMark val="none"/>
        <c:minorTickMark val="none"/>
        <c:tickLblPos val="none"/>
        <c:crossAx val="96627328"/>
        <c:crosses val="autoZero"/>
        <c:auto val="1"/>
        <c:lblOffset val="100"/>
        <c:baseTimeUnit val="years"/>
      </c:dateAx>
      <c:valAx>
        <c:axId val="9662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2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6670080"/>
        <c:axId val="966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6670080"/>
        <c:axId val="96672000"/>
      </c:lineChart>
      <c:dateAx>
        <c:axId val="96670080"/>
        <c:scaling>
          <c:orientation val="minMax"/>
        </c:scaling>
        <c:delete val="1"/>
        <c:axPos val="b"/>
        <c:numFmt formatCode="ge" sourceLinked="1"/>
        <c:majorTickMark val="none"/>
        <c:minorTickMark val="none"/>
        <c:tickLblPos val="none"/>
        <c:crossAx val="96672000"/>
        <c:crosses val="autoZero"/>
        <c:auto val="1"/>
        <c:lblOffset val="100"/>
        <c:baseTimeUnit val="years"/>
      </c:dateAx>
      <c:valAx>
        <c:axId val="9667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7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6712576"/>
        <c:axId val="967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6712576"/>
        <c:axId val="96722944"/>
      </c:lineChart>
      <c:dateAx>
        <c:axId val="96712576"/>
        <c:scaling>
          <c:orientation val="minMax"/>
        </c:scaling>
        <c:delete val="1"/>
        <c:axPos val="b"/>
        <c:numFmt formatCode="ge" sourceLinked="1"/>
        <c:majorTickMark val="none"/>
        <c:minorTickMark val="none"/>
        <c:tickLblPos val="none"/>
        <c:crossAx val="96722944"/>
        <c:crosses val="autoZero"/>
        <c:auto val="1"/>
        <c:lblOffset val="100"/>
        <c:baseTimeUnit val="years"/>
      </c:dateAx>
      <c:valAx>
        <c:axId val="9672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6765440"/>
        <c:axId val="967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6765440"/>
        <c:axId val="96767360"/>
      </c:lineChart>
      <c:dateAx>
        <c:axId val="96765440"/>
        <c:scaling>
          <c:orientation val="minMax"/>
        </c:scaling>
        <c:delete val="1"/>
        <c:axPos val="b"/>
        <c:numFmt formatCode="ge" sourceLinked="1"/>
        <c:majorTickMark val="none"/>
        <c:minorTickMark val="none"/>
        <c:tickLblPos val="none"/>
        <c:crossAx val="96767360"/>
        <c:crosses val="autoZero"/>
        <c:auto val="1"/>
        <c:lblOffset val="100"/>
        <c:baseTimeUnit val="years"/>
      </c:dateAx>
      <c:valAx>
        <c:axId val="96767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76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156.80000000000001</c:v>
                </c:pt>
                <c:pt idx="1">
                  <c:v>157.30000000000001</c:v>
                </c:pt>
                <c:pt idx="2">
                  <c:v>158.4</c:v>
                </c:pt>
                <c:pt idx="3">
                  <c:v>169.9</c:v>
                </c:pt>
                <c:pt idx="4">
                  <c:v>170.3</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6791552"/>
        <c:axId val="968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6791552"/>
        <c:axId val="96818304"/>
      </c:lineChart>
      <c:dateAx>
        <c:axId val="96791552"/>
        <c:scaling>
          <c:orientation val="minMax"/>
        </c:scaling>
        <c:delete val="1"/>
        <c:axPos val="b"/>
        <c:numFmt formatCode="ge" sourceLinked="1"/>
        <c:majorTickMark val="none"/>
        <c:minorTickMark val="none"/>
        <c:tickLblPos val="none"/>
        <c:crossAx val="96818304"/>
        <c:crosses val="autoZero"/>
        <c:auto val="1"/>
        <c:lblOffset val="100"/>
        <c:baseTimeUnit val="years"/>
      </c:dateAx>
      <c:valAx>
        <c:axId val="9681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9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33</c:v>
                </c:pt>
                <c:pt idx="1">
                  <c:v>35</c:v>
                </c:pt>
                <c:pt idx="2">
                  <c:v>28</c:v>
                </c:pt>
                <c:pt idx="3">
                  <c:v>32.9</c:v>
                </c:pt>
                <c:pt idx="4">
                  <c:v>37.4</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6848512"/>
        <c:axId val="968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6848512"/>
        <c:axId val="96858880"/>
      </c:lineChart>
      <c:dateAx>
        <c:axId val="96848512"/>
        <c:scaling>
          <c:orientation val="minMax"/>
        </c:scaling>
        <c:delete val="1"/>
        <c:axPos val="b"/>
        <c:numFmt formatCode="ge" sourceLinked="1"/>
        <c:majorTickMark val="none"/>
        <c:minorTickMark val="none"/>
        <c:tickLblPos val="none"/>
        <c:crossAx val="96858880"/>
        <c:crosses val="autoZero"/>
        <c:auto val="1"/>
        <c:lblOffset val="100"/>
        <c:baseTimeUnit val="years"/>
      </c:dateAx>
      <c:valAx>
        <c:axId val="9685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4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10211</c:v>
                </c:pt>
                <c:pt idx="1">
                  <c:v>10490</c:v>
                </c:pt>
                <c:pt idx="2">
                  <c:v>8679</c:v>
                </c:pt>
                <c:pt idx="3">
                  <c:v>10676</c:v>
                </c:pt>
                <c:pt idx="4">
                  <c:v>14160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6884608"/>
        <c:axId val="969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6884608"/>
        <c:axId val="96903168"/>
      </c:lineChart>
      <c:dateAx>
        <c:axId val="96884608"/>
        <c:scaling>
          <c:orientation val="minMax"/>
        </c:scaling>
        <c:delete val="1"/>
        <c:axPos val="b"/>
        <c:numFmt formatCode="ge" sourceLinked="1"/>
        <c:majorTickMark val="none"/>
        <c:minorTickMark val="none"/>
        <c:tickLblPos val="none"/>
        <c:crossAx val="96903168"/>
        <c:crosses val="autoZero"/>
        <c:auto val="1"/>
        <c:lblOffset val="100"/>
        <c:baseTimeUnit val="years"/>
      </c:dateAx>
      <c:valAx>
        <c:axId val="9690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88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1" zoomScaleNormal="10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1" t="str">
        <f>データ!H6&amp;"　"&amp;データ!I6</f>
        <v>愛知県高浜市　高浜市三高駅西駐車場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Ａ１Ｂ１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37" t="s">
        <v>131</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駅</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4149</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8" t="s">
        <v>19</v>
      </c>
      <c r="NE9" s="139"/>
      <c r="NF9" s="13" t="s">
        <v>20</v>
      </c>
      <c r="NG9" s="14"/>
      <c r="NH9" s="14"/>
      <c r="NI9" s="14"/>
      <c r="NJ9" s="14"/>
      <c r="NK9" s="14"/>
      <c r="NL9" s="14"/>
      <c r="NM9" s="14"/>
      <c r="NN9" s="14"/>
      <c r="NO9" s="14"/>
      <c r="NP9" s="14"/>
      <c r="NQ9" s="15"/>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届出駐車場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立体式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21</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219</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120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代行制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117" t="s">
        <v>26</v>
      </c>
      <c r="NE14" s="118"/>
      <c r="NF14" s="118"/>
      <c r="NG14" s="118"/>
      <c r="NH14" s="118"/>
      <c r="NI14" s="118"/>
      <c r="NJ14" s="118"/>
      <c r="NK14" s="118"/>
      <c r="NL14" s="118"/>
      <c r="NM14" s="118"/>
      <c r="NN14" s="118"/>
      <c r="NO14" s="118"/>
      <c r="NP14" s="118"/>
      <c r="NQ14" s="118"/>
      <c r="NR14" s="119"/>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149.19999999999999</v>
      </c>
      <c r="V31" s="111"/>
      <c r="W31" s="111"/>
      <c r="X31" s="111"/>
      <c r="Y31" s="111"/>
      <c r="Z31" s="111"/>
      <c r="AA31" s="111"/>
      <c r="AB31" s="111"/>
      <c r="AC31" s="111"/>
      <c r="AD31" s="111"/>
      <c r="AE31" s="111"/>
      <c r="AF31" s="111"/>
      <c r="AG31" s="111"/>
      <c r="AH31" s="111"/>
      <c r="AI31" s="111"/>
      <c r="AJ31" s="111"/>
      <c r="AK31" s="111"/>
      <c r="AL31" s="111"/>
      <c r="AM31" s="111"/>
      <c r="AN31" s="111">
        <f>データ!Z7</f>
        <v>154</v>
      </c>
      <c r="AO31" s="111"/>
      <c r="AP31" s="111"/>
      <c r="AQ31" s="111"/>
      <c r="AR31" s="111"/>
      <c r="AS31" s="111"/>
      <c r="AT31" s="111"/>
      <c r="AU31" s="111"/>
      <c r="AV31" s="111"/>
      <c r="AW31" s="111"/>
      <c r="AX31" s="111"/>
      <c r="AY31" s="111"/>
      <c r="AZ31" s="111"/>
      <c r="BA31" s="111"/>
      <c r="BB31" s="111"/>
      <c r="BC31" s="111"/>
      <c r="BD31" s="111"/>
      <c r="BE31" s="111"/>
      <c r="BF31" s="111"/>
      <c r="BG31" s="111">
        <f>データ!AA7</f>
        <v>139</v>
      </c>
      <c r="BH31" s="111"/>
      <c r="BI31" s="111"/>
      <c r="BJ31" s="111"/>
      <c r="BK31" s="111"/>
      <c r="BL31" s="111"/>
      <c r="BM31" s="111"/>
      <c r="BN31" s="111"/>
      <c r="BO31" s="111"/>
      <c r="BP31" s="111"/>
      <c r="BQ31" s="111"/>
      <c r="BR31" s="111"/>
      <c r="BS31" s="111"/>
      <c r="BT31" s="111"/>
      <c r="BU31" s="111"/>
      <c r="BV31" s="111"/>
      <c r="BW31" s="111"/>
      <c r="BX31" s="111"/>
      <c r="BY31" s="111"/>
      <c r="BZ31" s="111">
        <f>データ!AB7</f>
        <v>149.19999999999999</v>
      </c>
      <c r="CA31" s="111"/>
      <c r="CB31" s="111"/>
      <c r="CC31" s="111"/>
      <c r="CD31" s="111"/>
      <c r="CE31" s="111"/>
      <c r="CF31" s="111"/>
      <c r="CG31" s="111"/>
      <c r="CH31" s="111"/>
      <c r="CI31" s="111"/>
      <c r="CJ31" s="111"/>
      <c r="CK31" s="111"/>
      <c r="CL31" s="111"/>
      <c r="CM31" s="111"/>
      <c r="CN31" s="111"/>
      <c r="CO31" s="111"/>
      <c r="CP31" s="111"/>
      <c r="CQ31" s="111"/>
      <c r="CR31" s="111"/>
      <c r="CS31" s="111">
        <f>データ!AC7</f>
        <v>168.3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156.80000000000001</v>
      </c>
      <c r="JD31" s="82"/>
      <c r="JE31" s="82"/>
      <c r="JF31" s="82"/>
      <c r="JG31" s="82"/>
      <c r="JH31" s="82"/>
      <c r="JI31" s="82"/>
      <c r="JJ31" s="82"/>
      <c r="JK31" s="82"/>
      <c r="JL31" s="82"/>
      <c r="JM31" s="82"/>
      <c r="JN31" s="82"/>
      <c r="JO31" s="82"/>
      <c r="JP31" s="82"/>
      <c r="JQ31" s="82"/>
      <c r="JR31" s="82"/>
      <c r="JS31" s="82"/>
      <c r="JT31" s="82"/>
      <c r="JU31" s="83"/>
      <c r="JV31" s="81">
        <f>データ!DL7</f>
        <v>157.30000000000001</v>
      </c>
      <c r="JW31" s="82"/>
      <c r="JX31" s="82"/>
      <c r="JY31" s="82"/>
      <c r="JZ31" s="82"/>
      <c r="KA31" s="82"/>
      <c r="KB31" s="82"/>
      <c r="KC31" s="82"/>
      <c r="KD31" s="82"/>
      <c r="KE31" s="82"/>
      <c r="KF31" s="82"/>
      <c r="KG31" s="82"/>
      <c r="KH31" s="82"/>
      <c r="KI31" s="82"/>
      <c r="KJ31" s="82"/>
      <c r="KK31" s="82"/>
      <c r="KL31" s="82"/>
      <c r="KM31" s="82"/>
      <c r="KN31" s="83"/>
      <c r="KO31" s="81">
        <f>データ!DM7</f>
        <v>158.4</v>
      </c>
      <c r="KP31" s="82"/>
      <c r="KQ31" s="82"/>
      <c r="KR31" s="82"/>
      <c r="KS31" s="82"/>
      <c r="KT31" s="82"/>
      <c r="KU31" s="82"/>
      <c r="KV31" s="82"/>
      <c r="KW31" s="82"/>
      <c r="KX31" s="82"/>
      <c r="KY31" s="82"/>
      <c r="KZ31" s="82"/>
      <c r="LA31" s="82"/>
      <c r="LB31" s="82"/>
      <c r="LC31" s="82"/>
      <c r="LD31" s="82"/>
      <c r="LE31" s="82"/>
      <c r="LF31" s="82"/>
      <c r="LG31" s="83"/>
      <c r="LH31" s="81">
        <f>データ!DN7</f>
        <v>169.9</v>
      </c>
      <c r="LI31" s="82"/>
      <c r="LJ31" s="82"/>
      <c r="LK31" s="82"/>
      <c r="LL31" s="82"/>
      <c r="LM31" s="82"/>
      <c r="LN31" s="82"/>
      <c r="LO31" s="82"/>
      <c r="LP31" s="82"/>
      <c r="LQ31" s="82"/>
      <c r="LR31" s="82"/>
      <c r="LS31" s="82"/>
      <c r="LT31" s="82"/>
      <c r="LU31" s="82"/>
      <c r="LV31" s="82"/>
      <c r="LW31" s="82"/>
      <c r="LX31" s="82"/>
      <c r="LY31" s="82"/>
      <c r="LZ31" s="83"/>
      <c r="MA31" s="81">
        <f>データ!DO7</f>
        <v>170.3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135</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33</v>
      </c>
      <c r="EM52" s="111"/>
      <c r="EN52" s="111"/>
      <c r="EO52" s="111"/>
      <c r="EP52" s="111"/>
      <c r="EQ52" s="111"/>
      <c r="ER52" s="111"/>
      <c r="ES52" s="111"/>
      <c r="ET52" s="111"/>
      <c r="EU52" s="111"/>
      <c r="EV52" s="111"/>
      <c r="EW52" s="111"/>
      <c r="EX52" s="111"/>
      <c r="EY52" s="111"/>
      <c r="EZ52" s="111"/>
      <c r="FA52" s="111"/>
      <c r="FB52" s="111"/>
      <c r="FC52" s="111"/>
      <c r="FD52" s="111"/>
      <c r="FE52" s="111">
        <f>データ!BG7</f>
        <v>35</v>
      </c>
      <c r="FF52" s="111"/>
      <c r="FG52" s="111"/>
      <c r="FH52" s="111"/>
      <c r="FI52" s="111"/>
      <c r="FJ52" s="111"/>
      <c r="FK52" s="111"/>
      <c r="FL52" s="111"/>
      <c r="FM52" s="111"/>
      <c r="FN52" s="111"/>
      <c r="FO52" s="111"/>
      <c r="FP52" s="111"/>
      <c r="FQ52" s="111"/>
      <c r="FR52" s="111"/>
      <c r="FS52" s="111"/>
      <c r="FT52" s="111"/>
      <c r="FU52" s="111"/>
      <c r="FV52" s="111"/>
      <c r="FW52" s="111"/>
      <c r="FX52" s="111">
        <f>データ!BH7</f>
        <v>28</v>
      </c>
      <c r="FY52" s="111"/>
      <c r="FZ52" s="111"/>
      <c r="GA52" s="111"/>
      <c r="GB52" s="111"/>
      <c r="GC52" s="111"/>
      <c r="GD52" s="111"/>
      <c r="GE52" s="111"/>
      <c r="GF52" s="111"/>
      <c r="GG52" s="111"/>
      <c r="GH52" s="111"/>
      <c r="GI52" s="111"/>
      <c r="GJ52" s="111"/>
      <c r="GK52" s="111"/>
      <c r="GL52" s="111"/>
      <c r="GM52" s="111"/>
      <c r="GN52" s="111"/>
      <c r="GO52" s="111"/>
      <c r="GP52" s="111"/>
      <c r="GQ52" s="111">
        <f>データ!BI7</f>
        <v>32.9</v>
      </c>
      <c r="GR52" s="111"/>
      <c r="GS52" s="111"/>
      <c r="GT52" s="111"/>
      <c r="GU52" s="111"/>
      <c r="GV52" s="111"/>
      <c r="GW52" s="111"/>
      <c r="GX52" s="111"/>
      <c r="GY52" s="111"/>
      <c r="GZ52" s="111"/>
      <c r="HA52" s="111"/>
      <c r="HB52" s="111"/>
      <c r="HC52" s="111"/>
      <c r="HD52" s="111"/>
      <c r="HE52" s="111"/>
      <c r="HF52" s="111"/>
      <c r="HG52" s="111"/>
      <c r="HH52" s="111"/>
      <c r="HI52" s="111"/>
      <c r="HJ52" s="111">
        <f>データ!BJ7</f>
        <v>37.4</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10211</v>
      </c>
      <c r="JD52" s="110"/>
      <c r="JE52" s="110"/>
      <c r="JF52" s="110"/>
      <c r="JG52" s="110"/>
      <c r="JH52" s="110"/>
      <c r="JI52" s="110"/>
      <c r="JJ52" s="110"/>
      <c r="JK52" s="110"/>
      <c r="JL52" s="110"/>
      <c r="JM52" s="110"/>
      <c r="JN52" s="110"/>
      <c r="JO52" s="110"/>
      <c r="JP52" s="110"/>
      <c r="JQ52" s="110"/>
      <c r="JR52" s="110"/>
      <c r="JS52" s="110"/>
      <c r="JT52" s="110"/>
      <c r="JU52" s="110"/>
      <c r="JV52" s="110">
        <f>データ!BR7</f>
        <v>10490</v>
      </c>
      <c r="JW52" s="110"/>
      <c r="JX52" s="110"/>
      <c r="JY52" s="110"/>
      <c r="JZ52" s="110"/>
      <c r="KA52" s="110"/>
      <c r="KB52" s="110"/>
      <c r="KC52" s="110"/>
      <c r="KD52" s="110"/>
      <c r="KE52" s="110"/>
      <c r="KF52" s="110"/>
      <c r="KG52" s="110"/>
      <c r="KH52" s="110"/>
      <c r="KI52" s="110"/>
      <c r="KJ52" s="110"/>
      <c r="KK52" s="110"/>
      <c r="KL52" s="110"/>
      <c r="KM52" s="110"/>
      <c r="KN52" s="110"/>
      <c r="KO52" s="110">
        <f>データ!BS7</f>
        <v>8679</v>
      </c>
      <c r="KP52" s="110"/>
      <c r="KQ52" s="110"/>
      <c r="KR52" s="110"/>
      <c r="KS52" s="110"/>
      <c r="KT52" s="110"/>
      <c r="KU52" s="110"/>
      <c r="KV52" s="110"/>
      <c r="KW52" s="110"/>
      <c r="KX52" s="110"/>
      <c r="KY52" s="110"/>
      <c r="KZ52" s="110"/>
      <c r="LA52" s="110"/>
      <c r="LB52" s="110"/>
      <c r="LC52" s="110"/>
      <c r="LD52" s="110"/>
      <c r="LE52" s="110"/>
      <c r="LF52" s="110"/>
      <c r="LG52" s="110"/>
      <c r="LH52" s="110">
        <f>データ!BT7</f>
        <v>10676</v>
      </c>
      <c r="LI52" s="110"/>
      <c r="LJ52" s="110"/>
      <c r="LK52" s="110"/>
      <c r="LL52" s="110"/>
      <c r="LM52" s="110"/>
      <c r="LN52" s="110"/>
      <c r="LO52" s="110"/>
      <c r="LP52" s="110"/>
      <c r="LQ52" s="110"/>
      <c r="LR52" s="110"/>
      <c r="LS52" s="110"/>
      <c r="LT52" s="110"/>
      <c r="LU52" s="110"/>
      <c r="LV52" s="110"/>
      <c r="LW52" s="110"/>
      <c r="LX52" s="110"/>
      <c r="LY52" s="110"/>
      <c r="LZ52" s="110"/>
      <c r="MA52" s="110">
        <f>データ!BU7</f>
        <v>14160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113832</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25000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232271</v>
      </c>
      <c r="D6" s="61">
        <f t="shared" si="1"/>
        <v>47</v>
      </c>
      <c r="E6" s="61">
        <f t="shared" si="1"/>
        <v>14</v>
      </c>
      <c r="F6" s="61">
        <f t="shared" si="1"/>
        <v>0</v>
      </c>
      <c r="G6" s="61">
        <f t="shared" si="1"/>
        <v>1</v>
      </c>
      <c r="H6" s="61" t="str">
        <f>SUBSTITUTE(H8,"　","")</f>
        <v>愛知県高浜市</v>
      </c>
      <c r="I6" s="61" t="str">
        <f t="shared" si="1"/>
        <v>高浜市三高駅西駐車場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21</v>
      </c>
      <c r="S6" s="63" t="str">
        <f t="shared" si="1"/>
        <v>駅</v>
      </c>
      <c r="T6" s="63" t="str">
        <f t="shared" si="1"/>
        <v>無</v>
      </c>
      <c r="U6" s="64">
        <f t="shared" si="1"/>
        <v>4149</v>
      </c>
      <c r="V6" s="64">
        <f t="shared" si="1"/>
        <v>219</v>
      </c>
      <c r="W6" s="64">
        <f t="shared" si="1"/>
        <v>120</v>
      </c>
      <c r="X6" s="63" t="str">
        <f t="shared" si="1"/>
        <v>代行制</v>
      </c>
      <c r="Y6" s="65">
        <f>IF(Y8="-",NA(),Y8)</f>
        <v>149.19999999999999</v>
      </c>
      <c r="Z6" s="65">
        <f t="shared" ref="Z6:AH6" si="2">IF(Z8="-",NA(),Z8)</f>
        <v>154</v>
      </c>
      <c r="AA6" s="65">
        <f t="shared" si="2"/>
        <v>139</v>
      </c>
      <c r="AB6" s="65">
        <f t="shared" si="2"/>
        <v>149.19999999999999</v>
      </c>
      <c r="AC6" s="65">
        <f t="shared" si="2"/>
        <v>168.3</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33</v>
      </c>
      <c r="BG6" s="65">
        <f t="shared" ref="BG6:BO6" si="5">IF(BG8="-",NA(),BG8)</f>
        <v>35</v>
      </c>
      <c r="BH6" s="65">
        <f t="shared" si="5"/>
        <v>28</v>
      </c>
      <c r="BI6" s="65">
        <f t="shared" si="5"/>
        <v>32.9</v>
      </c>
      <c r="BJ6" s="65">
        <f t="shared" si="5"/>
        <v>37.4</v>
      </c>
      <c r="BK6" s="65">
        <f t="shared" si="5"/>
        <v>31.4</v>
      </c>
      <c r="BL6" s="65">
        <f t="shared" si="5"/>
        <v>34</v>
      </c>
      <c r="BM6" s="65">
        <f t="shared" si="5"/>
        <v>31.1</v>
      </c>
      <c r="BN6" s="65">
        <f t="shared" si="5"/>
        <v>31.8</v>
      </c>
      <c r="BO6" s="65">
        <f t="shared" si="5"/>
        <v>22.6</v>
      </c>
      <c r="BP6" s="62" t="str">
        <f>IF(BP8="-","",IF(BP8="-","【-】","【"&amp;SUBSTITUTE(TEXT(BP8,"#,##0.0"),"-","△")&amp;"】"))</f>
        <v>【45.2】</v>
      </c>
      <c r="BQ6" s="66">
        <f>IF(BQ8="-",NA(),BQ8)</f>
        <v>10211</v>
      </c>
      <c r="BR6" s="66">
        <f t="shared" ref="BR6:BZ6" si="6">IF(BR8="-",NA(),BR8)</f>
        <v>10490</v>
      </c>
      <c r="BS6" s="66">
        <f t="shared" si="6"/>
        <v>8679</v>
      </c>
      <c r="BT6" s="66">
        <f t="shared" si="6"/>
        <v>10676</v>
      </c>
      <c r="BU6" s="66">
        <f t="shared" si="6"/>
        <v>14160</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113832</v>
      </c>
      <c r="CN6" s="64">
        <f t="shared" si="7"/>
        <v>25000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156.80000000000001</v>
      </c>
      <c r="DL6" s="65">
        <f t="shared" ref="DL6:DT6" si="9">IF(DL8="-",NA(),DL8)</f>
        <v>157.30000000000001</v>
      </c>
      <c r="DM6" s="65">
        <f t="shared" si="9"/>
        <v>158.4</v>
      </c>
      <c r="DN6" s="65">
        <f t="shared" si="9"/>
        <v>169.9</v>
      </c>
      <c r="DO6" s="65">
        <f t="shared" si="9"/>
        <v>170.3</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111</v>
      </c>
      <c r="B7" s="61">
        <f t="shared" ref="B7:X7" si="10">B8</f>
        <v>2016</v>
      </c>
      <c r="C7" s="61">
        <f t="shared" si="10"/>
        <v>232271</v>
      </c>
      <c r="D7" s="61">
        <f t="shared" si="10"/>
        <v>47</v>
      </c>
      <c r="E7" s="61">
        <f t="shared" si="10"/>
        <v>14</v>
      </c>
      <c r="F7" s="61">
        <f t="shared" si="10"/>
        <v>0</v>
      </c>
      <c r="G7" s="61">
        <f t="shared" si="10"/>
        <v>1</v>
      </c>
      <c r="H7" s="61" t="str">
        <f t="shared" si="10"/>
        <v>愛知県　高浜市</v>
      </c>
      <c r="I7" s="61" t="str">
        <f t="shared" si="10"/>
        <v>高浜市三高駅西駐車場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21</v>
      </c>
      <c r="S7" s="63" t="str">
        <f t="shared" si="10"/>
        <v>駅</v>
      </c>
      <c r="T7" s="63" t="str">
        <f t="shared" si="10"/>
        <v>無</v>
      </c>
      <c r="U7" s="64">
        <f t="shared" si="10"/>
        <v>4149</v>
      </c>
      <c r="V7" s="64">
        <f t="shared" si="10"/>
        <v>219</v>
      </c>
      <c r="W7" s="64">
        <f t="shared" si="10"/>
        <v>120</v>
      </c>
      <c r="X7" s="63" t="str">
        <f t="shared" si="10"/>
        <v>代行制</v>
      </c>
      <c r="Y7" s="65">
        <f>Y8</f>
        <v>149.19999999999999</v>
      </c>
      <c r="Z7" s="65">
        <f t="shared" ref="Z7:AH7" si="11">Z8</f>
        <v>154</v>
      </c>
      <c r="AA7" s="65">
        <f t="shared" si="11"/>
        <v>139</v>
      </c>
      <c r="AB7" s="65">
        <f t="shared" si="11"/>
        <v>149.19999999999999</v>
      </c>
      <c r="AC7" s="65">
        <f t="shared" si="11"/>
        <v>168.3</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33</v>
      </c>
      <c r="BG7" s="65">
        <f t="shared" ref="BG7:BO7" si="14">BG8</f>
        <v>35</v>
      </c>
      <c r="BH7" s="65">
        <f t="shared" si="14"/>
        <v>28</v>
      </c>
      <c r="BI7" s="65">
        <f t="shared" si="14"/>
        <v>32.9</v>
      </c>
      <c r="BJ7" s="65">
        <f t="shared" si="14"/>
        <v>37.4</v>
      </c>
      <c r="BK7" s="65">
        <f t="shared" si="14"/>
        <v>31.4</v>
      </c>
      <c r="BL7" s="65">
        <f t="shared" si="14"/>
        <v>34</v>
      </c>
      <c r="BM7" s="65">
        <f t="shared" si="14"/>
        <v>31.1</v>
      </c>
      <c r="BN7" s="65">
        <f t="shared" si="14"/>
        <v>31.8</v>
      </c>
      <c r="BO7" s="65">
        <f t="shared" si="14"/>
        <v>22.6</v>
      </c>
      <c r="BP7" s="62"/>
      <c r="BQ7" s="66">
        <f>BQ8</f>
        <v>10211</v>
      </c>
      <c r="BR7" s="66">
        <f t="shared" ref="BR7:BZ7" si="15">BR8</f>
        <v>10490</v>
      </c>
      <c r="BS7" s="66">
        <f t="shared" si="15"/>
        <v>8679</v>
      </c>
      <c r="BT7" s="66">
        <f t="shared" si="15"/>
        <v>10676</v>
      </c>
      <c r="BU7" s="66">
        <f t="shared" si="15"/>
        <v>14160</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113</v>
      </c>
      <c r="CL7" s="62"/>
      <c r="CM7" s="64">
        <f>CM8</f>
        <v>113832</v>
      </c>
      <c r="CN7" s="64">
        <f>CN8</f>
        <v>25000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156.80000000000001</v>
      </c>
      <c r="DL7" s="65">
        <f t="shared" ref="DL7:DT7" si="17">DL8</f>
        <v>157.30000000000001</v>
      </c>
      <c r="DM7" s="65">
        <f t="shared" si="17"/>
        <v>158.4</v>
      </c>
      <c r="DN7" s="65">
        <f t="shared" si="17"/>
        <v>169.9</v>
      </c>
      <c r="DO7" s="65">
        <f t="shared" si="17"/>
        <v>170.3</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232271</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21</v>
      </c>
      <c r="S8" s="70" t="s">
        <v>123</v>
      </c>
      <c r="T8" s="70" t="s">
        <v>124</v>
      </c>
      <c r="U8" s="71">
        <v>4149</v>
      </c>
      <c r="V8" s="71">
        <v>219</v>
      </c>
      <c r="W8" s="71">
        <v>120</v>
      </c>
      <c r="X8" s="70" t="s">
        <v>125</v>
      </c>
      <c r="Y8" s="72">
        <v>149.19999999999999</v>
      </c>
      <c r="Z8" s="72">
        <v>154</v>
      </c>
      <c r="AA8" s="72">
        <v>139</v>
      </c>
      <c r="AB8" s="72">
        <v>149.19999999999999</v>
      </c>
      <c r="AC8" s="72">
        <v>168.3</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33</v>
      </c>
      <c r="BG8" s="72">
        <v>35</v>
      </c>
      <c r="BH8" s="72">
        <v>28</v>
      </c>
      <c r="BI8" s="72">
        <v>32.9</v>
      </c>
      <c r="BJ8" s="72">
        <v>37.4</v>
      </c>
      <c r="BK8" s="72">
        <v>31.4</v>
      </c>
      <c r="BL8" s="72">
        <v>34</v>
      </c>
      <c r="BM8" s="72">
        <v>31.1</v>
      </c>
      <c r="BN8" s="72">
        <v>31.8</v>
      </c>
      <c r="BO8" s="72">
        <v>22.6</v>
      </c>
      <c r="BP8" s="69">
        <v>45.2</v>
      </c>
      <c r="BQ8" s="73">
        <v>10211</v>
      </c>
      <c r="BR8" s="73">
        <v>10490</v>
      </c>
      <c r="BS8" s="73">
        <v>8679</v>
      </c>
      <c r="BT8" s="74">
        <v>10676</v>
      </c>
      <c r="BU8" s="74">
        <v>14160</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113832</v>
      </c>
      <c r="CN8" s="71">
        <v>25000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425</v>
      </c>
      <c r="DF8" s="72">
        <v>329.2</v>
      </c>
      <c r="DG8" s="72">
        <v>249.7</v>
      </c>
      <c r="DH8" s="72">
        <v>279.60000000000002</v>
      </c>
      <c r="DI8" s="72">
        <v>236.7</v>
      </c>
      <c r="DJ8" s="69">
        <v>122.6</v>
      </c>
      <c r="DK8" s="72">
        <v>156.80000000000001</v>
      </c>
      <c r="DL8" s="72">
        <v>157.30000000000001</v>
      </c>
      <c r="DM8" s="72">
        <v>158.4</v>
      </c>
      <c r="DN8" s="72">
        <v>169.9</v>
      </c>
      <c r="DO8" s="72">
        <v>170.3</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2018-03-20T05:57:43Z</cp:lastPrinted>
  <dcterms:created xsi:type="dcterms:W3CDTF">2018-02-09T01:48:34Z</dcterms:created>
  <dcterms:modified xsi:type="dcterms:W3CDTF">2018-04-05T09:48:22Z</dcterms:modified>
</cp:coreProperties>
</file>