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6公共下水道\"/>
    </mc:Choice>
  </mc:AlternateContent>
  <xr:revisionPtr revIDLastSave="0" documentId="13_ncr:1_{63011C15-AE80-4D3E-A79C-5144163C4F48}" xr6:coauthVersionLast="36" xr6:coauthVersionMax="47" xr10:uidLastSave="{00000000-0000-0000-0000-000000000000}"/>
  <workbookProtection workbookAlgorithmName="SHA-512" workbookHashValue="VrTmR3mrXMzCA+BYrZkES17CARjCvmahHNeYwCwjmhci/4mAtgRQvdkLKX/QGuvOtQDrKAnWchRgGvdFOiFtgg==" workbookSaltValue="0wChhPRw8gSL8Ne3f0FIbQ=="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W10" i="4" s="1"/>
  <c r="P6" i="5"/>
  <c r="O6" i="5"/>
  <c r="I10" i="4" s="1"/>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E85" i="4"/>
  <c r="BB10" i="4"/>
  <c r="AD10" i="4"/>
  <c r="P10" i="4"/>
  <c r="BB8" i="4"/>
  <c r="AT8" i="4"/>
  <c r="AD8" i="4"/>
  <c r="W8" i="4"/>
  <c r="P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<sst xmlns="http://schemas.openxmlformats.org/spreadsheetml/2006/main" count="231" uniqueCount="117">
  <si>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</si>
  <si>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</si>
  <si>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</si>
  <si>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</si>
  <si>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</si>
  <si>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</si>
  <si>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</si>
  <si>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</si>
  <si>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</si>
  <si>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</si>
  <si>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</si>
  <si>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</si>
  <si>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</si>
  <si>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</si>
  <si>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</si>
  <si>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</si>
  <si>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</si>
  <si>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</si>
  <si>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</si>
  <si>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</si>
  <si>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</si>
  <si>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</si>
  <si>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</si>
  <si>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</si>
  <si>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</si>
  <si>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</si>
  <si>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</si>
  <si>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</si>
  <si>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</si>
  <si>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</si>
  <si>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</si>
  <si>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</si>
  <si>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</si>
  <si>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</si>
  <si>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</si>
  <si>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</si>
  <si>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</si>
  <si>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</si>
  <si>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</si>
  <si>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</si>
  <si>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</si>
  <si>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</si>
  <si>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</si>
  <si>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</si>
  <si>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</si>
  <si>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</si>
  <si>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</si>
  <si>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</si>
  <si>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</si>
  <si>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</si>
  <si>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</si>
  <si>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</si>
  <si>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</si>
  <si>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</si>
  <si>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</si>
  <si>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</si>
  <si>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</si>
  <si>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</si>
  <si>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</si>
  <si>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</si>
  <si>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</si>
  <si>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</si>
  <si>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</si>
  <si>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</si>
  <si>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</si>
  <si>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</si>
  <si>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</si>
  <si>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</si>
  <si>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</si>
  <si>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</si>
  <si>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</si>
  <si>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</si>
  <si>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</si>
  <si>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</si>
  <si>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</si>
  <si>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</si>
  <si>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</si>
  <si>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</si>
  <si>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</si>
  <si>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</si>
  <si>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</si>
  <si>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</si>
  <si>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</si>
  <si>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</si>
  <si>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</si>
  <si>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</si>
  <si>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</si>
  <si>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</si>
  <si>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</si>
  <si>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</si>
  <si>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</si>
  <si>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</si>
  <si>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</si>
  <si>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</si>
  <si>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</si>
  <si>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</si>
  <si>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春日井市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</si>
  <si>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</si>
  <si>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</si>
  <si>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</si>
  <si>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</si>
  <si>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</si>
  <si>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</si>
  <si>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</si>
  <si>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</si>
  <si>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</si>
  <si>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</si>
  <si>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</si>
  <si>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</si>
  <si>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</si>
  <si>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</si>
  <si>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</si>
  <si>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</si>
  <si>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</si>
  <si>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「①有形固定資産減価償却率」については、H28年度の地方公営企業法適用時の資産の償却が完了するまで、減価償却費はほぼ同程度で累積されていきます。
  「②管渠老朽化率」は、類似団体・全国平均に比べ下回っていますが、春日井市公共下水道事業はS43年から供用開始しており、今後は施設の法定耐用年数50年の経過時期が集中するため、上昇が見込まれます。
　このため、H30年度に策定した「春日井市下水道ストックマネジメント計画」に基づき、管渠や施設の適切な維持管理により長寿命化を図り、点検及び更新等を計画的に進め、「③管渠改善率」の向上に努めます。</t>
    <phoneticPr fontId="4"/>
  </si>
  <si>
    <t>　当市の下水道は整備過程であるため、計画的かつ着実な整備を行うことで、効率的・効果的な未普及地域の解消及び浸水対策を図るとともに、普及促進活動を進め、水洗化率の向上による生活環境の改善に努めます。また、施設の老朽化に伴う更新需要及び維持管理に要する経費の増大が懸念されるため、ストックマネジメント計画による効率的な維持管理を行い、費用の平準化及び縮減を図るとともに、使用料等の収納率の向上及び事業収入の確保に努めます。
　経営健全化を目指し、将来にわたり安定的に事業を継続していくため、R元年度に「経営戦略」を策定しました。経費回収率は100％を大きく下回っており、一般会計繰入金への依存度も高く、非常に厳しい経営状況となっていたことから、経営戦略に基づき、下水道使用料の改定を２段階で実施しています。なお、「経営戦略」はR6年度に見直し予定です。</t>
    <rPh sb="72" eb="73">
      <t>スス</t>
    </rPh>
    <rPh sb="194" eb="195">
      <t>オヨ</t>
    </rPh>
    <rPh sb="320" eb="322">
      <t>ケイエイ</t>
    </rPh>
    <rPh sb="322" eb="324">
      <t>センリャクガンゲスイドウダンカイネンド</t>
    </rPh>
    <phoneticPr fontId="4"/>
  </si>
  <si>
    <t>　「①経常収支比率」は96.69%で、一般会計からの補助金により収支均衡としていることから、調定月の変更に伴う過年度損益修正益の増加により、前年度より減少しています。
　「③流動比率」は100%を大きく下回っています。これは繰越工事資金以外に内部留保資金がなく、翌年度の企業債の償還を翌年度収入の資本費平準化債と一般会計からの繰入金により賄っているためです。
　「④企業債残高対事業規模比率」は950.56%で、起債対象事業費が前年度より少なかったことから、減少しています。なお、新規整備を継続的に施行しているため、新規借入を行っており、依然として高い数値となっています。
　「⑤経費回収率」は87.94%で、類似団体・全国平均を下回っているものの、R3.3検針分から使用料単価130円／㎥、R4.3検針分から150円／㎥と下水道使用料の改定を実施したことにより、前年度より増加しています。
　「⑥汚水処理原価」は類似団体・全国平均に比べ上回っています。これは、企業債に係る支払利息や減価償却費が大きいためと考えられます。
　「⑦施設利用率」は100%を下回っています。これは、汚水流入量のピーク時でも安定的に処理を行うこと及び今後の新規整備による増加を考慮しているものです。また、晴天時一日平均処理水量が減少したことにより、前年度より減少しています。
　「⑧水洗化率」は、類似団体・全国平均を上回っていますが、今後も引き続き、未接続家屋に対する普及促進を進めていきます。</t>
    <rPh sb="19" eb="21">
      <t>イッパン</t>
    </rPh>
    <rPh sb="21" eb="23">
      <t>カイケイ</t>
    </rPh>
    <rPh sb="26" eb="29">
      <t>ホジョキン</t>
    </rPh>
    <rPh sb="46" eb="49">
      <t>チョウテイツキ</t>
    </rPh>
    <rPh sb="50" eb="52">
      <t>ヘンコウ</t>
    </rPh>
    <rPh sb="53" eb="54">
      <t>トモナ</t>
    </rPh>
    <rPh sb="55" eb="58">
      <t>カネンド</t>
    </rPh>
    <rPh sb="58" eb="63">
      <t>ソンエキシュウセイエキ</t>
    </rPh>
    <rPh sb="64" eb="66">
      <t>ゾウカ</t>
    </rPh>
    <rPh sb="70" eb="72">
      <t>ゼンネン</t>
    </rPh>
    <rPh sb="72" eb="73">
      <t>ド</t>
    </rPh>
    <rPh sb="75" eb="77">
      <t>ゲンショウ</t>
    </rPh>
    <rPh sb="206" eb="212">
      <t>キサイタイショウジギョウ</t>
    </rPh>
    <rPh sb="212" eb="213">
      <t>ヒ</t>
    </rPh>
    <rPh sb="214" eb="217">
      <t>ゼンネンド</t>
    </rPh>
    <rPh sb="219" eb="220">
      <t>スク</t>
    </rPh>
    <rPh sb="229" eb="231">
      <t>ゲンショウ</t>
    </rPh>
    <rPh sb="263" eb="264">
      <t>オコナ</t>
    </rPh>
    <rPh sb="382" eb="385">
      <t>ゼンネンド</t>
    </rPh>
    <rPh sb="387" eb="389">
      <t>ゾウカ</t>
    </rPh>
    <rPh sb="541" eb="544">
      <t>セイテンジ</t>
    </rPh>
    <rPh sb="544" eb="552">
      <t>イチニチヘイキンショリスイリョウ</t>
    </rPh>
    <rPh sb="563" eb="566">
      <t>ゼンネンド</t>
    </rPh>
    <rPh sb="568" eb="570">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</si>
</sst>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0.09</c:v>
                </c:pt>
                <c:pt idx="1">
                  <c:v>0.1</c:v>
                </c:pt>
                <c:pt idx="2">
                  <c:v>0.05</c:v>
                </c:pt>
                <c:pt idx="3">
                  <c:v>0.06</c:v>
                </c:pt>
                <c:pt idx="4">
                  <c:v>0.12</c:v>
                </c:pt>
              </c:numCache>
            </c:numRef>
          </c:val>
          <c:extLst>
            <c:ext xmlns:c16="http://schemas.microsoft.com/office/drawing/2014/chart" uri="{C3380CC4-5D6E-409C-BE32-E72D297353CC}">
              <c16:uniqueId val="{00000000-AA10-413F-8456-7D6BFDBFCB8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0.21</c:v>
                </c:pt>
                <c:pt idx="2">
                  <c:v>0.19</c:v>
                </c:pt>
                <c:pt idx="3">
                  <c:v>0.19</c:v>
                </c:pt>
                <c:pt idx="4">
                  <c:v>0.19</c:v>
                </c:pt>
              </c:numCache>
            </c:numRef>
          </c:val>
          <c:smooth val="0"/>
          <c:extLst>
            <c:ext xmlns:c16="http://schemas.microsoft.com/office/drawing/2014/chart" uri="{C3380CC4-5D6E-409C-BE32-E72D297353CC}">
              <c16:uniqueId val="{00000001-AA10-413F-8456-7D6BFDBFCB8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57.64</c:v>
                </c:pt>
                <c:pt idx="1">
                  <c:v>59.03</c:v>
                </c:pt>
                <c:pt idx="2">
                  <c:v>59.24</c:v>
                </c:pt>
                <c:pt idx="3">
                  <c:v>62.69</c:v>
                </c:pt>
                <c:pt idx="4">
                  <c:v>60.51</c:v>
                </c:pt>
              </c:numCache>
            </c:numRef>
          </c:val>
          <c:extLst>
            <c:ext xmlns:c16="http://schemas.microsoft.com/office/drawing/2014/chart" uri="{C3380CC4-5D6E-409C-BE32-E72D297353CC}">
              <c16:uniqueId val="{00000000-47F3-4DAE-B2F2-D1BCA6DDC97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61.54</c:v>
                </c:pt>
                <c:pt idx="1">
                  <c:v>61.93</c:v>
                </c:pt>
                <c:pt idx="2">
                  <c:v>61.32</c:v>
                </c:pt>
                <c:pt idx="3">
                  <c:v>61.7</c:v>
                </c:pt>
                <c:pt idx="4">
                  <c:v>63.04</c:v>
                </c:pt>
              </c:numCache>
            </c:numRef>
          </c:val>
          <c:smooth val="0"/>
          <c:extLst>
            <c:ext xmlns:c16="http://schemas.microsoft.com/office/drawing/2014/chart" uri="{C3380CC4-5D6E-409C-BE32-E72D297353CC}">
              <c16:uniqueId val="{00000001-47F3-4DAE-B2F2-D1BCA6DDC97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95.4</c:v>
                </c:pt>
                <c:pt idx="1">
                  <c:v>94.79</c:v>
                </c:pt>
                <c:pt idx="2">
                  <c:v>95.2</c:v>
                </c:pt>
                <c:pt idx="3">
                  <c:v>95.68</c:v>
                </c:pt>
                <c:pt idx="4">
                  <c:v>95.96</c:v>
                </c:pt>
              </c:numCache>
            </c:numRef>
          </c:val>
          <c:extLst>
            <c:ext xmlns:c16="http://schemas.microsoft.com/office/drawing/2014/chart" uri="{C3380CC4-5D6E-409C-BE32-E72D297353CC}">
              <c16:uniqueId val="{00000000-DC92-4713-AF16-554629296D3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94.13</c:v>
                </c:pt>
                <c:pt idx="1">
                  <c:v>94.45</c:v>
                </c:pt>
                <c:pt idx="2">
                  <c:v>94.58</c:v>
                </c:pt>
                <c:pt idx="3">
                  <c:v>94.56</c:v>
                </c:pt>
                <c:pt idx="4">
                  <c:v>94.75</c:v>
                </c:pt>
              </c:numCache>
            </c:numRef>
          </c:val>
          <c:smooth val="0"/>
          <c:extLst>
            <c:ext xmlns:c16="http://schemas.microsoft.com/office/drawing/2014/chart" uri="{C3380CC4-5D6E-409C-BE32-E72D297353CC}">
              <c16:uniqueId val="{00000001-DC92-4713-AF16-554629296D3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c:v>
                </c:pt>
                <c:pt idx="2">
                  <c:v>100.01</c:v>
                </c:pt>
                <c:pt idx="3">
                  <c:v>99.99</c:v>
                </c:pt>
                <c:pt idx="4">
                  <c:v>96.69</c:v>
                </c:pt>
              </c:numCache>
            </c:numRef>
          </c:val>
          <c:extLst>
            <c:ext xmlns:c16="http://schemas.microsoft.com/office/drawing/2014/chart" uri="{C3380CC4-5D6E-409C-BE32-E72D297353CC}">
              <c16:uniqueId val="{00000000-5D54-49DC-96BC-47D1DFDAA9F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107.43</c:v>
                </c:pt>
                <c:pt idx="1">
                  <c:v>107.64</c:v>
                </c:pt>
                <c:pt idx="2">
                  <c:v>107.03</c:v>
                </c:pt>
                <c:pt idx="3">
                  <c:v>106.55</c:v>
                </c:pt>
                <c:pt idx="4">
                  <c:v>106.01</c:v>
                </c:pt>
              </c:numCache>
            </c:numRef>
          </c:val>
          <c:smooth val="0"/>
          <c:extLst>
            <c:ext xmlns:c16="http://schemas.microsoft.com/office/drawing/2014/chart" uri="{C3380CC4-5D6E-409C-BE32-E72D297353CC}">
              <c16:uniqueId val="{00000001-5D54-49DC-96BC-47D1DFDAA9F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8.61</c:v>
                </c:pt>
                <c:pt idx="1">
                  <c:v>12.31</c:v>
                </c:pt>
                <c:pt idx="2">
                  <c:v>14.84</c:v>
                </c:pt>
                <c:pt idx="3">
                  <c:v>17.63</c:v>
                </c:pt>
                <c:pt idx="4">
                  <c:v>20.9</c:v>
                </c:pt>
              </c:numCache>
            </c:numRef>
          </c:val>
          <c:extLst>
            <c:ext xmlns:c16="http://schemas.microsoft.com/office/drawing/2014/chart" uri="{C3380CC4-5D6E-409C-BE32-E72D297353CC}">
              <c16:uniqueId val="{00000000-D386-400D-9569-E66EFB3642A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30.11</c:v>
                </c:pt>
                <c:pt idx="1">
                  <c:v>30.45</c:v>
                </c:pt>
                <c:pt idx="2">
                  <c:v>31.01</c:v>
                </c:pt>
                <c:pt idx="3">
                  <c:v>28.87</c:v>
                </c:pt>
                <c:pt idx="4">
                  <c:v>31.34</c:v>
                </c:pt>
              </c:numCache>
            </c:numRef>
          </c:val>
          <c:smooth val="0"/>
          <c:extLst>
            <c:ext xmlns:c16="http://schemas.microsoft.com/office/drawing/2014/chart" uri="{C3380CC4-5D6E-409C-BE32-E72D297353CC}">
              <c16:uniqueId val="{00000001-D386-400D-9569-E66EFB3642A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0.03</c:v>
                </c:pt>
                <c:pt idx="1">
                  <c:v>0.19</c:v>
                </c:pt>
                <c:pt idx="2">
                  <c:v>1.73</c:v>
                </c:pt>
                <c:pt idx="3">
                  <c:v>4.2699999999999996</c:v>
                </c:pt>
                <c:pt idx="4">
                  <c:v>4.6100000000000003</c:v>
                </c:pt>
              </c:numCache>
            </c:numRef>
          </c:val>
          <c:extLst>
            <c:ext xmlns:c16="http://schemas.microsoft.com/office/drawing/2014/chart" uri="{C3380CC4-5D6E-409C-BE32-E72D297353CC}">
              <c16:uniqueId val="{00000000-09E7-4EC2-BA13-E5C95714876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4.54</c:v>
                </c:pt>
                <c:pt idx="1">
                  <c:v>4.8499999999999996</c:v>
                </c:pt>
                <c:pt idx="2">
                  <c:v>4.95</c:v>
                </c:pt>
                <c:pt idx="3">
                  <c:v>5.64</c:v>
                </c:pt>
                <c:pt idx="4">
                  <c:v>6.43</c:v>
                </c:pt>
              </c:numCache>
            </c:numRef>
          </c:val>
          <c:smooth val="0"/>
          <c:extLst>
            <c:ext xmlns:c16="http://schemas.microsoft.com/office/drawing/2014/chart" uri="{C3380CC4-5D6E-409C-BE32-E72D297353CC}">
              <c16:uniqueId val="{00000001-09E7-4EC2-BA13-E5C95714876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10-4F93-BA31-D8E5F3A0E22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10.199999999999999</c:v>
                </c:pt>
                <c:pt idx="1">
                  <c:v>9.1999999999999993</c:v>
                </c:pt>
                <c:pt idx="2">
                  <c:v>7.69</c:v>
                </c:pt>
                <c:pt idx="3">
                  <c:v>5.95</c:v>
                </c:pt>
                <c:pt idx="4">
                  <c:v>5.27</c:v>
                </c:pt>
              </c:numCache>
            </c:numRef>
          </c:val>
          <c:smooth val="0"/>
          <c:extLst>
            <c:ext xmlns:c16="http://schemas.microsoft.com/office/drawing/2014/chart" uri="{C3380CC4-5D6E-409C-BE32-E72D297353CC}">
              <c16:uniqueId val="{00000001-7910-4F93-BA31-D8E5F3A0E22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31.65</c:v>
                </c:pt>
                <c:pt idx="1">
                  <c:v>37.79</c:v>
                </c:pt>
                <c:pt idx="2">
                  <c:v>28.79</c:v>
                </c:pt>
                <c:pt idx="3">
                  <c:v>28.42</c:v>
                </c:pt>
                <c:pt idx="4">
                  <c:v>34.47</c:v>
                </c:pt>
              </c:numCache>
            </c:numRef>
          </c:val>
          <c:extLst>
            <c:ext xmlns:c16="http://schemas.microsoft.com/office/drawing/2014/chart" uri="{C3380CC4-5D6E-409C-BE32-E72D297353CC}">
              <c16:uniqueId val="{00000000-DDC9-493A-A4C8-1E5A3E93560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65.83</c:v>
                </c:pt>
                <c:pt idx="1">
                  <c:v>72.22</c:v>
                </c:pt>
                <c:pt idx="2">
                  <c:v>73.02</c:v>
                </c:pt>
                <c:pt idx="3">
                  <c:v>72.930000000000007</c:v>
                </c:pt>
                <c:pt idx="4">
                  <c:v>80.08</c:v>
                </c:pt>
              </c:numCache>
            </c:numRef>
          </c:val>
          <c:smooth val="0"/>
          <c:extLst>
            <c:ext xmlns:c16="http://schemas.microsoft.com/office/drawing/2014/chart" uri="{C3380CC4-5D6E-409C-BE32-E72D297353CC}">
              <c16:uniqueId val="{00000001-DDC9-493A-A4C8-1E5A3E93560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1145.83</c:v>
                </c:pt>
                <c:pt idx="1">
                  <c:v>1250.18</c:v>
                </c:pt>
                <c:pt idx="2">
                  <c:v>1301.17</c:v>
                </c:pt>
                <c:pt idx="3">
                  <c:v>1271.3800000000001</c:v>
                </c:pt>
                <c:pt idx="4">
                  <c:v>950.56</c:v>
                </c:pt>
              </c:numCache>
            </c:numRef>
          </c:val>
          <c:extLst>
            <c:ext xmlns:c16="http://schemas.microsoft.com/office/drawing/2014/chart" uri="{C3380CC4-5D6E-409C-BE32-E72D297353CC}">
              <c16:uniqueId val="{00000000-CE61-4B4F-9BC4-25421417A08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805.14</c:v>
                </c:pt>
                <c:pt idx="1">
                  <c:v>730.93</c:v>
                </c:pt>
                <c:pt idx="2">
                  <c:v>708.89</c:v>
                </c:pt>
                <c:pt idx="3">
                  <c:v>730.52</c:v>
                </c:pt>
                <c:pt idx="4">
                  <c:v>672.33</c:v>
                </c:pt>
              </c:numCache>
            </c:numRef>
          </c:val>
          <c:smooth val="0"/>
          <c:extLst>
            <c:ext xmlns:c16="http://schemas.microsoft.com/office/drawing/2014/chart" uri="{C3380CC4-5D6E-409C-BE32-E72D297353CC}">
              <c16:uniqueId val="{00000001-CE61-4B4F-9BC4-25421417A08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66.08</c:v>
                </c:pt>
                <c:pt idx="1">
                  <c:v>66.760000000000005</c:v>
                </c:pt>
                <c:pt idx="2">
                  <c:v>66.88</c:v>
                </c:pt>
                <c:pt idx="3">
                  <c:v>66.540000000000006</c:v>
                </c:pt>
                <c:pt idx="4">
                  <c:v>87.94</c:v>
                </c:pt>
              </c:numCache>
            </c:numRef>
          </c:val>
          <c:extLst>
            <c:ext xmlns:c16="http://schemas.microsoft.com/office/drawing/2014/chart" uri="{C3380CC4-5D6E-409C-BE32-E72D297353CC}">
              <c16:uniqueId val="{00000000-5300-4452-B5A2-96F80E84B13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100.22</c:v>
                </c:pt>
                <c:pt idx="1">
                  <c:v>98.09</c:v>
                </c:pt>
                <c:pt idx="2">
                  <c:v>97.91</c:v>
                </c:pt>
                <c:pt idx="3">
                  <c:v>98.61</c:v>
                </c:pt>
                <c:pt idx="4">
                  <c:v>98.75</c:v>
                </c:pt>
              </c:numCache>
            </c:numRef>
          </c:val>
          <c:smooth val="0"/>
          <c:extLst>
            <c:ext xmlns:c16="http://schemas.microsoft.com/office/drawing/2014/chart" uri="{C3380CC4-5D6E-409C-BE32-E72D297353CC}">
              <c16:uniqueId val="{00000001-5300-4452-B5A2-96F80E84B13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150.15</c:v>
                </c:pt>
                <c:pt idx="1">
                  <c:v>150</c:v>
                </c:pt>
                <c:pt idx="2">
                  <c:v>150</c:v>
                </c:pt>
                <c:pt idx="3">
                  <c:v>150</c:v>
                </c:pt>
                <c:pt idx="4">
                  <c:v>150</c:v>
                </c:pt>
              </c:numCache>
            </c:numRef>
          </c:val>
          <c:extLst>
            <c:ext xmlns:c16="http://schemas.microsoft.com/office/drawing/2014/chart" uri="{C3380CC4-5D6E-409C-BE32-E72D297353CC}">
              <c16:uniqueId val="{00000000-C4AE-4141-9452-1FAB4D70295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144.79</c:v>
                </c:pt>
                <c:pt idx="1">
                  <c:v>146.08000000000001</c:v>
                </c:pt>
                <c:pt idx="2">
                  <c:v>144.11000000000001</c:v>
                </c:pt>
                <c:pt idx="3">
                  <c:v>141.24</c:v>
                </c:pt>
                <c:pt idx="4">
                  <c:v>142.03</c:v>
                </c:pt>
              </c:numCache>
            </c:numRef>
          </c:val>
          <c:smooth val="0"/>
          <c:extLst>
            <c:ext xmlns:c16="http://schemas.microsoft.com/office/drawing/2014/chart" uri="{C3380CC4-5D6E-409C-BE32-E72D297353CC}">
              <c16:uniqueId val="{00000001-C4AE-4141-9452-1FAB4D70295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愛知県　春日井市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Ac1</v>
      </c>
      <c r="X8" s="40"/>
      <c r="Y8" s="40"/>
      <c r="Z8" s="40"/>
      <c r="AA8" s="40"/>
      <c r="AB8" s="40"/>
      <c r="AC8" s="40"/>
      <c r="AD8" s="41" t="str">
        <f>データ!$M$6</f>
        <v>非設置</v>
      </c>
      <c r="AE8" s="41"/>
      <c r="AF8" s="41"/>
      <c r="AG8" s="41"/>
      <c r="AH8" s="41"/>
      <c r="AI8" s="41"/>
      <c r="AJ8" s="41"/>
      <c r="AK8" s="3"/>
      <c r="AL8" s="42">
        <f>データ!S6</f>
        <v>309788</v>
      </c>
      <c r="AM8" s="42"/>
      <c r="AN8" s="42"/>
      <c r="AO8" s="42"/>
      <c r="AP8" s="42"/>
      <c r="AQ8" s="42"/>
      <c r="AR8" s="42"/>
      <c r="AS8" s="42"/>
      <c r="AT8" s="35">
        <f>データ!T6</f>
        <v>92.78</v>
      </c>
      <c r="AU8" s="35"/>
      <c r="AV8" s="35"/>
      <c r="AW8" s="35"/>
      <c r="AX8" s="35"/>
      <c r="AY8" s="35"/>
      <c r="AZ8" s="35"/>
      <c r="BA8" s="35"/>
      <c r="BB8" s="35">
        <f>データ!U6</f>
        <v>3338.95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54.57</v>
      </c>
      <c r="J10" s="35"/>
      <c r="K10" s="35"/>
      <c r="L10" s="35"/>
      <c r="M10" s="35"/>
      <c r="N10" s="35"/>
      <c r="O10" s="35"/>
      <c r="P10" s="35">
        <f>データ!P6</f>
        <v>69.25</v>
      </c>
      <c r="Q10" s="35"/>
      <c r="R10" s="35"/>
      <c r="S10" s="35"/>
      <c r="T10" s="35"/>
      <c r="U10" s="35"/>
      <c r="V10" s="35"/>
      <c r="W10" s="35">
        <f>データ!Q6</f>
        <v>81.349999999999994</v>
      </c>
      <c r="X10" s="35"/>
      <c r="Y10" s="35"/>
      <c r="Z10" s="35"/>
      <c r="AA10" s="35"/>
      <c r="AB10" s="35"/>
      <c r="AC10" s="35"/>
      <c r="AD10" s="42">
        <f>データ!R6</f>
        <v>2915</v>
      </c>
      <c r="AE10" s="42"/>
      <c r="AF10" s="42"/>
      <c r="AG10" s="42"/>
      <c r="AH10" s="42"/>
      <c r="AI10" s="42"/>
      <c r="AJ10" s="42"/>
      <c r="AK10" s="2"/>
      <c r="AL10" s="42">
        <f>データ!V6</f>
        <v>213979</v>
      </c>
      <c r="AM10" s="42"/>
      <c r="AN10" s="42"/>
      <c r="AO10" s="42"/>
      <c r="AP10" s="42"/>
      <c r="AQ10" s="42"/>
      <c r="AR10" s="42"/>
      <c r="AS10" s="42"/>
      <c r="AT10" s="35">
        <f>データ!W6</f>
        <v>32.53</v>
      </c>
      <c r="AU10" s="35"/>
      <c r="AV10" s="35"/>
      <c r="AW10" s="35"/>
      <c r="AX10" s="35"/>
      <c r="AY10" s="35"/>
      <c r="AZ10" s="35"/>
      <c r="BA10" s="35"/>
      <c r="BB10" s="35">
        <f>データ!X6</f>
        <v>6577.9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4.1"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7" t="s">
        <v>115</v>
      </c>
      <c r="BM66" s="78"/>
      <c r="BN66" s="78"/>
      <c r="BO66" s="78"/>
      <c r="BP66" s="78"/>
      <c r="BQ66" s="78"/>
      <c r="BR66" s="78"/>
      <c r="BS66" s="78"/>
      <c r="BT66" s="78"/>
      <c r="BU66" s="78"/>
      <c r="BV66" s="78"/>
      <c r="BW66" s="78"/>
      <c r="BX66" s="78"/>
      <c r="BY66" s="78"/>
      <c r="BZ66" s="79"/>
    </row>
    <row r="67" spans="1:78" ht="14.1"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7"/>
      <c r="BM67" s="78"/>
      <c r="BN67" s="78"/>
      <c r="BO67" s="78"/>
      <c r="BP67" s="78"/>
      <c r="BQ67" s="78"/>
      <c r="BR67" s="78"/>
      <c r="BS67" s="78"/>
      <c r="BT67" s="78"/>
      <c r="BU67" s="78"/>
      <c r="BV67" s="78"/>
      <c r="BW67" s="78"/>
      <c r="BX67" s="78"/>
      <c r="BY67" s="78"/>
      <c r="BZ67" s="79"/>
    </row>
    <row r="68" spans="1:78" ht="14.1"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7"/>
      <c r="BM68" s="78"/>
      <c r="BN68" s="78"/>
      <c r="BO68" s="78"/>
      <c r="BP68" s="78"/>
      <c r="BQ68" s="78"/>
      <c r="BR68" s="78"/>
      <c r="BS68" s="78"/>
      <c r="BT68" s="78"/>
      <c r="BU68" s="78"/>
      <c r="BV68" s="78"/>
      <c r="BW68" s="78"/>
      <c r="BX68" s="78"/>
      <c r="BY68" s="78"/>
      <c r="BZ68" s="79"/>
    </row>
    <row r="69" spans="1:78" ht="14.1"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7"/>
      <c r="BM69" s="78"/>
      <c r="BN69" s="78"/>
      <c r="BO69" s="78"/>
      <c r="BP69" s="78"/>
      <c r="BQ69" s="78"/>
      <c r="BR69" s="78"/>
      <c r="BS69" s="78"/>
      <c r="BT69" s="78"/>
      <c r="BU69" s="78"/>
      <c r="BV69" s="78"/>
      <c r="BW69" s="78"/>
      <c r="BX69" s="78"/>
      <c r="BY69" s="78"/>
      <c r="BZ69" s="79"/>
    </row>
    <row r="70" spans="1:78" ht="14.1"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7"/>
      <c r="BM70" s="78"/>
      <c r="BN70" s="78"/>
      <c r="BO70" s="78"/>
      <c r="BP70" s="78"/>
      <c r="BQ70" s="78"/>
      <c r="BR70" s="78"/>
      <c r="BS70" s="78"/>
      <c r="BT70" s="78"/>
      <c r="BU70" s="78"/>
      <c r="BV70" s="78"/>
      <c r="BW70" s="78"/>
      <c r="BX70" s="78"/>
      <c r="BY70" s="78"/>
      <c r="BZ70" s="79"/>
    </row>
    <row r="71" spans="1:78" ht="14.1"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7"/>
      <c r="BM71" s="78"/>
      <c r="BN71" s="78"/>
      <c r="BO71" s="78"/>
      <c r="BP71" s="78"/>
      <c r="BQ71" s="78"/>
      <c r="BR71" s="78"/>
      <c r="BS71" s="78"/>
      <c r="BT71" s="78"/>
      <c r="BU71" s="78"/>
      <c r="BV71" s="78"/>
      <c r="BW71" s="78"/>
      <c r="BX71" s="78"/>
      <c r="BY71" s="78"/>
      <c r="BZ71" s="79"/>
    </row>
    <row r="72" spans="1:78" ht="14.1"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7"/>
      <c r="BM72" s="78"/>
      <c r="BN72" s="78"/>
      <c r="BO72" s="78"/>
      <c r="BP72" s="78"/>
      <c r="BQ72" s="78"/>
      <c r="BR72" s="78"/>
      <c r="BS72" s="78"/>
      <c r="BT72" s="78"/>
      <c r="BU72" s="78"/>
      <c r="BV72" s="78"/>
      <c r="BW72" s="78"/>
      <c r="BX72" s="78"/>
      <c r="BY72" s="78"/>
      <c r="BZ72" s="79"/>
    </row>
    <row r="73" spans="1:78" ht="14.1"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7"/>
      <c r="BM73" s="78"/>
      <c r="BN73" s="78"/>
      <c r="BO73" s="78"/>
      <c r="BP73" s="78"/>
      <c r="BQ73" s="78"/>
      <c r="BR73" s="78"/>
      <c r="BS73" s="78"/>
      <c r="BT73" s="78"/>
      <c r="BU73" s="78"/>
      <c r="BV73" s="78"/>
      <c r="BW73" s="78"/>
      <c r="BX73" s="78"/>
      <c r="BY73" s="78"/>
      <c r="BZ73" s="79"/>
    </row>
    <row r="74" spans="1:78" ht="14.1"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7"/>
      <c r="BM74" s="78"/>
      <c r="BN74" s="78"/>
      <c r="BO74" s="78"/>
      <c r="BP74" s="78"/>
      <c r="BQ74" s="78"/>
      <c r="BR74" s="78"/>
      <c r="BS74" s="78"/>
      <c r="BT74" s="78"/>
      <c r="BU74" s="78"/>
      <c r="BV74" s="78"/>
      <c r="BW74" s="78"/>
      <c r="BX74" s="78"/>
      <c r="BY74" s="78"/>
      <c r="BZ74" s="79"/>
    </row>
    <row r="75" spans="1:78" ht="14.1"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7"/>
      <c r="BM75" s="78"/>
      <c r="BN75" s="78"/>
      <c r="BO75" s="78"/>
      <c r="BP75" s="78"/>
      <c r="BQ75" s="78"/>
      <c r="BR75" s="78"/>
      <c r="BS75" s="78"/>
      <c r="BT75" s="78"/>
      <c r="BU75" s="78"/>
      <c r="BV75" s="78"/>
      <c r="BW75" s="78"/>
      <c r="BX75" s="78"/>
      <c r="BY75" s="78"/>
      <c r="BZ75" s="79"/>
    </row>
    <row r="76" spans="1:78" ht="14.1"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7"/>
      <c r="BM76" s="78"/>
      <c r="BN76" s="78"/>
      <c r="BO76" s="78"/>
      <c r="BP76" s="78"/>
      <c r="BQ76" s="78"/>
      <c r="BR76" s="78"/>
      <c r="BS76" s="78"/>
      <c r="BT76" s="78"/>
      <c r="BU76" s="78"/>
      <c r="BV76" s="78"/>
      <c r="BW76" s="78"/>
      <c r="BX76" s="78"/>
      <c r="BY76" s="78"/>
      <c r="BZ76" s="79"/>
    </row>
    <row r="77" spans="1:78" ht="14.1"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7"/>
      <c r="BM77" s="78"/>
      <c r="BN77" s="78"/>
      <c r="BO77" s="78"/>
      <c r="BP77" s="78"/>
      <c r="BQ77" s="78"/>
      <c r="BR77" s="78"/>
      <c r="BS77" s="78"/>
      <c r="BT77" s="78"/>
      <c r="BU77" s="78"/>
      <c r="BV77" s="78"/>
      <c r="BW77" s="78"/>
      <c r="BX77" s="78"/>
      <c r="BY77" s="78"/>
      <c r="BZ77" s="79"/>
    </row>
    <row r="78" spans="1:78" ht="14.1"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7"/>
      <c r="BM78" s="78"/>
      <c r="BN78" s="78"/>
      <c r="BO78" s="78"/>
      <c r="BP78" s="78"/>
      <c r="BQ78" s="78"/>
      <c r="BR78" s="78"/>
      <c r="BS78" s="78"/>
      <c r="BT78" s="78"/>
      <c r="BU78" s="78"/>
      <c r="BV78" s="78"/>
      <c r="BW78" s="78"/>
      <c r="BX78" s="78"/>
      <c r="BY78" s="78"/>
      <c r="BZ78" s="7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7"/>
      <c r="BM79" s="78"/>
      <c r="BN79" s="78"/>
      <c r="BO79" s="78"/>
      <c r="BP79" s="78"/>
      <c r="BQ79" s="78"/>
      <c r="BR79" s="78"/>
      <c r="BS79" s="78"/>
      <c r="BT79" s="78"/>
      <c r="BU79" s="78"/>
      <c r="BV79" s="78"/>
      <c r="BW79" s="78"/>
      <c r="BX79" s="78"/>
      <c r="BY79" s="78"/>
      <c r="BZ79" s="7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7"/>
      <c r="BM80" s="78"/>
      <c r="BN80" s="78"/>
      <c r="BO80" s="78"/>
      <c r="BP80" s="78"/>
      <c r="BQ80" s="78"/>
      <c r="BR80" s="78"/>
      <c r="BS80" s="78"/>
      <c r="BT80" s="78"/>
      <c r="BU80" s="78"/>
      <c r="BV80" s="78"/>
      <c r="BW80" s="78"/>
      <c r="BX80" s="78"/>
      <c r="BY80" s="78"/>
      <c r="BZ80" s="7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7"/>
      <c r="BM81" s="78"/>
      <c r="BN81" s="78"/>
      <c r="BO81" s="78"/>
      <c r="BP81" s="78"/>
      <c r="BQ81" s="78"/>
      <c r="BR81" s="78"/>
      <c r="BS81" s="78"/>
      <c r="BT81" s="78"/>
      <c r="BU81" s="78"/>
      <c r="BV81" s="78"/>
      <c r="BW81" s="78"/>
      <c r="BX81" s="78"/>
      <c r="BY81" s="78"/>
      <c r="BZ81" s="7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0"/>
      <c r="BM82" s="81"/>
      <c r="BN82" s="81"/>
      <c r="BO82" s="81"/>
      <c r="BP82" s="81"/>
      <c r="BQ82" s="81"/>
      <c r="BR82" s="81"/>
      <c r="BS82" s="81"/>
      <c r="BT82" s="81"/>
      <c r="BU82" s="81"/>
      <c r="BV82" s="81"/>
      <c r="BW82" s="81"/>
      <c r="BX82" s="81"/>
      <c r="BY82" s="81"/>
      <c r="BZ82" s="82"/>
    </row>
    <row r="83" spans="1:78" x14ac:dyDescent="0.15">
      <c r="C83" s="83" t="s">
        <v>30</v>
      </c>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INSMbstFcuRKZUnn+49myoFh/410b2Z4S+Z3uoKh6p3uLWa4L9SybWl+hNQDaQ7+B7MVwNXiHF+QS/2o+nGJeg==" saltValue="xTbqvEm96NnC+MuDWvWeq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54</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15">
      <c r="A4" s="14" t="s">
        <v>55</v>
      </c>
      <c r="B4" s="16"/>
      <c r="C4" s="16"/>
      <c r="D4" s="16"/>
      <c r="E4" s="16"/>
      <c r="F4" s="16"/>
      <c r="G4" s="16"/>
      <c r="H4" s="88"/>
      <c r="I4" s="89"/>
      <c r="J4" s="89"/>
      <c r="K4" s="89"/>
      <c r="L4" s="89"/>
      <c r="M4" s="89"/>
      <c r="N4" s="89"/>
      <c r="O4" s="89"/>
      <c r="P4" s="89"/>
      <c r="Q4" s="89"/>
      <c r="R4" s="89"/>
      <c r="S4" s="89"/>
      <c r="T4" s="89"/>
      <c r="U4" s="89"/>
      <c r="V4" s="89"/>
      <c r="W4" s="89"/>
      <c r="X4" s="90"/>
      <c r="Y4" s="84" t="s">
        <v>56</v>
      </c>
      <c r="Z4" s="84"/>
      <c r="AA4" s="84"/>
      <c r="AB4" s="84"/>
      <c r="AC4" s="84"/>
      <c r="AD4" s="84"/>
      <c r="AE4" s="84"/>
      <c r="AF4" s="84"/>
      <c r="AG4" s="84"/>
      <c r="AH4" s="84"/>
      <c r="AI4" s="84"/>
      <c r="AJ4" s="84" t="s">
        <v>57</v>
      </c>
      <c r="AK4" s="84"/>
      <c r="AL4" s="84"/>
      <c r="AM4" s="84"/>
      <c r="AN4" s="84"/>
      <c r="AO4" s="84"/>
      <c r="AP4" s="84"/>
      <c r="AQ4" s="84"/>
      <c r="AR4" s="84"/>
      <c r="AS4" s="84"/>
      <c r="AT4" s="84"/>
      <c r="AU4" s="84" t="s">
        <v>58</v>
      </c>
      <c r="AV4" s="84"/>
      <c r="AW4" s="84"/>
      <c r="AX4" s="84"/>
      <c r="AY4" s="84"/>
      <c r="AZ4" s="84"/>
      <c r="BA4" s="84"/>
      <c r="BB4" s="84"/>
      <c r="BC4" s="84"/>
      <c r="BD4" s="84"/>
      <c r="BE4" s="84"/>
      <c r="BF4" s="84" t="s">
        <v>59</v>
      </c>
      <c r="BG4" s="84"/>
      <c r="BH4" s="84"/>
      <c r="BI4" s="84"/>
      <c r="BJ4" s="84"/>
      <c r="BK4" s="84"/>
      <c r="BL4" s="84"/>
      <c r="BM4" s="84"/>
      <c r="BN4" s="84"/>
      <c r="BO4" s="84"/>
      <c r="BP4" s="84"/>
      <c r="BQ4" s="84" t="s">
        <v>60</v>
      </c>
      <c r="BR4" s="84"/>
      <c r="BS4" s="84"/>
      <c r="BT4" s="84"/>
      <c r="BU4" s="84"/>
      <c r="BV4" s="84"/>
      <c r="BW4" s="84"/>
      <c r="BX4" s="84"/>
      <c r="BY4" s="84"/>
      <c r="BZ4" s="84"/>
      <c r="CA4" s="84"/>
      <c r="CB4" s="84" t="s">
        <v>61</v>
      </c>
      <c r="CC4" s="84"/>
      <c r="CD4" s="84"/>
      <c r="CE4" s="84"/>
      <c r="CF4" s="84"/>
      <c r="CG4" s="84"/>
      <c r="CH4" s="84"/>
      <c r="CI4" s="84"/>
      <c r="CJ4" s="84"/>
      <c r="CK4" s="84"/>
      <c r="CL4" s="84"/>
      <c r="CM4" s="84" t="s">
        <v>62</v>
      </c>
      <c r="CN4" s="84"/>
      <c r="CO4" s="84"/>
      <c r="CP4" s="84"/>
      <c r="CQ4" s="84"/>
      <c r="CR4" s="84"/>
      <c r="CS4" s="84"/>
      <c r="CT4" s="84"/>
      <c r="CU4" s="84"/>
      <c r="CV4" s="84"/>
      <c r="CW4" s="84"/>
      <c r="CX4" s="84" t="s">
        <v>63</v>
      </c>
      <c r="CY4" s="84"/>
      <c r="CZ4" s="84"/>
      <c r="DA4" s="84"/>
      <c r="DB4" s="84"/>
      <c r="DC4" s="84"/>
      <c r="DD4" s="84"/>
      <c r="DE4" s="84"/>
      <c r="DF4" s="84"/>
      <c r="DG4" s="84"/>
      <c r="DH4" s="84"/>
      <c r="DI4" s="84" t="s">
        <v>64</v>
      </c>
      <c r="DJ4" s="84"/>
      <c r="DK4" s="84"/>
      <c r="DL4" s="84"/>
      <c r="DM4" s="84"/>
      <c r="DN4" s="84"/>
      <c r="DO4" s="84"/>
      <c r="DP4" s="84"/>
      <c r="DQ4" s="84"/>
      <c r="DR4" s="84"/>
      <c r="DS4" s="84"/>
      <c r="DT4" s="84" t="s">
        <v>65</v>
      </c>
      <c r="DU4" s="84"/>
      <c r="DV4" s="84"/>
      <c r="DW4" s="84"/>
      <c r="DX4" s="84"/>
      <c r="DY4" s="84"/>
      <c r="DZ4" s="84"/>
      <c r="EA4" s="84"/>
      <c r="EB4" s="84"/>
      <c r="EC4" s="84"/>
      <c r="ED4" s="84"/>
      <c r="EE4" s="84" t="s">
        <v>66</v>
      </c>
      <c r="EF4" s="84"/>
      <c r="EG4" s="84"/>
      <c r="EH4" s="84"/>
      <c r="EI4" s="84"/>
      <c r="EJ4" s="84"/>
      <c r="EK4" s="84"/>
      <c r="EL4" s="84"/>
      <c r="EM4" s="84"/>
      <c r="EN4" s="84"/>
      <c r="EO4" s="84"/>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232068</v>
      </c>
      <c r="D6" s="19">
        <f t="shared" si="3"/>
        <v>46</v>
      </c>
      <c r="E6" s="19">
        <f t="shared" si="3"/>
        <v>17</v>
      </c>
      <c r="F6" s="19">
        <f t="shared" si="3"/>
        <v>1</v>
      </c>
      <c r="G6" s="19">
        <f t="shared" si="3"/>
        <v>0</v>
      </c>
      <c r="H6" s="19" t="str">
        <f t="shared" si="3"/>
        <v>愛知県　春日井市</v>
      </c>
      <c r="I6" s="19" t="str">
        <f t="shared" si="3"/>
        <v>法適用</v>
      </c>
      <c r="J6" s="19" t="str">
        <f t="shared" si="3"/>
        <v>下水道事業</v>
      </c>
      <c r="K6" s="19" t="str">
        <f t="shared" si="3"/>
        <v>公共下水道</v>
      </c>
      <c r="L6" s="19" t="str">
        <f t="shared" si="3"/>
        <v>Ac1</v>
      </c>
      <c r="M6" s="19" t="str">
        <f t="shared" si="3"/>
        <v>非設置</v>
      </c>
      <c r="N6" s="20" t="str">
        <f t="shared" si="3"/>
        <v>-</v>
      </c>
      <c r="O6" s="20">
        <f t="shared" si="3"/>
        <v>54.57</v>
      </c>
      <c r="P6" s="20">
        <f t="shared" si="3"/>
        <v>69.25</v>
      </c>
      <c r="Q6" s="20">
        <f t="shared" si="3"/>
        <v>81.349999999999994</v>
      </c>
      <c r="R6" s="20">
        <f t="shared" si="3"/>
        <v>2915</v>
      </c>
      <c r="S6" s="20">
        <f t="shared" si="3"/>
        <v>309788</v>
      </c>
      <c r="T6" s="20">
        <f t="shared" si="3"/>
        <v>92.78</v>
      </c>
      <c r="U6" s="20">
        <f t="shared" si="3"/>
        <v>3338.95</v>
      </c>
      <c r="V6" s="20">
        <f t="shared" si="3"/>
        <v>213979</v>
      </c>
      <c r="W6" s="20">
        <f t="shared" si="3"/>
        <v>32.53</v>
      </c>
      <c r="X6" s="20">
        <f t="shared" si="3"/>
        <v>6577.9</v>
      </c>
      <c r="Y6" s="21">
        <f>IF(Y7="",NA(),Y7)</f>
        <v>100</v>
      </c>
      <c r="Z6" s="21">
        <f t="shared" ref="Z6:AH6" si="4">IF(Z7="",NA(),Z7)</f>
        <v>100</v>
      </c>
      <c r="AA6" s="21">
        <f t="shared" si="4"/>
        <v>100.01</v>
      </c>
      <c r="AB6" s="21">
        <f t="shared" si="4"/>
        <v>99.99</v>
      </c>
      <c r="AC6" s="21">
        <f t="shared" si="4"/>
        <v>96.69</v>
      </c>
      <c r="AD6" s="21">
        <f t="shared" si="4"/>
        <v>107.43</v>
      </c>
      <c r="AE6" s="21">
        <f t="shared" si="4"/>
        <v>107.64</v>
      </c>
      <c r="AF6" s="21">
        <f t="shared" si="4"/>
        <v>107.03</v>
      </c>
      <c r="AG6" s="21">
        <f t="shared" si="4"/>
        <v>106.55</v>
      </c>
      <c r="AH6" s="21">
        <f t="shared" si="4"/>
        <v>106.01</v>
      </c>
      <c r="AI6" s="20" t="str">
        <f>IF(AI7="","",IF(AI7="-","【-】","【"&amp;SUBSTITUTE(TEXT(AI7,"#,##0.00"),"-","△")&amp;"】"))</f>
        <v>【107.02】</v>
      </c>
      <c r="AJ6" s="20">
        <f>IF(AJ7="",NA(),AJ7)</f>
        <v>0</v>
      </c>
      <c r="AK6" s="20">
        <f t="shared" ref="AK6:AS6" si="5">IF(AK7="",NA(),AK7)</f>
        <v>0</v>
      </c>
      <c r="AL6" s="20">
        <f t="shared" si="5"/>
        <v>0</v>
      </c>
      <c r="AM6" s="20">
        <f t="shared" si="5"/>
        <v>0</v>
      </c>
      <c r="AN6" s="20">
        <f t="shared" si="5"/>
        <v>0</v>
      </c>
      <c r="AO6" s="21">
        <f t="shared" si="5"/>
        <v>10.199999999999999</v>
      </c>
      <c r="AP6" s="21">
        <f t="shared" si="5"/>
        <v>9.1999999999999993</v>
      </c>
      <c r="AQ6" s="21">
        <f t="shared" si="5"/>
        <v>7.69</v>
      </c>
      <c r="AR6" s="21">
        <f t="shared" si="5"/>
        <v>5.95</v>
      </c>
      <c r="AS6" s="21">
        <f t="shared" si="5"/>
        <v>5.27</v>
      </c>
      <c r="AT6" s="20" t="str">
        <f>IF(AT7="","",IF(AT7="-","【-】","【"&amp;SUBSTITUTE(TEXT(AT7,"#,##0.00"),"-","△")&amp;"】"))</f>
        <v>【3.09】</v>
      </c>
      <c r="AU6" s="21">
        <f>IF(AU7="",NA(),AU7)</f>
        <v>31.65</v>
      </c>
      <c r="AV6" s="21">
        <f t="shared" ref="AV6:BD6" si="6">IF(AV7="",NA(),AV7)</f>
        <v>37.79</v>
      </c>
      <c r="AW6" s="21">
        <f t="shared" si="6"/>
        <v>28.79</v>
      </c>
      <c r="AX6" s="21">
        <f t="shared" si="6"/>
        <v>28.42</v>
      </c>
      <c r="AY6" s="21">
        <f t="shared" si="6"/>
        <v>34.47</v>
      </c>
      <c r="AZ6" s="21">
        <f t="shared" si="6"/>
        <v>65.83</v>
      </c>
      <c r="BA6" s="21">
        <f t="shared" si="6"/>
        <v>72.22</v>
      </c>
      <c r="BB6" s="21">
        <f t="shared" si="6"/>
        <v>73.02</v>
      </c>
      <c r="BC6" s="21">
        <f t="shared" si="6"/>
        <v>72.930000000000007</v>
      </c>
      <c r="BD6" s="21">
        <f t="shared" si="6"/>
        <v>80.08</v>
      </c>
      <c r="BE6" s="20" t="str">
        <f>IF(BE7="","",IF(BE7="-","【-】","【"&amp;SUBSTITUTE(TEXT(BE7,"#,##0.00"),"-","△")&amp;"】"))</f>
        <v>【71.39】</v>
      </c>
      <c r="BF6" s="21">
        <f>IF(BF7="",NA(),BF7)</f>
        <v>1145.83</v>
      </c>
      <c r="BG6" s="21">
        <f t="shared" ref="BG6:BO6" si="7">IF(BG7="",NA(),BG7)</f>
        <v>1250.18</v>
      </c>
      <c r="BH6" s="21">
        <f t="shared" si="7"/>
        <v>1301.17</v>
      </c>
      <c r="BI6" s="21">
        <f t="shared" si="7"/>
        <v>1271.3800000000001</v>
      </c>
      <c r="BJ6" s="21">
        <f t="shared" si="7"/>
        <v>950.56</v>
      </c>
      <c r="BK6" s="21">
        <f t="shared" si="7"/>
        <v>805.14</v>
      </c>
      <c r="BL6" s="21">
        <f t="shared" si="7"/>
        <v>730.93</v>
      </c>
      <c r="BM6" s="21">
        <f t="shared" si="7"/>
        <v>708.89</v>
      </c>
      <c r="BN6" s="21">
        <f t="shared" si="7"/>
        <v>730.52</v>
      </c>
      <c r="BO6" s="21">
        <f t="shared" si="7"/>
        <v>672.33</v>
      </c>
      <c r="BP6" s="20" t="str">
        <f>IF(BP7="","",IF(BP7="-","【-】","【"&amp;SUBSTITUTE(TEXT(BP7,"#,##0.00"),"-","△")&amp;"】"))</f>
        <v>【669.11】</v>
      </c>
      <c r="BQ6" s="21">
        <f>IF(BQ7="",NA(),BQ7)</f>
        <v>66.08</v>
      </c>
      <c r="BR6" s="21">
        <f t="shared" ref="BR6:BZ6" si="8">IF(BR7="",NA(),BR7)</f>
        <v>66.760000000000005</v>
      </c>
      <c r="BS6" s="21">
        <f t="shared" si="8"/>
        <v>66.88</v>
      </c>
      <c r="BT6" s="21">
        <f t="shared" si="8"/>
        <v>66.540000000000006</v>
      </c>
      <c r="BU6" s="21">
        <f t="shared" si="8"/>
        <v>87.94</v>
      </c>
      <c r="BV6" s="21">
        <f t="shared" si="8"/>
        <v>100.22</v>
      </c>
      <c r="BW6" s="21">
        <f t="shared" si="8"/>
        <v>98.09</v>
      </c>
      <c r="BX6" s="21">
        <f t="shared" si="8"/>
        <v>97.91</v>
      </c>
      <c r="BY6" s="21">
        <f t="shared" si="8"/>
        <v>98.61</v>
      </c>
      <c r="BZ6" s="21">
        <f t="shared" si="8"/>
        <v>98.75</v>
      </c>
      <c r="CA6" s="20" t="str">
        <f>IF(CA7="","",IF(CA7="-","【-】","【"&amp;SUBSTITUTE(TEXT(CA7,"#,##0.00"),"-","△")&amp;"】"))</f>
        <v>【99.73】</v>
      </c>
      <c r="CB6" s="21">
        <f>IF(CB7="",NA(),CB7)</f>
        <v>150.15</v>
      </c>
      <c r="CC6" s="21">
        <f t="shared" ref="CC6:CK6" si="9">IF(CC7="",NA(),CC7)</f>
        <v>150</v>
      </c>
      <c r="CD6" s="21">
        <f t="shared" si="9"/>
        <v>150</v>
      </c>
      <c r="CE6" s="21">
        <f t="shared" si="9"/>
        <v>150</v>
      </c>
      <c r="CF6" s="21">
        <f t="shared" si="9"/>
        <v>150</v>
      </c>
      <c r="CG6" s="21">
        <f t="shared" si="9"/>
        <v>144.79</v>
      </c>
      <c r="CH6" s="21">
        <f t="shared" si="9"/>
        <v>146.08000000000001</v>
      </c>
      <c r="CI6" s="21">
        <f t="shared" si="9"/>
        <v>144.11000000000001</v>
      </c>
      <c r="CJ6" s="21">
        <f t="shared" si="9"/>
        <v>141.24</v>
      </c>
      <c r="CK6" s="21">
        <f t="shared" si="9"/>
        <v>142.03</v>
      </c>
      <c r="CL6" s="20" t="str">
        <f>IF(CL7="","",IF(CL7="-","【-】","【"&amp;SUBSTITUTE(TEXT(CL7,"#,##0.00"),"-","△")&amp;"】"))</f>
        <v>【134.98】</v>
      </c>
      <c r="CM6" s="21">
        <f>IF(CM7="",NA(),CM7)</f>
        <v>57.64</v>
      </c>
      <c r="CN6" s="21">
        <f t="shared" ref="CN6:CV6" si="10">IF(CN7="",NA(),CN7)</f>
        <v>59.03</v>
      </c>
      <c r="CO6" s="21">
        <f t="shared" si="10"/>
        <v>59.24</v>
      </c>
      <c r="CP6" s="21">
        <f t="shared" si="10"/>
        <v>62.69</v>
      </c>
      <c r="CQ6" s="21">
        <f t="shared" si="10"/>
        <v>60.51</v>
      </c>
      <c r="CR6" s="21">
        <f t="shared" si="10"/>
        <v>61.54</v>
      </c>
      <c r="CS6" s="21">
        <f t="shared" si="10"/>
        <v>61.93</v>
      </c>
      <c r="CT6" s="21">
        <f t="shared" si="10"/>
        <v>61.32</v>
      </c>
      <c r="CU6" s="21">
        <f t="shared" si="10"/>
        <v>61.7</v>
      </c>
      <c r="CV6" s="21">
        <f t="shared" si="10"/>
        <v>63.04</v>
      </c>
      <c r="CW6" s="20" t="str">
        <f>IF(CW7="","",IF(CW7="-","【-】","【"&amp;SUBSTITUTE(TEXT(CW7,"#,##0.00"),"-","△")&amp;"】"))</f>
        <v>【59.99】</v>
      </c>
      <c r="CX6" s="21">
        <f>IF(CX7="",NA(),CX7)</f>
        <v>95.4</v>
      </c>
      <c r="CY6" s="21">
        <f t="shared" ref="CY6:DG6" si="11">IF(CY7="",NA(),CY7)</f>
        <v>94.79</v>
      </c>
      <c r="CZ6" s="21">
        <f t="shared" si="11"/>
        <v>95.2</v>
      </c>
      <c r="DA6" s="21">
        <f t="shared" si="11"/>
        <v>95.68</v>
      </c>
      <c r="DB6" s="21">
        <f t="shared" si="11"/>
        <v>95.96</v>
      </c>
      <c r="DC6" s="21">
        <f t="shared" si="11"/>
        <v>94.13</v>
      </c>
      <c r="DD6" s="21">
        <f t="shared" si="11"/>
        <v>94.45</v>
      </c>
      <c r="DE6" s="21">
        <f t="shared" si="11"/>
        <v>94.58</v>
      </c>
      <c r="DF6" s="21">
        <f t="shared" si="11"/>
        <v>94.56</v>
      </c>
      <c r="DG6" s="21">
        <f t="shared" si="11"/>
        <v>94.75</v>
      </c>
      <c r="DH6" s="20" t="str">
        <f>IF(DH7="","",IF(DH7="-","【-】","【"&amp;SUBSTITUTE(TEXT(DH7,"#,##0.00"),"-","△")&amp;"】"))</f>
        <v>【95.72】</v>
      </c>
      <c r="DI6" s="21">
        <f>IF(DI7="",NA(),DI7)</f>
        <v>8.61</v>
      </c>
      <c r="DJ6" s="21">
        <f t="shared" ref="DJ6:DR6" si="12">IF(DJ7="",NA(),DJ7)</f>
        <v>12.31</v>
      </c>
      <c r="DK6" s="21">
        <f t="shared" si="12"/>
        <v>14.84</v>
      </c>
      <c r="DL6" s="21">
        <f t="shared" si="12"/>
        <v>17.63</v>
      </c>
      <c r="DM6" s="21">
        <f t="shared" si="12"/>
        <v>20.9</v>
      </c>
      <c r="DN6" s="21">
        <f t="shared" si="12"/>
        <v>30.11</v>
      </c>
      <c r="DO6" s="21">
        <f t="shared" si="12"/>
        <v>30.45</v>
      </c>
      <c r="DP6" s="21">
        <f t="shared" si="12"/>
        <v>31.01</v>
      </c>
      <c r="DQ6" s="21">
        <f t="shared" si="12"/>
        <v>28.87</v>
      </c>
      <c r="DR6" s="21">
        <f t="shared" si="12"/>
        <v>31.34</v>
      </c>
      <c r="DS6" s="20" t="str">
        <f>IF(DS7="","",IF(DS7="-","【-】","【"&amp;SUBSTITUTE(TEXT(DS7,"#,##0.00"),"-","△")&amp;"】"))</f>
        <v>【38.17】</v>
      </c>
      <c r="DT6" s="21">
        <f>IF(DT7="",NA(),DT7)</f>
        <v>0.03</v>
      </c>
      <c r="DU6" s="21">
        <f t="shared" ref="DU6:EC6" si="13">IF(DU7="",NA(),DU7)</f>
        <v>0.19</v>
      </c>
      <c r="DV6" s="21">
        <f t="shared" si="13"/>
        <v>1.73</v>
      </c>
      <c r="DW6" s="21">
        <f t="shared" si="13"/>
        <v>4.2699999999999996</v>
      </c>
      <c r="DX6" s="21">
        <f t="shared" si="13"/>
        <v>4.6100000000000003</v>
      </c>
      <c r="DY6" s="21">
        <f t="shared" si="13"/>
        <v>4.54</v>
      </c>
      <c r="DZ6" s="21">
        <f t="shared" si="13"/>
        <v>4.8499999999999996</v>
      </c>
      <c r="EA6" s="21">
        <f t="shared" si="13"/>
        <v>4.95</v>
      </c>
      <c r="EB6" s="21">
        <f t="shared" si="13"/>
        <v>5.64</v>
      </c>
      <c r="EC6" s="21">
        <f t="shared" si="13"/>
        <v>6.43</v>
      </c>
      <c r="ED6" s="20" t="str">
        <f>IF(ED7="","",IF(ED7="-","【-】","【"&amp;SUBSTITUTE(TEXT(ED7,"#,##0.00"),"-","△")&amp;"】"))</f>
        <v>【6.54】</v>
      </c>
      <c r="EE6" s="21">
        <f>IF(EE7="",NA(),EE7)</f>
        <v>0.09</v>
      </c>
      <c r="EF6" s="21">
        <f t="shared" ref="EF6:EN6" si="14">IF(EF7="",NA(),EF7)</f>
        <v>0.1</v>
      </c>
      <c r="EG6" s="21">
        <f t="shared" si="14"/>
        <v>0.05</v>
      </c>
      <c r="EH6" s="21">
        <f t="shared" si="14"/>
        <v>0.06</v>
      </c>
      <c r="EI6" s="21">
        <f t="shared" si="14"/>
        <v>0.12</v>
      </c>
      <c r="EJ6" s="21">
        <f t="shared" si="14"/>
        <v>0.17</v>
      </c>
      <c r="EK6" s="21">
        <f t="shared" si="14"/>
        <v>0.21</v>
      </c>
      <c r="EL6" s="21">
        <f t="shared" si="14"/>
        <v>0.19</v>
      </c>
      <c r="EM6" s="21">
        <f t="shared" si="14"/>
        <v>0.19</v>
      </c>
      <c r="EN6" s="21">
        <f t="shared" si="14"/>
        <v>0.19</v>
      </c>
      <c r="EO6" s="20" t="str">
        <f>IF(EO7="","",IF(EO7="-","【-】","【"&amp;SUBSTITUTE(TEXT(EO7,"#,##0.00"),"-","△")&amp;"】"))</f>
        <v>【0.24】</v>
      </c>
    </row>
    <row r="7" spans="1:148" s="22" customFormat="1" x14ac:dyDescent="0.15">
      <c r="A7" s="14"/>
      <c r="B7" s="23">
        <v>2021</v>
      </c>
      <c r="C7" s="23">
        <v>232068</v>
      </c>
      <c r="D7" s="23">
        <v>46</v>
      </c>
      <c r="E7" s="23">
        <v>17</v>
      </c>
      <c r="F7" s="23">
        <v>1</v>
      </c>
      <c r="G7" s="23">
        <v>0</v>
      </c>
      <c r="H7" s="23" t="s">
        <v>96</v>
      </c>
      <c r="I7" s="23" t="s">
        <v>97</v>
      </c>
      <c r="J7" s="23" t="s">
        <v>98</v>
      </c>
      <c r="K7" s="23" t="s">
        <v>99</v>
      </c>
      <c r="L7" s="23" t="s">
        <v>100</v>
      </c>
      <c r="M7" s="23" t="s">
        <v>101</v>
      </c>
      <c r="N7" s="24" t="s">
        <v>102</v>
      </c>
      <c r="O7" s="24">
        <v>54.57</v>
      </c>
      <c r="P7" s="24">
        <v>69.25</v>
      </c>
      <c r="Q7" s="24">
        <v>81.349999999999994</v>
      </c>
      <c r="R7" s="24">
        <v>2915</v>
      </c>
      <c r="S7" s="24">
        <v>309788</v>
      </c>
      <c r="T7" s="24">
        <v>92.78</v>
      </c>
      <c r="U7" s="24">
        <v>3338.95</v>
      </c>
      <c r="V7" s="24">
        <v>213979</v>
      </c>
      <c r="W7" s="24">
        <v>32.53</v>
      </c>
      <c r="X7" s="24">
        <v>6577.9</v>
      </c>
      <c r="Y7" s="24">
        <v>100</v>
      </c>
      <c r="Z7" s="24">
        <v>100</v>
      </c>
      <c r="AA7" s="24">
        <v>100.01</v>
      </c>
      <c r="AB7" s="24">
        <v>99.99</v>
      </c>
      <c r="AC7" s="24">
        <v>96.69</v>
      </c>
      <c r="AD7" s="24">
        <v>107.43</v>
      </c>
      <c r="AE7" s="24">
        <v>107.64</v>
      </c>
      <c r="AF7" s="24">
        <v>107.03</v>
      </c>
      <c r="AG7" s="24">
        <v>106.55</v>
      </c>
      <c r="AH7" s="24">
        <v>106.01</v>
      </c>
      <c r="AI7" s="24">
        <v>107.02</v>
      </c>
      <c r="AJ7" s="24">
        <v>0</v>
      </c>
      <c r="AK7" s="24">
        <v>0</v>
      </c>
      <c r="AL7" s="24">
        <v>0</v>
      </c>
      <c r="AM7" s="24">
        <v>0</v>
      </c>
      <c r="AN7" s="24">
        <v>0</v>
      </c>
      <c r="AO7" s="24">
        <v>10.199999999999999</v>
      </c>
      <c r="AP7" s="24">
        <v>9.1999999999999993</v>
      </c>
      <c r="AQ7" s="24">
        <v>7.69</v>
      </c>
      <c r="AR7" s="24">
        <v>5.95</v>
      </c>
      <c r="AS7" s="24">
        <v>5.27</v>
      </c>
      <c r="AT7" s="24">
        <v>3.09</v>
      </c>
      <c r="AU7" s="24">
        <v>31.65</v>
      </c>
      <c r="AV7" s="24">
        <v>37.79</v>
      </c>
      <c r="AW7" s="24">
        <v>28.79</v>
      </c>
      <c r="AX7" s="24">
        <v>28.42</v>
      </c>
      <c r="AY7" s="24">
        <v>34.47</v>
      </c>
      <c r="AZ7" s="24">
        <v>65.83</v>
      </c>
      <c r="BA7" s="24">
        <v>72.22</v>
      </c>
      <c r="BB7" s="24">
        <v>73.02</v>
      </c>
      <c r="BC7" s="24">
        <v>72.930000000000007</v>
      </c>
      <c r="BD7" s="24">
        <v>80.08</v>
      </c>
      <c r="BE7" s="24">
        <v>71.39</v>
      </c>
      <c r="BF7" s="24">
        <v>1145.83</v>
      </c>
      <c r="BG7" s="24">
        <v>1250.18</v>
      </c>
      <c r="BH7" s="24">
        <v>1301.17</v>
      </c>
      <c r="BI7" s="24">
        <v>1271.3800000000001</v>
      </c>
      <c r="BJ7" s="24">
        <v>950.56</v>
      </c>
      <c r="BK7" s="24">
        <v>805.14</v>
      </c>
      <c r="BL7" s="24">
        <v>730.93</v>
      </c>
      <c r="BM7" s="24">
        <v>708.89</v>
      </c>
      <c r="BN7" s="24">
        <v>730.52</v>
      </c>
      <c r="BO7" s="24">
        <v>672.33</v>
      </c>
      <c r="BP7" s="24">
        <v>669.11</v>
      </c>
      <c r="BQ7" s="24">
        <v>66.08</v>
      </c>
      <c r="BR7" s="24">
        <v>66.760000000000005</v>
      </c>
      <c r="BS7" s="24">
        <v>66.88</v>
      </c>
      <c r="BT7" s="24">
        <v>66.540000000000006</v>
      </c>
      <c r="BU7" s="24">
        <v>87.94</v>
      </c>
      <c r="BV7" s="24">
        <v>100.22</v>
      </c>
      <c r="BW7" s="24">
        <v>98.09</v>
      </c>
      <c r="BX7" s="24">
        <v>97.91</v>
      </c>
      <c r="BY7" s="24">
        <v>98.61</v>
      </c>
      <c r="BZ7" s="24">
        <v>98.75</v>
      </c>
      <c r="CA7" s="24">
        <v>99.73</v>
      </c>
      <c r="CB7" s="24">
        <v>150.15</v>
      </c>
      <c r="CC7" s="24">
        <v>150</v>
      </c>
      <c r="CD7" s="24">
        <v>150</v>
      </c>
      <c r="CE7" s="24">
        <v>150</v>
      </c>
      <c r="CF7" s="24">
        <v>150</v>
      </c>
      <c r="CG7" s="24">
        <v>144.79</v>
      </c>
      <c r="CH7" s="24">
        <v>146.08000000000001</v>
      </c>
      <c r="CI7" s="24">
        <v>144.11000000000001</v>
      </c>
      <c r="CJ7" s="24">
        <v>141.24</v>
      </c>
      <c r="CK7" s="24">
        <v>142.03</v>
      </c>
      <c r="CL7" s="24">
        <v>134.97999999999999</v>
      </c>
      <c r="CM7" s="24">
        <v>57.64</v>
      </c>
      <c r="CN7" s="24">
        <v>59.03</v>
      </c>
      <c r="CO7" s="24">
        <v>59.24</v>
      </c>
      <c r="CP7" s="24">
        <v>62.69</v>
      </c>
      <c r="CQ7" s="24">
        <v>60.51</v>
      </c>
      <c r="CR7" s="24">
        <v>61.54</v>
      </c>
      <c r="CS7" s="24">
        <v>61.93</v>
      </c>
      <c r="CT7" s="24">
        <v>61.32</v>
      </c>
      <c r="CU7" s="24">
        <v>61.7</v>
      </c>
      <c r="CV7" s="24">
        <v>63.04</v>
      </c>
      <c r="CW7" s="24">
        <v>59.99</v>
      </c>
      <c r="CX7" s="24">
        <v>95.4</v>
      </c>
      <c r="CY7" s="24">
        <v>94.79</v>
      </c>
      <c r="CZ7" s="24">
        <v>95.2</v>
      </c>
      <c r="DA7" s="24">
        <v>95.68</v>
      </c>
      <c r="DB7" s="24">
        <v>95.96</v>
      </c>
      <c r="DC7" s="24">
        <v>94.13</v>
      </c>
      <c r="DD7" s="24">
        <v>94.45</v>
      </c>
      <c r="DE7" s="24">
        <v>94.58</v>
      </c>
      <c r="DF7" s="24">
        <v>94.56</v>
      </c>
      <c r="DG7" s="24">
        <v>94.75</v>
      </c>
      <c r="DH7" s="24">
        <v>95.72</v>
      </c>
      <c r="DI7" s="24">
        <v>8.61</v>
      </c>
      <c r="DJ7" s="24">
        <v>12.31</v>
      </c>
      <c r="DK7" s="24">
        <v>14.84</v>
      </c>
      <c r="DL7" s="24">
        <v>17.63</v>
      </c>
      <c r="DM7" s="24">
        <v>20.9</v>
      </c>
      <c r="DN7" s="24">
        <v>30.11</v>
      </c>
      <c r="DO7" s="24">
        <v>30.45</v>
      </c>
      <c r="DP7" s="24">
        <v>31.01</v>
      </c>
      <c r="DQ7" s="24">
        <v>28.87</v>
      </c>
      <c r="DR7" s="24">
        <v>31.34</v>
      </c>
      <c r="DS7" s="24">
        <v>38.17</v>
      </c>
      <c r="DT7" s="24">
        <v>0.03</v>
      </c>
      <c r="DU7" s="24">
        <v>0.19</v>
      </c>
      <c r="DV7" s="24">
        <v>1.73</v>
      </c>
      <c r="DW7" s="24">
        <v>4.2699999999999996</v>
      </c>
      <c r="DX7" s="24">
        <v>4.6100000000000003</v>
      </c>
      <c r="DY7" s="24">
        <v>4.54</v>
      </c>
      <c r="DZ7" s="24">
        <v>4.8499999999999996</v>
      </c>
      <c r="EA7" s="24">
        <v>4.95</v>
      </c>
      <c r="EB7" s="24">
        <v>5.64</v>
      </c>
      <c r="EC7" s="24">
        <v>6.43</v>
      </c>
      <c r="ED7" s="24">
        <v>6.54</v>
      </c>
      <c r="EE7" s="24">
        <v>0.09</v>
      </c>
      <c r="EF7" s="24">
        <v>0.1</v>
      </c>
      <c r="EG7" s="24">
        <v>0.05</v>
      </c>
      <c r="EH7" s="24">
        <v>0.06</v>
      </c>
      <c r="EI7" s="24">
        <v>0.12</v>
      </c>
      <c r="EJ7" s="24">
        <v>0.17</v>
      </c>
      <c r="EK7" s="24">
        <v>0.21</v>
      </c>
      <c r="EL7" s="24">
        <v>0.19</v>
      </c>
      <c r="EM7" s="24">
        <v>0.19</v>
      </c>
      <c r="EN7" s="24">
        <v>0.19</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2023-01-30T01:23:15Z</cp:lastPrinted>
  <dcterms:created xsi:type="dcterms:W3CDTF">2023-01-12T23:31:28Z</dcterms:created>
  <dcterms:modified xsi:type="dcterms:W3CDTF">2023-01-30T01:23:15Z</dcterms:modified>
  <cp:category/>
</cp:coreProperties>
</file>