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xr:revisionPtr revIDLastSave="0" documentId="13_ncr:1_{14227920-67EC-428B-A362-3C6AF98192C1}" xr6:coauthVersionLast="36" xr6:coauthVersionMax="36" xr10:uidLastSave="{00000000-0000-0000-0000-000000000000}"/>
  <bookViews>
    <workbookView xWindow="0" yWindow="0" windowWidth="14380" windowHeight="4000" xr2:uid="{00000000-000D-0000-FFFF-FFFF0000000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BFA16E52_4248_4827_B3D8_3670FAFE41FD_.wvu.Cols" localSheetId="2" hidden="1">'各会計、関係団体の財政状況及び健全化判断比率'!$EB:$XFD</definedName>
    <definedName name="Z_BFA16E52_4248_4827_B3D8_3670FAFE41FD_.wvu.Cols" localSheetId="12" hidden="1">基金残高に係る経年分析!$P:$XFD</definedName>
    <definedName name="Z_BFA16E52_4248_4827_B3D8_3670FAFE41FD_.wvu.Cols" localSheetId="4" hidden="1">'経常経費分析表（経常収支比率の分析）'!$DM:$XFD</definedName>
    <definedName name="Z_BFA16E52_4248_4827_B3D8_3670FAFE41FD_.wvu.Cols" localSheetId="5" hidden="1">'経常経費分析表（人件費・公債費・普通建設事業費の分析）'!$AU:$XFD</definedName>
    <definedName name="Z_BFA16E52_4248_4827_B3D8_3670FAFE41FD_.wvu.Cols" localSheetId="3" hidden="1">財政比較分析表!$DQ:$XFD</definedName>
    <definedName name="Z_BFA16E52_4248_4827_B3D8_3670FAFE41FD_.wvu.Cols" localSheetId="10" hidden="1">'実質公債費比率（分子）の構造'!$V:$XFD</definedName>
    <definedName name="Z_BFA16E52_4248_4827_B3D8_3670FAFE41FD_.wvu.Cols" localSheetId="8" hidden="1">実質収支比率等に係る経年分析!$Q:$XFD</definedName>
    <definedName name="Z_BFA16E52_4248_4827_B3D8_3670FAFE41FD_.wvu.Cols" localSheetId="11" hidden="1">'将来負担比率（分子）の構造'!$T:$XFD</definedName>
    <definedName name="Z_BFA16E52_4248_4827_B3D8_3670FAFE41FD_.wvu.Cols" localSheetId="6" hidden="1">'性質別歳出決算分析表（住民一人当たりのコスト）'!$DV:$XFD</definedName>
    <definedName name="Z_BFA16E52_4248_4827_B3D8_3670FAFE41FD_.wvu.Cols" localSheetId="0" hidden="1">総括表!$DP:$XFD</definedName>
    <definedName name="Z_BFA16E52_4248_4827_B3D8_3670FAFE41FD_.wvu.Cols" localSheetId="1" hidden="1">普通会計の状況!$EN:$XFD</definedName>
    <definedName name="Z_BFA16E52_4248_4827_B3D8_3670FAFE41FD_.wvu.Cols" localSheetId="7" hidden="1">'目的別歳出決算分析表（住民一人当たりのコスト）'!$DV:$XFD</definedName>
    <definedName name="Z_BFA16E52_4248_4827_B3D8_3670FAFE41FD_.wvu.Cols" localSheetId="9" hidden="1">連結実質赤字比率に係る赤字・黒字の構成分析!$Q:$XFD</definedName>
    <definedName name="Z_BFA16E52_4248_4827_B3D8_3670FAFE41FD_.wvu.Rows" localSheetId="2" hidden="1">'各会計、関係団体の財政状況及び健全化判断比率'!$136:$1048576,'各会計、関係団体の財政状況及び健全化判断比率'!$89:$101,'各会計、関係団体の財政状況及び健全化判断比率'!$135:$135</definedName>
    <definedName name="Z_BFA16E52_4248_4827_B3D8_3670FAFE41FD_.wvu.Rows" localSheetId="12" hidden="1">基金残高に係る経年分析!$65:$1048576</definedName>
    <definedName name="Z_BFA16E52_4248_4827_B3D8_3670FAFE41FD_.wvu.Rows" localSheetId="4" hidden="1">'経常経費分析表（経常収支比率の分析）'!$90:$1048576</definedName>
    <definedName name="Z_BFA16E52_4248_4827_B3D8_3670FAFE41FD_.wvu.Rows" localSheetId="5" hidden="1">'経常経費分析表（人件費・公債費・普通建設事業費の分析）'!$74:$1048576,'経常経費分析表（人件費・公債費・普通建設事業費の分析）'!$67:$73</definedName>
    <definedName name="Z_BFA16E52_4248_4827_B3D8_3670FAFE41FD_.wvu.Rows" localSheetId="3" hidden="1">財政比較分析表!$106:$1048576,財政比較分析表!$98:$105</definedName>
    <definedName name="Z_BFA16E52_4248_4827_B3D8_3670FAFE41FD_.wvu.Rows" localSheetId="10" hidden="1">'実質公債費比率（分子）の構造'!$63:$1048576</definedName>
    <definedName name="Z_BFA16E52_4248_4827_B3D8_3670FAFE41FD_.wvu.Rows" localSheetId="8" hidden="1">実質収支比率等に係る経年分析!$51:$1048576</definedName>
    <definedName name="Z_BFA16E52_4248_4827_B3D8_3670FAFE41FD_.wvu.Rows" localSheetId="11" hidden="1">'将来負担比率（分子）の構造'!$87:$1048576,'将来負担比率（分子）の構造'!$56:$86</definedName>
    <definedName name="Z_BFA16E52_4248_4827_B3D8_3670FAFE41FD_.wvu.Rows" localSheetId="6" hidden="1">'性質別歳出決算分析表（住民一人当たりのコスト）'!$122:$1048576,'性質別歳出決算分析表（住民一人当たりのコスト）'!$117:$121</definedName>
    <definedName name="Z_BFA16E52_4248_4827_B3D8_3670FAFE41FD_.wvu.Rows" localSheetId="0" hidden="1">総括表!$57:$1048576</definedName>
    <definedName name="Z_BFA16E52_4248_4827_B3D8_3670FAFE41FD_.wvu.Rows" localSheetId="1" hidden="1">普通会計の状況!$50:$1048576</definedName>
    <definedName name="Z_BFA16E52_4248_4827_B3D8_3670FAFE41FD_.wvu.Rows" localSheetId="7" hidden="1">'目的別歳出決算分析表（住民一人当たりのコスト）'!$117:$1048576</definedName>
    <definedName name="Z_BFA16E52_4248_4827_B3D8_3670FAFE41FD_.wvu.Rows" localSheetId="9" hidden="1">連結実質赤字比率に係る赤字・黒字の構成分析!$46:$1048576</definedName>
    <definedName name="Z_FF63D641_37A0_4BE6_81AE_26EDE337158D_.wvu.Cols" localSheetId="2" hidden="1">'各会計、関係団体の財政状況及び健全化判断比率'!$EB:$XFD</definedName>
    <definedName name="Z_FF63D641_37A0_4BE6_81AE_26EDE337158D_.wvu.Cols" localSheetId="12" hidden="1">基金残高に係る経年分析!$P:$XFD</definedName>
    <definedName name="Z_FF63D641_37A0_4BE6_81AE_26EDE337158D_.wvu.Cols" localSheetId="4" hidden="1">'経常経費分析表（経常収支比率の分析）'!$DM:$XFD</definedName>
    <definedName name="Z_FF63D641_37A0_4BE6_81AE_26EDE337158D_.wvu.Cols" localSheetId="5" hidden="1">'経常経費分析表（人件費・公債費・普通建設事業費の分析）'!$AU:$XFD</definedName>
    <definedName name="Z_FF63D641_37A0_4BE6_81AE_26EDE337158D_.wvu.Cols" localSheetId="3" hidden="1">財政比較分析表!$DQ:$XFD</definedName>
    <definedName name="Z_FF63D641_37A0_4BE6_81AE_26EDE337158D_.wvu.Cols" localSheetId="10" hidden="1">'実質公債費比率（分子）の構造'!$V:$XFD</definedName>
    <definedName name="Z_FF63D641_37A0_4BE6_81AE_26EDE337158D_.wvu.Cols" localSheetId="8" hidden="1">実質収支比率等に係る経年分析!$Q:$XFD</definedName>
    <definedName name="Z_FF63D641_37A0_4BE6_81AE_26EDE337158D_.wvu.Cols" localSheetId="11" hidden="1">'将来負担比率（分子）の構造'!$T:$XFD</definedName>
    <definedName name="Z_FF63D641_37A0_4BE6_81AE_26EDE337158D_.wvu.Cols" localSheetId="6" hidden="1">'性質別歳出決算分析表（住民一人当たりのコスト）'!$DV:$XFD</definedName>
    <definedName name="Z_FF63D641_37A0_4BE6_81AE_26EDE337158D_.wvu.Cols" localSheetId="0" hidden="1">総括表!$DP:$XFD</definedName>
    <definedName name="Z_FF63D641_37A0_4BE6_81AE_26EDE337158D_.wvu.Cols" localSheetId="1" hidden="1">普通会計の状況!$EN:$XFD</definedName>
    <definedName name="Z_FF63D641_37A0_4BE6_81AE_26EDE337158D_.wvu.Cols" localSheetId="7" hidden="1">'目的別歳出決算分析表（住民一人当たりのコスト）'!$DV:$XFD</definedName>
    <definedName name="Z_FF63D641_37A0_4BE6_81AE_26EDE337158D_.wvu.Cols" localSheetId="9" hidden="1">連結実質赤字比率に係る赤字・黒字の構成分析!$Q:$XFD</definedName>
    <definedName name="Z_FF63D641_37A0_4BE6_81AE_26EDE337158D_.wvu.Rows" localSheetId="2" hidden="1">'各会計、関係団体の財政状況及び健全化判断比率'!$136:$1048576,'各会計、関係団体の財政状況及び健全化判断比率'!$89:$101,'各会計、関係団体の財政状況及び健全化判断比率'!$135:$135</definedName>
    <definedName name="Z_FF63D641_37A0_4BE6_81AE_26EDE337158D_.wvu.Rows" localSheetId="12" hidden="1">基金残高に係る経年分析!$65:$1048576</definedName>
    <definedName name="Z_FF63D641_37A0_4BE6_81AE_26EDE337158D_.wvu.Rows" localSheetId="4" hidden="1">'経常経費分析表（経常収支比率の分析）'!$90:$1048576</definedName>
    <definedName name="Z_FF63D641_37A0_4BE6_81AE_26EDE337158D_.wvu.Rows" localSheetId="5" hidden="1">'経常経費分析表（人件費・公債費・普通建設事業費の分析）'!$74:$1048576,'経常経費分析表（人件費・公債費・普通建設事業費の分析）'!$67:$73</definedName>
    <definedName name="Z_FF63D641_37A0_4BE6_81AE_26EDE337158D_.wvu.Rows" localSheetId="3" hidden="1">財政比較分析表!$106:$1048576,財政比較分析表!$98:$105</definedName>
    <definedName name="Z_FF63D641_37A0_4BE6_81AE_26EDE337158D_.wvu.Rows" localSheetId="10" hidden="1">'実質公債費比率（分子）の構造'!$63:$1048576</definedName>
    <definedName name="Z_FF63D641_37A0_4BE6_81AE_26EDE337158D_.wvu.Rows" localSheetId="8" hidden="1">実質収支比率等に係る経年分析!$51:$1048576</definedName>
    <definedName name="Z_FF63D641_37A0_4BE6_81AE_26EDE337158D_.wvu.Rows" localSheetId="11" hidden="1">'将来負担比率（分子）の構造'!$87:$1048576,'将来負担比率（分子）の構造'!$56:$86</definedName>
    <definedName name="Z_FF63D641_37A0_4BE6_81AE_26EDE337158D_.wvu.Rows" localSheetId="6" hidden="1">'性質別歳出決算分析表（住民一人当たりのコスト）'!$122:$1048576,'性質別歳出決算分析表（住民一人当たりのコスト）'!$117:$121</definedName>
    <definedName name="Z_FF63D641_37A0_4BE6_81AE_26EDE337158D_.wvu.Rows" localSheetId="0" hidden="1">総括表!$57:$1048576</definedName>
    <definedName name="Z_FF63D641_37A0_4BE6_81AE_26EDE337158D_.wvu.Rows" localSheetId="1" hidden="1">普通会計の状況!$50:$1048576</definedName>
    <definedName name="Z_FF63D641_37A0_4BE6_81AE_26EDE337158D_.wvu.Rows" localSheetId="7" hidden="1">'目的別歳出決算分析表（住民一人当たりのコスト）'!$117:$1048576</definedName>
    <definedName name="Z_FF63D641_37A0_4BE6_81AE_26EDE337158D_.wvu.Rows" localSheetId="9" hidden="1">連結実質赤字比率に係る赤字・黒字の構成分析!$46:$1048576</definedName>
  </definedNames>
  <calcPr calcId="191029"/>
  <customWorkbookViews>
    <customWorkbookView name="  - 個人用ビュー" guid="{BFA16E52-4248-4827-B3D8-3670FAFE41FD}" mergeInterval="0" personalView="1" maximized="1" xWindow="-8" yWindow="-8" windowWidth="1382" windowHeight="744" activeSheetId="1"/>
    <customWorkbookView name="data - 個人用ビュー" guid="{FF63D641-37A0-4BE6-81AE-26EDE337158D}" mergeInterval="0" personalView="1" maximized="1" xWindow="-8" yWindow="-8" windowWidth="1382" windowHeight="744"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 l="1"/>
  <c r="BG36" i="1"/>
  <c r="BG35" i="1"/>
  <c r="BG34" i="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W43" i="1" l="1"/>
  <c r="BE43" i="1"/>
  <c r="AM43" i="1"/>
  <c r="U43" i="1"/>
  <c r="C43" i="1"/>
  <c r="BW42" i="1"/>
  <c r="BE42" i="1"/>
  <c r="AM42" i="1"/>
  <c r="U42" i="1"/>
  <c r="C42" i="1"/>
  <c r="BW41" i="1"/>
  <c r="BE41" i="1"/>
  <c r="AM41" i="1"/>
  <c r="U41" i="1"/>
  <c r="C41" i="1"/>
  <c r="BW40" i="1"/>
  <c r="BE40" i="1"/>
  <c r="AM40" i="1"/>
  <c r="U40" i="1"/>
  <c r="C40" i="1"/>
  <c r="BW39" i="1"/>
  <c r="BE39" i="1"/>
  <c r="AM39" i="1"/>
  <c r="U39" i="1"/>
  <c r="C39" i="1"/>
  <c r="BW38" i="1"/>
  <c r="BE38" i="1"/>
  <c r="AM38" i="1"/>
  <c r="U38" i="1"/>
  <c r="C38" i="1"/>
  <c r="BW37" i="1"/>
  <c r="AM37" i="1"/>
  <c r="U37" i="1"/>
  <c r="C37" i="1"/>
  <c r="BW36" i="1"/>
  <c r="AM36" i="1"/>
  <c r="C34" i="1"/>
  <c r="C35" i="1" l="1"/>
  <c r="C36"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U34" i="1" l="1"/>
  <c r="U35" i="1" s="1"/>
  <c r="U36" i="1" s="1"/>
  <c r="AM34" i="1"/>
  <c r="AM35" i="1" l="1"/>
  <c r="BE34" i="1" s="1"/>
  <c r="BE35" i="1" s="1"/>
  <c r="BE36" i="1" s="1"/>
  <c r="BE37" i="1" s="1"/>
  <c r="BW34" i="1"/>
  <c r="BW35" i="1" s="1"/>
  <c r="CO34" i="1" l="1"/>
  <c r="CO35" i="1" s="1"/>
  <c r="CO36" i="1" s="1"/>
  <c r="CO37" i="1" s="1"/>
  <c r="CO38" i="1" s="1"/>
  <c r="CO39" i="1" s="1"/>
  <c r="CO40" i="1" s="1"/>
  <c r="CO41" i="1" s="1"/>
  <c r="CO42" i="1" s="1"/>
  <c r="CO43" i="1" s="1"/>
</calcChain>
</file>

<file path=xl/sharedStrings.xml><?xml version="1.0" encoding="utf-8"?>
<sst xmlns="http://schemas.openxmlformats.org/spreadsheetml/2006/main" count="1154" uniqueCount="638">
  <si>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</si>
  <si>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</si>
  <si>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</si>
  <si>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</si>
  <si>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</si>
  <si>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</si>
  <si>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</si>
  <si>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</si>
  <si>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</si>
  <si>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</si>
  <si>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</si>
  <si>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</si>
  <si>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</si>
  <si>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</si>
  <si>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</si>
  <si>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</si>
  <si>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</si>
  <si>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</si>
  <si>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</si>
  <si>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</si>
  <si>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</si>
  <si>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</si>
  <si>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</si>
  <si>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</si>
  <si>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</si>
  <si>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</si>
  <si>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</si>
  <si>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</si>
  <si>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</si>
  <si>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</si>
  <si>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</si>
  <si>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</si>
  <si>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</si>
  <si>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</si>
  <si>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</si>
  <si>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</si>
  <si>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</si>
  <si>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</si>
  <si>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</si>
  <si>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</si>
  <si>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</si>
  <si>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</si>
  <si>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</si>
  <si>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</si>
  <si>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</si>
  <si>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</si>
  <si>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</si>
  <si>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</si>
  <si>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</si>
  <si>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</si>
  <si>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</si>
  <si>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</si>
  <si>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</si>
  <si>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</si>
  <si>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</si>
  <si>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</si>
  <si>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</si>
  <si>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</si>
  <si>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</si>
  <si>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</si>
  <si>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</si>
  <si>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</si>
  <si>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</si>
  <si>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</si>
  <si>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</si>
  <si>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</si>
  <si>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</si>
  <si>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</si>
  <si>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</si>
  <si>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</si>
  <si>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</si>
  <si>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</si>
  <si>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</si>
  <si>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</si>
  <si>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</si>
  <si>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</si>
  <si>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</si>
  <si>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</si>
  <si>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</si>
  <si>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</si>
  <si>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</si>
  <si>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</si>
  <si>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</si>
  <si>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</si>
  <si>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</si>
  <si>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</si>
  <si>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</si>
  <si>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</si>
  <si>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</si>
  <si>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</si>
  <si>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</si>
  <si>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</si>
  <si>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</si>
  <si>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</si>
  <si>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</si>
  <si>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</si>
  <si>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</si>
  <si>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</si>
  <si>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豊田市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</si>
  <si>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</si>
  <si>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</si>
  <si>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</si>
  <si>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</si>
  <si>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</si>
  <si>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</si>
  <si>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</si>
  <si>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</si>
  <si>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</si>
  <si>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</si>
  <si>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</si>
  <si>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</si>
  <si>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</si>
  <si>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</si>
  <si>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</si>
  <si>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</si>
  <si>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</si>
  <si>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</si>
  <si>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</si>
  <si>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</si>
  <si>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</si>
  <si>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</si>
  <si>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</si>
  <si>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</si>
  <si>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</si>
  <si>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</si>
  <si>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</si>
  <si>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</si>
  <si>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</si>
  <si>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</si>
  <si>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</si>
  <si>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</si>
  <si>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</si>
  <si>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</si>
  <si>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</si>
  <si>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</si>
  <si>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</si>
  <si>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</si>
  <si>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</si>
  <si>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</si>
  <si>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</si>
  <si>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</si>
  <si>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</si>
  <si>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</si>
  <si>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</si>
  <si>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</si>
  <si>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</si>
  <si>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</si>
  <si>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</si>
  <si>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</si>
  <si>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</si>
  <si>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</si>
  <si>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</si>
  <si>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</si>
  <si>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</si>
  <si>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</si>
  <si>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</si>
  <si>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</si>
  <si>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</si>
  <si>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</si>
  <si>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</si>
  <si>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</si>
  <si>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</si>
  <si>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</si>
  <si>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</si>
  <si>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</si>
  <si>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</si>
  <si>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</si>
  <si>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</si>
  <si>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</si>
  <si>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</si>
  <si>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</si>
  <si>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</si>
  <si>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</si>
  <si>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</si>
  <si>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</si>
  <si>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</si>
  <si>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</si>
  <si>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</si>
  <si>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</si>
  <si>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</si>
  <si>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</si>
  <si>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</si>
  <si>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</si>
  <si>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</si>
  <si>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</si>
  <si>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</si>
  <si>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</si>
  <si>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</si>
  <si>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</si>
  <si>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</si>
  <si>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</si>
  <si>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</si>
  <si>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</si>
  <si>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</si>
  <si>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</si>
  <si>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</si>
  <si>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</si>
  <si>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</si>
  <si>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</si>
  <si>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</si>
  <si>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</si>
  <si>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</si>
  <si>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</si>
  <si>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</si>
  <si>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</si>
  <si>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</si>
  <si>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</si>
  <si>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</si>
  <si>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</si>
  <si>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</si>
  <si>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</si>
  <si>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</si>
  <si>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</si>
  <si>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愛知県豊田市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</si>
  <si>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</si>
  <si>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</si>
  <si>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</si>
  <si>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</si>
  <si>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</si>
  <si>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</si>
  <si>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</si>
  <si>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</si>
  <si>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</si>
  <si>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</si>
  <si>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</si>
  <si>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</si>
  <si>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</si>
  <si>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</si>
  <si>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</si>
  <si>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</si>
  <si>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</si>
  <si>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</si>
  <si>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</si>
  <si>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</si>
  <si>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</si>
  <si>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</si>
  <si>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</si>
  <si>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</si>
  <si>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</si>
  <si>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</si>
  <si>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</si>
  <si>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</si>
  <si>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</si>
  <si>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</si>
  <si>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</si>
  <si>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</si>
  <si>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</si>
  <si>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</si>
  <si>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</si>
  <si>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</si>
  <si>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</si>
  <si>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</si>
  <si>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</si>
  <si>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</si>
  <si>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</si>
  <si>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</si>
  <si>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</si>
  <si>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</si>
  <si>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</si>
  <si>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</si>
  <si>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</si>
  <si>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</si>
  <si>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</si>
  <si>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</si>
  <si>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</si>
  <si>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</si>
  <si>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</si>
  <si>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</si>
  <si>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</si>
  <si>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</si>
  <si>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</si>
  <si>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</si>
  <si>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</si>
  <si>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</si>
  <si>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</si>
  <si>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</si>
  <si>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</si>
  <si>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</si>
  <si>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</si>
  <si>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</si>
  <si>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</si>
  <si>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</si>
  <si>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</si>
  <si>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</si>
  <si>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</si>
  <si>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</si>
  <si>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</si>
  <si>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</si>
  <si>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</si>
  <si>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</si>
  <si>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</si>
  <si>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</si>
  <si>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</si>
  <si>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</si>
  <si>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</si>
  <si>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</si>
  <si>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</si>
  <si>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</si>
  <si>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</si>
  <si>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</si>
  <si>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</si>
  <si>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</si>
  <si>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</si>
  <si>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</si>
  <si>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</si>
  <si>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</si>
  <si>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</si>
  <si>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</si>
  <si>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</si>
  <si>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</si>
  <si>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</si>
  <si>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</si>
  <si>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</si>
  <si>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</si>
  <si>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</si>
  <si>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</si>
  <si>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</si>
  <si>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</si>
  <si>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</si>
  <si>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</si>
  <si>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</si>
  <si>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</si>
  <si>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</si>
  <si>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</si>
  <si>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</si>
  <si>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</si>
  <si>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</si>
  <si>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</si>
  <si>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</si>
  <si>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</si>
  <si>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</si>
  <si>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</si>
  <si>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</si>
  <si>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</si>
  <si>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</si>
  <si>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</si>
  <si>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</si>
  <si>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</si>
  <si>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</si>
  <si>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</si>
  <si>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</si>
  <si>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</si>
  <si>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</si>
  <si>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</si>
  <si>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</si>
  <si>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</si>
  <si>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</si>
  <si>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</si>
  <si>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</si>
  <si>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</si>
  <si>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</si>
  <si>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</si>
  <si>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</si>
  <si>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</si>
  <si>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</si>
  <si>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</si>
  <si>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</si>
  <si>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</si>
  <si>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</si>
  <si>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</si>
  <si>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</si>
  <si>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</si>
  <si>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</si>
  <si>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</si>
  <si>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</si>
  <si>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</si>
  <si>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</si>
  <si>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</si>
  <si>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愛知県豊田市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</si>
  <si>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</si>
  <si>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</si>
  <si>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</si>
  <si>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</si>
  <si>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</si>
  <si>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</si>
  <si>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</si>
  <si>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</si>
  <si>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</si>
  <si>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</si>
  <si>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</si>
  <si>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</si>
  <si>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</si>
  <si>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</si>
  <si>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</si>
  <si>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</si>
  <si>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</si>
  <si>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</si>
  <si>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</si>
  <si>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</si>
  <si>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水道水源保全事業特別会計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</si>
  <si>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</si>
  <si>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</si>
  <si>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</si>
  <si>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</si>
  <si>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</si>
  <si>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</si>
  <si>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</si>
  <si>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</si>
  <si>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</si>
  <si>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</si>
  <si>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</si>
  <si>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</si>
  <si>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</si>
  <si>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</si>
  <si>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</si>
  <si>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</si>
  <si>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</si>
  <si>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</si>
  <si>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</si>
  <si>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</si>
  <si>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</si>
  <si>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卸売市場特別会計</t>
    <phoneticPr fontId="5"/>
  </si>
  <si>
    <t>法非適用企業</t>
    <phoneticPr fontId="5"/>
  </si>
  <si>
    <t>分譲住宅建設事業特別会計</t>
    <phoneticPr fontId="5"/>
  </si>
  <si>
    <t>都市計画事業土地区画整理特別会計</t>
    <phoneticPr fontId="5"/>
  </si>
  <si>
    <t>法非適用企業</t>
    <phoneticPr fontId="5"/>
  </si>
  <si>
    <t>産業用地造成事業特別会計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</si>
  <si>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</si>
  <si>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</si>
  <si>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</si>
  <si>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</si>
  <si>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</si>
  <si>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</si>
  <si>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</si>
  <si>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</si>
  <si>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</si>
  <si>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</si>
  <si>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</si>
  <si>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</si>
  <si>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</si>
  <si>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</si>
  <si>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</si>
  <si>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</si>
  <si>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</si>
  <si>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</si>
  <si>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</si>
  <si>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</si>
  <si>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</si>
  <si>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</si>
  <si>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</si>
  <si>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</si>
  <si>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</si>
  <si>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</si>
  <si>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</si>
  <si>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</si>
  <si>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</si>
  <si>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</si>
  <si>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</si>
  <si>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</si>
  <si>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</si>
  <si>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</si>
  <si>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</si>
  <si>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</si>
  <si>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</si>
  <si>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</si>
  <si>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</si>
  <si>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</si>
  <si>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</si>
  <si>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</si>
  <si>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</si>
  <si>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</si>
  <si>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</si>
  <si>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</si>
  <si>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</si>
  <si>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</si>
  <si>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</si>
  <si>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</si>
  <si>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</si>
  <si>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</si>
  <si>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</si>
  <si>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</si>
  <si>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</si>
  <si>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</si>
  <si>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</si>
  <si>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</si>
  <si>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</si>
  <si>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</si>
  <si>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</si>
  <si>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</si>
  <si>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</si>
  <si>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</si>
  <si>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</si>
  <si>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</si>
  <si>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</si>
  <si>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</si>
  <si>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</si>
  <si>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</si>
  <si>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</si>
  <si>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</si>
  <si>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</si>
  <si>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</si>
  <si>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</si>
  <si>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</si>
  <si>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</si>
  <si>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</si>
  <si>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</si>
  <si>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</si>
  <si>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</si>
  <si>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</si>
  <si>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</si>
  <si>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</si>
  <si>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</si>
  <si>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</si>
  <si>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</si>
  <si>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</si>
  <si>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</si>
  <si>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</si>
  <si>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</si>
  <si>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</si>
  <si>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</si>
  <si>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</si>
  <si>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</si>
  <si>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</si>
  <si>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</si>
  <si>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</si>
  <si>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</si>
  <si>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</si>
  <si>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</si>
  <si>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</si>
  <si>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</si>
  <si>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</si>
  <si>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</si>
  <si>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</si>
  <si>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</si>
  <si>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</si>
  <si>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</si>
  <si>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</si>
  <si>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</si>
  <si>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</si>
  <si>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</si>
  <si>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</si>
  <si>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</si>
  <si>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</si>
  <si>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</si>
  <si>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</si>
  <si>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</si>
  <si>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</si>
  <si>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</si>
  <si>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</si>
  <si>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</si>
  <si>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</si>
  <si>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</si>
  <si>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</si>
  <si>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</si>
  <si>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</si>
  <si>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</si>
  <si>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</si>
  <si>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</si>
  <si>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</si>
  <si>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</si>
  <si>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</si>
  <si>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</si>
  <si>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</si>
  <si>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</si>
  <si>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</si>
  <si>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</si>
  <si>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</si>
  <si>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</si>
  <si>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</si>
  <si>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</si>
  <si>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</si>
  <si>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</si>
  <si>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</si>
  <si>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</si>
  <si>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</si>
  <si>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</si>
  <si>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</si>
  <si>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</si>
  <si>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</si>
  <si>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</si>
  <si>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</si>
  <si>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</si>
  <si>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4.41</t>
  </si>
  <si>
    <t>▲ 0.54</t>
  </si>
  <si>
    <t>水道事業会計</t>
  </si>
  <si>
    <t>一般会計</t>
  </si>
  <si>
    <t>下水道事業会計</t>
  </si>
  <si>
    <t>産業用地造成事業特別会計</t>
  </si>
  <si>
    <t>介護保険事業特別会計</t>
  </si>
  <si>
    <t>国民健康保険特別会計</t>
  </si>
  <si>
    <t>卸売市場特別会計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</si>
  <si>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</si>
  <si>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</si>
  <si>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</si>
  <si>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</si>
  <si>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</si>
  <si>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</si>
  <si>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</si>
  <si>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</si>
  <si>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</si>
  <si>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</si>
  <si>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</si>
  <si>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</si>
  <si>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</si>
  <si>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</si>
  <si>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t>
    <phoneticPr fontId="2"/>
  </si>
  <si>
    <t>豊田市国際交流協会</t>
    <phoneticPr fontId="2"/>
  </si>
  <si>
    <t>豊田地域医療センター</t>
    <phoneticPr fontId="2"/>
  </si>
  <si>
    <t>豊田ほっとかん</t>
    <phoneticPr fontId="2"/>
  </si>
  <si>
    <t>豊田加茂環境整備公社</t>
    <phoneticPr fontId="2"/>
  </si>
  <si>
    <t>豊田都市交通研究所</t>
    <phoneticPr fontId="2"/>
  </si>
  <si>
    <t>豊田市駅前開発</t>
    <phoneticPr fontId="2"/>
  </si>
  <si>
    <t>豊田市水道サービス協会</t>
    <phoneticPr fontId="2"/>
  </si>
  <si>
    <t>豊田市学校給食協会</t>
    <phoneticPr fontId="2"/>
  </si>
  <si>
    <t>豊田市文化振興財団</t>
    <phoneticPr fontId="2"/>
  </si>
  <si>
    <t>豊田市スポーツ協会</t>
    <phoneticPr fontId="2"/>
  </si>
  <si>
    <t>高橋記念美術文化振興財団</t>
    <phoneticPr fontId="2"/>
  </si>
  <si>
    <t>豊田市土地開発公社</t>
    <phoneticPr fontId="2"/>
  </si>
  <si>
    <t>豊田まちづくり</t>
    <phoneticPr fontId="2"/>
  </si>
  <si>
    <t>豊田市駅東開発</t>
    <phoneticPr fontId="2"/>
  </si>
  <si>
    <t>豊田スタジアム</t>
    <phoneticPr fontId="2"/>
  </si>
  <si>
    <t>豊田市駅前通り南開発</t>
    <phoneticPr fontId="2"/>
  </si>
  <si>
    <t>とよた山里ホールディングス</t>
    <phoneticPr fontId="2"/>
  </si>
  <si>
    <t>ツーリズムとよた</t>
    <phoneticPr fontId="2"/>
  </si>
  <si>
    <t>-</t>
    <phoneticPr fontId="2"/>
  </si>
  <si>
    <t>-</t>
    <phoneticPr fontId="2"/>
  </si>
  <si>
    <t>豊田市保健医療福祉基金</t>
    <rPh sb="0" eb="3">
      <t>トヨタシ</t>
    </rPh>
    <rPh sb="3" eb="11">
      <t>ホケンイリョウフクシキキン</t>
    </rPh>
    <phoneticPr fontId="5"/>
  </si>
  <si>
    <t>豊田市公共施設安全安心基金</t>
    <rPh sb="0" eb="3">
      <t>トヨタシ</t>
    </rPh>
    <rPh sb="3" eb="7">
      <t>コウキョウシセツ</t>
    </rPh>
    <rPh sb="7" eb="13">
      <t>アンゼンアンシンキキン</t>
    </rPh>
    <phoneticPr fontId="5"/>
  </si>
  <si>
    <t>豊田市教育施設整備基金</t>
    <rPh sb="0" eb="3">
      <t>トヨタシ</t>
    </rPh>
    <rPh sb="3" eb="7">
      <t>キョウイクシセツ</t>
    </rPh>
    <rPh sb="7" eb="11">
      <t>セイビキキン</t>
    </rPh>
    <phoneticPr fontId="5"/>
  </si>
  <si>
    <t>豊田市都市高速鉄道整備基金</t>
    <rPh sb="0" eb="3">
      <t>トヨタシ</t>
    </rPh>
    <rPh sb="3" eb="9">
      <t>トシコウソクテツドウ</t>
    </rPh>
    <rPh sb="9" eb="13">
      <t>セイビキキン</t>
    </rPh>
    <phoneticPr fontId="5"/>
  </si>
  <si>
    <t>豊田市幹線道路建設基金</t>
    <rPh sb="0" eb="3">
      <t>トヨタシ</t>
    </rPh>
    <rPh sb="3" eb="7">
      <t>カンセンドウロ</t>
    </rPh>
    <rPh sb="7" eb="11">
      <t>ケンセツキキン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</si>
  <si>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</si>
  <si>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</si>
  <si>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</si>
  <si>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</si>
  <si>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</si>
  <si>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</si>
  <si>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</si>
  <si>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</si>
  <si>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</si>
  <si>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</si>
  <si>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</si>
  <si>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</si>
  <si>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</si>
  <si>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</si>
  <si>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</si>
  <si>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充当可能財源等が将来負担額を上回るため、将来負担比率はない。有形固定資産減価償却率も類似団体に比べ低い水準で推移しており、今後も公共施設等総合管理計画に基づき適切な老朽化対策、施設の統廃合を行っていく。</t>
    <phoneticPr fontId="5"/>
  </si>
  <si>
    <t>充当可能財源等が将来負担額を上回るため、将来負担比率はない。また、実質公債費比率は前年度から０．５ポイント下回り、２．３％であった。類似団体と比べても平均を下回っており、近年減少傾向であるため、健全な財政状況が保持されている。
今後も、景気の変動等に注視しつつ、引き続き財務体質の強化を図っていく。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</si>
</sst>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5E0A-4519-84FC-3F2BE60B36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90981</c:v>
                </c:pt>
                <c:pt idx="1">
                  <c:v>97676</c:v>
                </c:pt>
                <c:pt idx="2">
                  <c:v>90161</c:v>
                </c:pt>
                <c:pt idx="3">
                  <c:v>112579</c:v>
                </c:pt>
                <c:pt idx="4">
                  <c:v>109142</c:v>
                </c:pt>
              </c:numCache>
            </c:numRef>
          </c:val>
          <c:smooth val="0"/>
          <c:extLst>
            <c:ext xmlns:c16="http://schemas.microsoft.com/office/drawing/2014/chart" uri="{C3380CC4-5D6E-409C-BE32-E72D297353CC}">
              <c16:uniqueId val="{00000001-5E0A-4519-84FC-3F2BE60B36B0}"/>
            </c:ext>
          </c:extLst>
        </c:ser>
        <c:dLbls>
          <c:showLegendKey val="0"/>
          <c:showVal val="0"/>
          <c:showCatName val="0"/>
          <c:showSerName val="0"/>
          <c:showPercent val="0"/>
          <c:showBubbleSize val="0"/>
        </c:dLbls>
        <c:marker val="1"/>
        <c:smooth val="0"/>
        <c:axId val="539843968"/>
        <c:axId val="227386312"/>
      </c:lineChart>
      <c:catAx>
        <c:axId val="539843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7386312"/>
        <c:crosses val="autoZero"/>
        <c:auto val="1"/>
        <c:lblAlgn val="ctr"/>
        <c:lblOffset val="100"/>
        <c:tickLblSkip val="1"/>
        <c:tickMarkSkip val="1"/>
        <c:noMultiLvlLbl val="0"/>
      </c:catAx>
      <c:valAx>
        <c:axId val="2273863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9843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3.53</c:v>
                </c:pt>
                <c:pt idx="1">
                  <c:v>3.38</c:v>
                </c:pt>
                <c:pt idx="2">
                  <c:v>5.55</c:v>
                </c:pt>
                <c:pt idx="3">
                  <c:v>5.63</c:v>
                </c:pt>
                <c:pt idx="4">
                  <c:v>5.87</c:v>
                </c:pt>
              </c:numCache>
            </c:numRef>
          </c:val>
          <c:extLst>
            <c:ext xmlns:c16="http://schemas.microsoft.com/office/drawing/2014/chart" uri="{C3380CC4-5D6E-409C-BE32-E72D297353CC}">
              <c16:uniqueId val="{00000000-A20C-469C-A943-163874B553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26.92</c:v>
                </c:pt>
                <c:pt idx="1">
                  <c:v>21.79</c:v>
                </c:pt>
                <c:pt idx="2">
                  <c:v>31.44</c:v>
                </c:pt>
                <c:pt idx="3">
                  <c:v>28.28</c:v>
                </c:pt>
                <c:pt idx="4">
                  <c:v>28.84</c:v>
                </c:pt>
              </c:numCache>
            </c:numRef>
          </c:val>
          <c:extLst>
            <c:ext xmlns:c16="http://schemas.microsoft.com/office/drawing/2014/chart" uri="{C3380CC4-5D6E-409C-BE32-E72D297353CC}">
              <c16:uniqueId val="{00000001-A20C-469C-A943-163874B5535E}"/>
            </c:ext>
          </c:extLst>
        </c:ser>
        <c:dLbls>
          <c:showLegendKey val="0"/>
          <c:showVal val="0"/>
          <c:showCatName val="0"/>
          <c:showSerName val="0"/>
          <c:showPercent val="0"/>
          <c:showBubbleSize val="0"/>
        </c:dLbls>
        <c:gapWidth val="250"/>
        <c:overlap val="100"/>
        <c:axId val="606303760"/>
        <c:axId val="612186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5.13</c:v>
                </c:pt>
                <c:pt idx="1">
                  <c:v>-4.41</c:v>
                </c:pt>
                <c:pt idx="2">
                  <c:v>1.45</c:v>
                </c:pt>
                <c:pt idx="3">
                  <c:v>4.34</c:v>
                </c:pt>
                <c:pt idx="4">
                  <c:v>-0.54</c:v>
                </c:pt>
              </c:numCache>
            </c:numRef>
          </c:val>
          <c:smooth val="0"/>
          <c:extLst>
            <c:ext xmlns:c16="http://schemas.microsoft.com/office/drawing/2014/chart" uri="{C3380CC4-5D6E-409C-BE32-E72D297353CC}">
              <c16:uniqueId val="{00000002-A20C-469C-A943-163874B5535E}"/>
            </c:ext>
          </c:extLst>
        </c:ser>
        <c:dLbls>
          <c:showLegendKey val="0"/>
          <c:showVal val="0"/>
          <c:showCatName val="0"/>
          <c:showSerName val="0"/>
          <c:showPercent val="0"/>
          <c:showBubbleSize val="0"/>
        </c:dLbls>
        <c:marker val="1"/>
        <c:smooth val="0"/>
        <c:axId val="606303760"/>
        <c:axId val="612186152"/>
      </c:lineChart>
      <c:catAx>
        <c:axId val="60630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12186152"/>
        <c:crosses val="autoZero"/>
        <c:auto val="1"/>
        <c:lblAlgn val="ctr"/>
        <c:lblOffset val="100"/>
        <c:tickLblSkip val="1"/>
        <c:tickMarkSkip val="1"/>
        <c:noMultiLvlLbl val="0"/>
      </c:catAx>
      <c:valAx>
        <c:axId val="612186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630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0.42</c:v>
                </c:pt>
                <c:pt idx="2">
                  <c:v>#N/A</c:v>
                </c:pt>
                <c:pt idx="3">
                  <c:v>0.06</c:v>
                </c:pt>
                <c:pt idx="4">
                  <c:v>#N/A</c:v>
                </c:pt>
                <c:pt idx="5">
                  <c:v>0.01</c:v>
                </c:pt>
                <c:pt idx="6">
                  <c:v>#N/A</c:v>
                </c:pt>
                <c:pt idx="7">
                  <c:v>0</c:v>
                </c:pt>
                <c:pt idx="8">
                  <c:v>#N/A</c:v>
                </c:pt>
                <c:pt idx="9">
                  <c:v>0.01</c:v>
                </c:pt>
              </c:numCache>
            </c:numRef>
          </c:val>
          <c:extLst>
            <c:ext xmlns:c16="http://schemas.microsoft.com/office/drawing/2014/chart" uri="{C3380CC4-5D6E-409C-BE32-E72D297353CC}">
              <c16:uniqueId val="{00000000-BDCE-4868-A30C-C525DFBDC7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CE-4868-A30C-C525DFBDC7D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2-BDCE-4868-A30C-C525DFBDC7D1}"/>
            </c:ext>
          </c:extLst>
        </c:ser>
        <c:ser>
          <c:idx val="3"/>
          <c:order val="3"/>
          <c:tx>
            <c:strRef>
              <c:f>データシート!$A$30</c:f>
              <c:strCache>
                <c:ptCount val="1"/>
                <c:pt idx="0">
                  <c:v>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3-BDCE-4868-A30C-C525DFBDC7D1}"/>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1.37</c:v>
                </c:pt>
                <c:pt idx="2">
                  <c:v>#N/A</c:v>
                </c:pt>
                <c:pt idx="3">
                  <c:v>1.31</c:v>
                </c:pt>
                <c:pt idx="4">
                  <c:v>#N/A</c:v>
                </c:pt>
                <c:pt idx="5">
                  <c:v>0.53</c:v>
                </c:pt>
                <c:pt idx="6">
                  <c:v>#N/A</c:v>
                </c:pt>
                <c:pt idx="7">
                  <c:v>7.0000000000000007E-2</c:v>
                </c:pt>
                <c:pt idx="8">
                  <c:v>#N/A</c:v>
                </c:pt>
                <c:pt idx="9">
                  <c:v>0.46</c:v>
                </c:pt>
              </c:numCache>
            </c:numRef>
          </c:val>
          <c:extLst>
            <c:ext xmlns:c16="http://schemas.microsoft.com/office/drawing/2014/chart" uri="{C3380CC4-5D6E-409C-BE32-E72D297353CC}">
              <c16:uniqueId val="{00000004-BDCE-4868-A30C-C525DFBDC7D1}"/>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0.39</c:v>
                </c:pt>
                <c:pt idx="2">
                  <c:v>#N/A</c:v>
                </c:pt>
                <c:pt idx="3">
                  <c:v>0.53</c:v>
                </c:pt>
                <c:pt idx="4">
                  <c:v>#N/A</c:v>
                </c:pt>
                <c:pt idx="5">
                  <c:v>0.63</c:v>
                </c:pt>
                <c:pt idx="6">
                  <c:v>#N/A</c:v>
                </c:pt>
                <c:pt idx="7">
                  <c:v>0.43</c:v>
                </c:pt>
                <c:pt idx="8">
                  <c:v>#N/A</c:v>
                </c:pt>
                <c:pt idx="9">
                  <c:v>0.54</c:v>
                </c:pt>
              </c:numCache>
            </c:numRef>
          </c:val>
          <c:extLst>
            <c:ext xmlns:c16="http://schemas.microsoft.com/office/drawing/2014/chart" uri="{C3380CC4-5D6E-409C-BE32-E72D297353CC}">
              <c16:uniqueId val="{00000005-BDCE-4868-A30C-C525DFBDC7D1}"/>
            </c:ext>
          </c:extLst>
        </c:ser>
        <c:ser>
          <c:idx val="6"/>
          <c:order val="6"/>
          <c:tx>
            <c:strRef>
              <c:f>データシート!$A$33</c:f>
              <c:strCache>
                <c:ptCount val="1"/>
                <c:pt idx="0">
                  <c:v>産業用地造成事業特別会計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2.15</c:v>
                </c:pt>
              </c:numCache>
            </c:numRef>
          </c:val>
          <c:extLst>
            <c:ext xmlns:c16="http://schemas.microsoft.com/office/drawing/2014/chart" uri="{C3380CC4-5D6E-409C-BE32-E72D297353CC}">
              <c16:uniqueId val="{00000006-BDCE-4868-A30C-C525DFBDC7D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2.2200000000000002</c:v>
                </c:pt>
                <c:pt idx="2">
                  <c:v>#N/A</c:v>
                </c:pt>
                <c:pt idx="3">
                  <c:v>2.27</c:v>
                </c:pt>
                <c:pt idx="4">
                  <c:v>#N/A</c:v>
                </c:pt>
                <c:pt idx="5">
                  <c:v>2.88</c:v>
                </c:pt>
                <c:pt idx="6">
                  <c:v>#N/A</c:v>
                </c:pt>
                <c:pt idx="7">
                  <c:v>2.89</c:v>
                </c:pt>
                <c:pt idx="8">
                  <c:v>#N/A</c:v>
                </c:pt>
                <c:pt idx="9">
                  <c:v>3.1</c:v>
                </c:pt>
              </c:numCache>
            </c:numRef>
          </c:val>
          <c:extLst>
            <c:ext xmlns:c16="http://schemas.microsoft.com/office/drawing/2014/chart" uri="{C3380CC4-5D6E-409C-BE32-E72D297353CC}">
              <c16:uniqueId val="{00000007-BDCE-4868-A30C-C525DFBDC7D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3.49</c:v>
                </c:pt>
                <c:pt idx="2">
                  <c:v>#N/A</c:v>
                </c:pt>
                <c:pt idx="3">
                  <c:v>3.35</c:v>
                </c:pt>
                <c:pt idx="4">
                  <c:v>#N/A</c:v>
                </c:pt>
                <c:pt idx="5">
                  <c:v>5.54</c:v>
                </c:pt>
                <c:pt idx="6">
                  <c:v>#N/A</c:v>
                </c:pt>
                <c:pt idx="7">
                  <c:v>5.62</c:v>
                </c:pt>
                <c:pt idx="8">
                  <c:v>#N/A</c:v>
                </c:pt>
                <c:pt idx="9">
                  <c:v>5.85</c:v>
                </c:pt>
              </c:numCache>
            </c:numRef>
          </c:val>
          <c:extLst>
            <c:ext xmlns:c16="http://schemas.microsoft.com/office/drawing/2014/chart" uri="{C3380CC4-5D6E-409C-BE32-E72D297353CC}">
              <c16:uniqueId val="{00000008-BDCE-4868-A30C-C525DFBDC7D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9.82</c:v>
                </c:pt>
                <c:pt idx="2">
                  <c:v>#N/A</c:v>
                </c:pt>
                <c:pt idx="3">
                  <c:v>9.16</c:v>
                </c:pt>
                <c:pt idx="4">
                  <c:v>#N/A</c:v>
                </c:pt>
                <c:pt idx="5">
                  <c:v>12.17</c:v>
                </c:pt>
                <c:pt idx="6">
                  <c:v>#N/A</c:v>
                </c:pt>
                <c:pt idx="7">
                  <c:v>9.2200000000000006</c:v>
                </c:pt>
                <c:pt idx="8">
                  <c:v>#N/A</c:v>
                </c:pt>
                <c:pt idx="9">
                  <c:v>9.24</c:v>
                </c:pt>
              </c:numCache>
            </c:numRef>
          </c:val>
          <c:extLst>
            <c:ext xmlns:c16="http://schemas.microsoft.com/office/drawing/2014/chart" uri="{C3380CC4-5D6E-409C-BE32-E72D297353CC}">
              <c16:uniqueId val="{00000009-BDCE-4868-A30C-C525DFBDC7D1}"/>
            </c:ext>
          </c:extLst>
        </c:ser>
        <c:dLbls>
          <c:showLegendKey val="0"/>
          <c:showVal val="0"/>
          <c:showCatName val="0"/>
          <c:showSerName val="0"/>
          <c:showPercent val="0"/>
          <c:showBubbleSize val="0"/>
        </c:dLbls>
        <c:gapWidth val="150"/>
        <c:overlap val="100"/>
        <c:axId val="227473688"/>
        <c:axId val="539163400"/>
      </c:barChart>
      <c:catAx>
        <c:axId val="227473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9163400"/>
        <c:crosses val="autoZero"/>
        <c:auto val="1"/>
        <c:lblAlgn val="ctr"/>
        <c:lblOffset val="100"/>
        <c:tickLblSkip val="1"/>
        <c:tickMarkSkip val="1"/>
        <c:noMultiLvlLbl val="0"/>
      </c:catAx>
      <c:valAx>
        <c:axId val="539163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473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11809</c:v>
                </c:pt>
                <c:pt idx="5">
                  <c:v>11444</c:v>
                </c:pt>
                <c:pt idx="8">
                  <c:v>11938</c:v>
                </c:pt>
                <c:pt idx="11">
                  <c:v>9617</c:v>
                </c:pt>
                <c:pt idx="14">
                  <c:v>9061</c:v>
                </c:pt>
              </c:numCache>
            </c:numRef>
          </c:val>
          <c:extLst>
            <c:ext xmlns:c16="http://schemas.microsoft.com/office/drawing/2014/chart" uri="{C3380CC4-5D6E-409C-BE32-E72D297353CC}">
              <c16:uniqueId val="{00000000-82E9-4F73-9619-3B25D7C8AD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E9-4F73-9619-3B25D7C8AD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347</c:v>
                </c:pt>
                <c:pt idx="3">
                  <c:v>348</c:v>
                </c:pt>
                <c:pt idx="6">
                  <c:v>348</c:v>
                </c:pt>
                <c:pt idx="9">
                  <c:v>1079</c:v>
                </c:pt>
                <c:pt idx="12">
                  <c:v>398</c:v>
                </c:pt>
              </c:numCache>
            </c:numRef>
          </c:val>
          <c:extLst>
            <c:ext xmlns:c16="http://schemas.microsoft.com/office/drawing/2014/chart" uri="{C3380CC4-5D6E-409C-BE32-E72D297353CC}">
              <c16:uniqueId val="{00000002-82E9-4F73-9619-3B25D7C8AD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E9-4F73-9619-3B25D7C8AD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3025</c:v>
                </c:pt>
                <c:pt idx="3">
                  <c:v>2444</c:v>
                </c:pt>
                <c:pt idx="6">
                  <c:v>2408</c:v>
                </c:pt>
                <c:pt idx="9">
                  <c:v>2356</c:v>
                </c:pt>
                <c:pt idx="12">
                  <c:v>2317</c:v>
                </c:pt>
              </c:numCache>
            </c:numRef>
          </c:val>
          <c:extLst>
            <c:ext xmlns:c16="http://schemas.microsoft.com/office/drawing/2014/chart" uri="{C3380CC4-5D6E-409C-BE32-E72D297353CC}">
              <c16:uniqueId val="{00000004-82E9-4F73-9619-3B25D7C8AD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E9-4F73-9619-3B25D7C8AD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E9-4F73-9619-3B25D7C8AD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13346</c:v>
                </c:pt>
                <c:pt idx="3">
                  <c:v>12538</c:v>
                </c:pt>
                <c:pt idx="6">
                  <c:v>12173</c:v>
                </c:pt>
                <c:pt idx="9">
                  <c:v>9557</c:v>
                </c:pt>
                <c:pt idx="12">
                  <c:v>7897</c:v>
                </c:pt>
              </c:numCache>
            </c:numRef>
          </c:val>
          <c:extLst>
            <c:ext xmlns:c16="http://schemas.microsoft.com/office/drawing/2014/chart" uri="{C3380CC4-5D6E-409C-BE32-E72D297353CC}">
              <c16:uniqueId val="{00000007-82E9-4F73-9619-3B25D7C8AD8C}"/>
            </c:ext>
          </c:extLst>
        </c:ser>
        <c:dLbls>
          <c:showLegendKey val="0"/>
          <c:showVal val="0"/>
          <c:showCatName val="0"/>
          <c:showSerName val="0"/>
          <c:showPercent val="0"/>
          <c:showBubbleSize val="0"/>
        </c:dLbls>
        <c:gapWidth val="100"/>
        <c:overlap val="100"/>
        <c:axId val="539160656"/>
        <c:axId val="539161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4909</c:v>
                </c:pt>
                <c:pt idx="2">
                  <c:v>#N/A</c:v>
                </c:pt>
                <c:pt idx="3">
                  <c:v>#N/A</c:v>
                </c:pt>
                <c:pt idx="4">
                  <c:v>3886</c:v>
                </c:pt>
                <c:pt idx="5">
                  <c:v>#N/A</c:v>
                </c:pt>
                <c:pt idx="6">
                  <c:v>#N/A</c:v>
                </c:pt>
                <c:pt idx="7">
                  <c:v>2991</c:v>
                </c:pt>
                <c:pt idx="8">
                  <c:v>#N/A</c:v>
                </c:pt>
                <c:pt idx="9">
                  <c:v>#N/A</c:v>
                </c:pt>
                <c:pt idx="10">
                  <c:v>3375</c:v>
                </c:pt>
                <c:pt idx="11">
                  <c:v>#N/A</c:v>
                </c:pt>
                <c:pt idx="12">
                  <c:v>#N/A</c:v>
                </c:pt>
                <c:pt idx="13">
                  <c:v>1551</c:v>
                </c:pt>
                <c:pt idx="14">
                  <c:v>#N/A</c:v>
                </c:pt>
              </c:numCache>
            </c:numRef>
          </c:val>
          <c:smooth val="0"/>
          <c:extLst>
            <c:ext xmlns:c16="http://schemas.microsoft.com/office/drawing/2014/chart" uri="{C3380CC4-5D6E-409C-BE32-E72D297353CC}">
              <c16:uniqueId val="{00000008-82E9-4F73-9619-3B25D7C8AD8C}"/>
            </c:ext>
          </c:extLst>
        </c:ser>
        <c:dLbls>
          <c:showLegendKey val="0"/>
          <c:showVal val="0"/>
          <c:showCatName val="0"/>
          <c:showSerName val="0"/>
          <c:showPercent val="0"/>
          <c:showBubbleSize val="0"/>
        </c:dLbls>
        <c:marker val="1"/>
        <c:smooth val="0"/>
        <c:axId val="539160656"/>
        <c:axId val="539161440"/>
      </c:lineChart>
      <c:catAx>
        <c:axId val="53916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9161440"/>
        <c:crosses val="autoZero"/>
        <c:auto val="1"/>
        <c:lblAlgn val="ctr"/>
        <c:lblOffset val="100"/>
        <c:tickLblSkip val="1"/>
        <c:tickMarkSkip val="1"/>
        <c:noMultiLvlLbl val="0"/>
      </c:catAx>
      <c:valAx>
        <c:axId val="539161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9160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84765</c:v>
                </c:pt>
                <c:pt idx="5">
                  <c:v>76901</c:v>
                </c:pt>
                <c:pt idx="8">
                  <c:v>71757</c:v>
                </c:pt>
                <c:pt idx="11">
                  <c:v>67286</c:v>
                </c:pt>
                <c:pt idx="14">
                  <c:v>62197</c:v>
                </c:pt>
              </c:numCache>
            </c:numRef>
          </c:val>
          <c:extLst>
            <c:ext xmlns:c16="http://schemas.microsoft.com/office/drawing/2014/chart" uri="{C3380CC4-5D6E-409C-BE32-E72D297353CC}">
              <c16:uniqueId val="{00000000-F564-4324-B76D-4E69AB0265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17737</c:v>
                </c:pt>
                <c:pt idx="5">
                  <c:v>14483</c:v>
                </c:pt>
                <c:pt idx="8">
                  <c:v>13086</c:v>
                </c:pt>
                <c:pt idx="11">
                  <c:v>17023</c:v>
                </c:pt>
                <c:pt idx="14">
                  <c:v>19760</c:v>
                </c:pt>
              </c:numCache>
            </c:numRef>
          </c:val>
          <c:extLst>
            <c:ext xmlns:c16="http://schemas.microsoft.com/office/drawing/2014/chart" uri="{C3380CC4-5D6E-409C-BE32-E72D297353CC}">
              <c16:uniqueId val="{00000001-F564-4324-B76D-4E69AB0265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105481</c:v>
                </c:pt>
                <c:pt idx="5">
                  <c:v>101005</c:v>
                </c:pt>
                <c:pt idx="8">
                  <c:v>101893</c:v>
                </c:pt>
                <c:pt idx="11">
                  <c:v>100897</c:v>
                </c:pt>
                <c:pt idx="14">
                  <c:v>91303</c:v>
                </c:pt>
              </c:numCache>
            </c:numRef>
          </c:val>
          <c:extLst>
            <c:ext xmlns:c16="http://schemas.microsoft.com/office/drawing/2014/chart" uri="{C3380CC4-5D6E-409C-BE32-E72D297353CC}">
              <c16:uniqueId val="{00000002-F564-4324-B76D-4E69AB0265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64-4324-B76D-4E69AB0265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64-4324-B76D-4E69AB0265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64-4324-B76D-4E69AB0265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19259</c:v>
                </c:pt>
                <c:pt idx="3">
                  <c:v>19135</c:v>
                </c:pt>
                <c:pt idx="6">
                  <c:v>19690</c:v>
                </c:pt>
                <c:pt idx="9">
                  <c:v>19265</c:v>
                </c:pt>
                <c:pt idx="12">
                  <c:v>18264</c:v>
                </c:pt>
              </c:numCache>
            </c:numRef>
          </c:val>
          <c:extLst>
            <c:ext xmlns:c16="http://schemas.microsoft.com/office/drawing/2014/chart" uri="{C3380CC4-5D6E-409C-BE32-E72D297353CC}">
              <c16:uniqueId val="{00000006-F564-4324-B76D-4E69AB0265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564-4324-B76D-4E69AB0265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33869</c:v>
                </c:pt>
                <c:pt idx="3">
                  <c:v>29256</c:v>
                </c:pt>
                <c:pt idx="6">
                  <c:v>26860</c:v>
                </c:pt>
                <c:pt idx="9">
                  <c:v>24220</c:v>
                </c:pt>
                <c:pt idx="12">
                  <c:v>23000</c:v>
                </c:pt>
              </c:numCache>
            </c:numRef>
          </c:val>
          <c:extLst>
            <c:ext xmlns:c16="http://schemas.microsoft.com/office/drawing/2014/chart" uri="{C3380CC4-5D6E-409C-BE32-E72D297353CC}">
              <c16:uniqueId val="{00000008-F564-4324-B76D-4E69AB0265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7069</c:v>
                </c:pt>
                <c:pt idx="3">
                  <c:v>7744</c:v>
                </c:pt>
                <c:pt idx="6">
                  <c:v>7817</c:v>
                </c:pt>
                <c:pt idx="9">
                  <c:v>8084</c:v>
                </c:pt>
                <c:pt idx="12">
                  <c:v>7826</c:v>
                </c:pt>
              </c:numCache>
            </c:numRef>
          </c:val>
          <c:extLst>
            <c:ext xmlns:c16="http://schemas.microsoft.com/office/drawing/2014/chart" uri="{C3380CC4-5D6E-409C-BE32-E72D297353CC}">
              <c16:uniqueId val="{00000009-F564-4324-B76D-4E69AB0265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64693</c:v>
                </c:pt>
                <c:pt idx="3">
                  <c:v>58636</c:v>
                </c:pt>
                <c:pt idx="6">
                  <c:v>50960</c:v>
                </c:pt>
                <c:pt idx="9">
                  <c:v>51380</c:v>
                </c:pt>
                <c:pt idx="12">
                  <c:v>51656</c:v>
                </c:pt>
              </c:numCache>
            </c:numRef>
          </c:val>
          <c:extLst>
            <c:ext xmlns:c16="http://schemas.microsoft.com/office/drawing/2014/chart" uri="{C3380CC4-5D6E-409C-BE32-E72D297353CC}">
              <c16:uniqueId val="{0000000A-F564-4324-B76D-4E69AB026503}"/>
            </c:ext>
          </c:extLst>
        </c:ser>
        <c:dLbls>
          <c:showLegendKey val="0"/>
          <c:showVal val="0"/>
          <c:showCatName val="0"/>
          <c:showSerName val="0"/>
          <c:showPercent val="0"/>
          <c:showBubbleSize val="0"/>
        </c:dLbls>
        <c:gapWidth val="100"/>
        <c:overlap val="100"/>
        <c:axId val="613525464"/>
        <c:axId val="613525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564-4324-B76D-4E69AB026503}"/>
            </c:ext>
          </c:extLst>
        </c:ser>
        <c:dLbls>
          <c:showLegendKey val="0"/>
          <c:showVal val="0"/>
          <c:showCatName val="0"/>
          <c:showSerName val="0"/>
          <c:showPercent val="0"/>
          <c:showBubbleSize val="0"/>
        </c:dLbls>
        <c:marker val="1"/>
        <c:smooth val="0"/>
        <c:axId val="613525464"/>
        <c:axId val="613525856"/>
      </c:lineChart>
      <c:catAx>
        <c:axId val="613525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3525856"/>
        <c:crosses val="autoZero"/>
        <c:auto val="1"/>
        <c:lblAlgn val="ctr"/>
        <c:lblOffset val="100"/>
        <c:tickLblSkip val="1"/>
        <c:tickMarkSkip val="1"/>
        <c:noMultiLvlLbl val="0"/>
      </c:catAx>
      <c:valAx>
        <c:axId val="613525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3525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33100</c:v>
                </c:pt>
                <c:pt idx="1">
                  <c:v>37100</c:v>
                </c:pt>
                <c:pt idx="2">
                  <c:v>36400</c:v>
                </c:pt>
              </c:numCache>
            </c:numRef>
          </c:val>
          <c:extLst>
            <c:ext xmlns:c16="http://schemas.microsoft.com/office/drawing/2014/chart" uri="{C3380CC4-5D6E-409C-BE32-E72D297353CC}">
              <c16:uniqueId val="{00000000-972D-4E85-B953-4EA7584B2B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2153</c:v>
                </c:pt>
                <c:pt idx="1">
                  <c:v>2155</c:v>
                </c:pt>
                <c:pt idx="2">
                  <c:v>2157</c:v>
                </c:pt>
              </c:numCache>
            </c:numRef>
          </c:val>
          <c:extLst>
            <c:ext xmlns:c16="http://schemas.microsoft.com/office/drawing/2014/chart" uri="{C3380CC4-5D6E-409C-BE32-E72D297353CC}">
              <c16:uniqueId val="{00000001-972D-4E85-B953-4EA7584B2B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47823</c:v>
                </c:pt>
                <c:pt idx="1">
                  <c:v>44966</c:v>
                </c:pt>
                <c:pt idx="2">
                  <c:v>36442</c:v>
                </c:pt>
              </c:numCache>
            </c:numRef>
          </c:val>
          <c:extLst>
            <c:ext xmlns:c16="http://schemas.microsoft.com/office/drawing/2014/chart" uri="{C3380CC4-5D6E-409C-BE32-E72D297353CC}">
              <c16:uniqueId val="{00000002-972D-4E85-B953-4EA7584B2B4F}"/>
            </c:ext>
          </c:extLst>
        </c:ser>
        <c:dLbls>
          <c:showLegendKey val="0"/>
          <c:showVal val="0"/>
          <c:showCatName val="0"/>
          <c:showSerName val="0"/>
          <c:showPercent val="0"/>
          <c:showBubbleSize val="0"/>
        </c:dLbls>
        <c:gapWidth val="120"/>
        <c:overlap val="100"/>
        <c:axId val="613531344"/>
        <c:axId val="613527032"/>
      </c:barChart>
      <c:catAx>
        <c:axId val="61353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13527032"/>
        <c:crosses val="autoZero"/>
        <c:auto val="1"/>
        <c:lblAlgn val="ctr"/>
        <c:lblOffset val="100"/>
        <c:tickLblSkip val="1"/>
        <c:tickMarkSkip val="1"/>
        <c:noMultiLvlLbl val="0"/>
      </c:catAx>
      <c:valAx>
        <c:axId val="613527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1353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{D12E86D2-7019-4CFF-851F-6D7036BD8191}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0E7-45BB-85C8-F769580AE7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{3936ABF2-0DA2-402F-AC54-D3AC35CAF962}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E7-45BB-85C8-F769580AE7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{F5EFF05F-4596-4227-96DB-09246C12186F}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E7-45BB-85C8-F769580AE7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{1B70BC9E-9323-48A5-A4A4-C6706C39EB5A}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E7-45BB-85C8-F769580AE7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{6CDA8DE7-3CDA-4377-B3B5-535FD3A9F863}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E7-45BB-85C8-F769580AE73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{FE005348-5931-4B5E-8B45-644F11972B9F}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0E7-45BB-85C8-F769580AE73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{95251529-F954-4AF8-81A3-D8280065B138}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0E7-45BB-85C8-F769580AE73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{F19D930D-F1E8-4DF3-99C8-E11202F5310C}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0E7-45BB-85C8-F769580AE73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{3096AC45-F844-4674-A208-0939FDE69D43}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0E7-45BB-85C8-F769580AE7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52.8</c:v>
                </c:pt>
                <c:pt idx="8">
                  <c:v>54.4</c:v>
                </c:pt>
                <c:pt idx="16">
                  <c:v>56.1</c:v>
                </c:pt>
                <c:pt idx="24">
                  <c:v>57.1</c:v>
                </c:pt>
                <c:pt idx="32">
                  <c:v>58.2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0E7-45BB-85C8-F769580AE7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{F2EAED14-74B0-4BD5-9113-7ABEC9F55CF1}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0E7-45BB-85C8-F769580AE73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{F839308E-805B-4B29-85BC-CF224CDE4DF3}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E7-45BB-85C8-F769580AE7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{1135ABD6-FB32-40A0-8F7D-98CFDE2C6F5C}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E7-45BB-85C8-F769580AE7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{A2AD8D0A-C123-4FAA-B9B9-8B5311B137CF}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E7-45BB-85C8-F769580AE7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{96215F8C-7902-426E-BC8F-90D0F12749C2}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E7-45BB-85C8-F769580AE73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{AB8E0DE0-14AF-4A30-A0E0-E0E0E200B4D5}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0E7-45BB-85C8-F769580AE73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{BE44984A-EDE0-4512-ACCA-2440C1CB536B}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0E7-45BB-85C8-F769580AE73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{3D84F5EB-B37A-43E8-9DC2-20A0F0D6C063}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0E7-45BB-85C8-F769580AE73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{E1666F1E-25E5-4895-974D-F5F2F2CAAE82}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0E7-45BB-85C8-F769580AE7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80E7-45BB-85C8-F769580AE736}"/>
            </c:ext>
          </c:extLst>
        </c:ser>
        <c:dLbls>
          <c:showLegendKey val="0"/>
          <c:showVal val="1"/>
          <c:showCatName val="0"/>
          <c:showSerName val="0"/>
          <c:showPercent val="0"/>
          <c:showBubbleSize val="0"/>
        </c:dLbls>
        <c:axId val="613527424"/>
        <c:axId val="613525072"/>
      </c:scatterChart>
      <c:valAx>
        <c:axId val="613527424"/>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3525072"/>
        <c:crosses val="autoZero"/>
        <c:crossBetween val="midCat"/>
      </c:valAx>
      <c:valAx>
        <c:axId val="613525072"/>
        <c:scaling>
          <c:orientation val="maxMin"/>
          <c:max val="40"/>
          <c:min val="2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13527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{E63FA584-08CC-44E3-A843-AF2BC5A3B661}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196-4656-9418-B078C03293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{6073EFBF-5BED-422F-90A9-80A2CD9508F1}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96-4656-9418-B078C03293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{C729B7BA-574F-4B4E-96A2-90855D4ADCB5}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96-4656-9418-B078C03293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{A03CBC2F-5FA0-4135-8267-B59CD6483493}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96-4656-9418-B078C03293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{81DA225F-C9D3-46AA-9208-331C9459F30E}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96-4656-9418-B078C032930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{ED2CA2CF-549D-4228-9E73-CDC7F03F1F42}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196-4656-9418-B078C032930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{FB29EBB9-B614-4AD4-BC19-38C7F63DB6D1}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196-4656-9418-B078C032930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{B9AF5BF6-AE44-40F2-8256-92B68DEAA729}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196-4656-9418-B078C032930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{399DAF5C-FF2A-4E5F-AAAA-E38DD5BD4B1F}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196-4656-9418-B078C03293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3.4</c:v>
                </c:pt>
                <c:pt idx="16">
                  <c:v>3.1</c:v>
                </c:pt>
                <c:pt idx="24">
                  <c:v>2.8</c:v>
                </c:pt>
                <c:pt idx="32">
                  <c:v>2.2999999999999998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196-4656-9418-B078C03293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{F2BED365-D8A7-45E3-A9CF-7889C6EF6531}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196-4656-9418-B078C03293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{C028AFCF-9193-41AA-AF24-D059CA1F6908}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96-4656-9418-B078C03293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{8F83A9ED-944B-4945-8CB6-4B8ABE3D0C31}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96-4656-9418-B078C03293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{982B556B-FF07-4B33-9B03-71855A948A45}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96-4656-9418-B078C03293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{483F9E77-42E4-40CE-A060-D91AC5C38824}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96-4656-9418-B078C032930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{531A2283-7360-4187-9EAD-667B3CADA5C6}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196-4656-9418-B078C032930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{538F1C64-E92F-4E32-B9B2-AA70CD6A0B9C}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196-4656-9418-B078C032930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{EF346C3B-F741-4FDC-8482-4133C8B0DAEF}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196-4656-9418-B078C032930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{D9B56B55-141E-4955-868C-969EF70AAEDD}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196-4656-9418-B078C03293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0196-4656-9418-B078C032930D}"/>
            </c:ext>
          </c:extLst>
        </c:ser>
        <c:dLbls>
          <c:showLegendKey val="0"/>
          <c:showVal val="1"/>
          <c:showCatName val="0"/>
          <c:showSerName val="0"/>
          <c:showPercent val="0"/>
          <c:showBubbleSize val="0"/>
        </c:dLbls>
        <c:axId val="613529776"/>
        <c:axId val="613528208"/>
      </c:scatterChart>
      <c:valAx>
        <c:axId val="613529776"/>
        <c:scaling>
          <c:orientation val="maxMin"/>
          <c:max val="6.5"/>
          <c:min val="5.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3528208"/>
        <c:crosses val="autoZero"/>
        <c:crossBetween val="midCat"/>
      </c:valAx>
      <c:valAx>
        <c:axId val="613528208"/>
        <c:scaling>
          <c:orientation val="maxMin"/>
          <c:max val="40"/>
          <c:min val="2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1352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令和２年度における実質公債</a:t>
          </a:r>
          <a:r>
            <a:rPr kumimoji="1" lang="ja-JP" altLang="en-US" sz="1400">
              <a:solidFill>
                <a:sysClr val="windowText" lastClr="000000"/>
              </a:solidFill>
              <a:latin typeface="ＭＳ ゴシック" pitchFamily="49" charset="-128"/>
              <a:ea typeface="ＭＳ ゴシック" pitchFamily="49" charset="-128"/>
            </a:rPr>
            <a:t>費</a:t>
          </a:r>
          <a:r>
            <a:rPr kumimoji="1" lang="ja-JP" altLang="en-US" sz="1400">
              <a:latin typeface="ＭＳ ゴシック" pitchFamily="49" charset="-128"/>
              <a:ea typeface="ＭＳ ゴシック" pitchFamily="49" charset="-128"/>
            </a:rPr>
            <a:t>比率（３か年平均）は２</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３％である。元利償還金の減少により比率が改善した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今後も歳入確保や短期・中期的な見通しに立った財政運営に努め、引き続き財務体質の強化を図る。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満期一括償還地方債の償還財源としての積立ては行っていない。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令和２年度における将来負担</a:t>
          </a:r>
          <a:r>
            <a:rPr kumimoji="1" lang="ja-JP" altLang="en-US" sz="1400">
              <a:solidFill>
                <a:sysClr val="windowText" lastClr="000000"/>
              </a:solidFill>
              <a:latin typeface="ＭＳ ゴシック" pitchFamily="49" charset="-128"/>
              <a:ea typeface="ＭＳ ゴシック" pitchFamily="49" charset="-128"/>
            </a:rPr>
            <a:t>比率は、充当可能財源等が将来負担額を上回るため</a:t>
          </a:r>
          <a:r>
            <a:rPr kumimoji="1" lang="ja-JP" altLang="en-US" sz="1400">
              <a:latin typeface="ＭＳ ゴシック" pitchFamily="49" charset="-128"/>
              <a:ea typeface="ＭＳ ゴシック" pitchFamily="49" charset="-128"/>
            </a:rPr>
            <a:t>無い。したがって、健全な財政運営が保たれていると判断できる。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将来負担額は、公営企業債等繰入見込額の減少（△１２億円）により昨年度から数値が減少した。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また、充当可能財源は、保健医療福祉基金を６０億円取り崩したことによる充当可能基金の減少や、法人市民税の減少による基準財政需要額算入見込額の減少などにより、数値が減少した。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今後も、将来負担額が増加しないよう、より一層の財務体質の強化に向けた取組を進めていく必要がある。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年度から令和</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年度にかけては、法人市民税の増収や予算執行の残額等を活用し、財政調整基金に</a:t>
          </a:r>
          <a:r>
            <a:rPr kumimoji="1" lang="en-US" altLang="ja-JP" sz="1400">
              <a:solidFill>
                <a:schemeClr val="dk1"/>
              </a:solidFill>
              <a:effectLst/>
              <a:latin typeface="+mn-lt"/>
              <a:ea typeface="+mn-ea"/>
              <a:cs typeface="+mn-cs"/>
            </a:rPr>
            <a:t>117</a:t>
          </a:r>
          <a:r>
            <a:rPr kumimoji="1" lang="ja-JP" altLang="ja-JP" sz="1400">
              <a:solidFill>
                <a:schemeClr val="dk1"/>
              </a:solidFill>
              <a:effectLst/>
              <a:latin typeface="+mn-lt"/>
              <a:ea typeface="+mn-ea"/>
              <a:cs typeface="+mn-cs"/>
            </a:rPr>
            <a:t>億円を積み立てた。一方、第</a:t>
          </a:r>
          <a:r>
            <a:rPr kumimoji="1" lang="en-US" altLang="ja-JP" sz="1400">
              <a:solidFill>
                <a:schemeClr val="dk1"/>
              </a:solidFill>
              <a:effectLst/>
              <a:latin typeface="+mn-lt"/>
              <a:ea typeface="+mn-ea"/>
              <a:cs typeface="+mn-cs"/>
            </a:rPr>
            <a:t>8</a:t>
          </a:r>
          <a:r>
            <a:rPr kumimoji="1" lang="ja-JP" altLang="ja-JP" sz="1400">
              <a:solidFill>
                <a:schemeClr val="dk1"/>
              </a:solidFill>
              <a:effectLst/>
              <a:latin typeface="+mn-lt"/>
              <a:ea typeface="+mn-ea"/>
              <a:cs typeface="+mn-cs"/>
            </a:rPr>
            <a:t>次総合計画を推進するため、財政調整基金を</a:t>
          </a:r>
          <a:r>
            <a:rPr kumimoji="1" lang="en-US" altLang="ja-JP" sz="1400">
              <a:solidFill>
                <a:schemeClr val="dk1"/>
              </a:solidFill>
              <a:effectLst/>
              <a:latin typeface="+mn-lt"/>
              <a:ea typeface="+mn-ea"/>
              <a:cs typeface="+mn-cs"/>
            </a:rPr>
            <a:t>84</a:t>
          </a:r>
          <a:r>
            <a:rPr kumimoji="1" lang="ja-JP" altLang="ja-JP" sz="1400">
              <a:solidFill>
                <a:schemeClr val="dk1"/>
              </a:solidFill>
              <a:effectLst/>
              <a:latin typeface="+mn-lt"/>
              <a:ea typeface="+mn-ea"/>
              <a:cs typeface="+mn-cs"/>
            </a:rPr>
            <a:t>億円、豊田地域医療センター再整備のため保健医療福祉基金を</a:t>
          </a:r>
          <a:r>
            <a:rPr kumimoji="1" lang="en-US" altLang="ja-JP" sz="1400">
              <a:solidFill>
                <a:schemeClr val="dk1"/>
              </a:solidFill>
              <a:effectLst/>
              <a:latin typeface="+mn-lt"/>
              <a:ea typeface="+mn-ea"/>
              <a:cs typeface="+mn-cs"/>
            </a:rPr>
            <a:t>79</a:t>
          </a:r>
          <a:r>
            <a:rPr kumimoji="1" lang="ja-JP" altLang="ja-JP" sz="1400">
              <a:solidFill>
                <a:schemeClr val="dk1"/>
              </a:solidFill>
              <a:effectLst/>
              <a:latin typeface="+mn-lt"/>
              <a:ea typeface="+mn-ea"/>
              <a:cs typeface="+mn-cs"/>
            </a:rPr>
            <a:t>億円取崩した。結果として、基金全体では３か年で</a:t>
          </a:r>
          <a:r>
            <a:rPr kumimoji="1" lang="en-US" altLang="ja-JP" sz="1400">
              <a:solidFill>
                <a:schemeClr val="dk1"/>
              </a:solidFill>
              <a:effectLst/>
              <a:latin typeface="+mn-lt"/>
              <a:ea typeface="+mn-ea"/>
              <a:cs typeface="+mn-cs"/>
            </a:rPr>
            <a:t>81</a:t>
          </a:r>
          <a:r>
            <a:rPr kumimoji="1" lang="ja-JP" altLang="ja-JP" sz="1400">
              <a:solidFill>
                <a:schemeClr val="dk1"/>
              </a:solidFill>
              <a:effectLst/>
              <a:latin typeface="+mn-lt"/>
              <a:ea typeface="+mn-ea"/>
              <a:cs typeface="+mn-cs"/>
            </a:rPr>
            <a:t>億円の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となった。</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・豊田市は、歳入の柱となる市税収入が経済情勢等の影響を大きく受ける財政構造である。併せて、今後</a:t>
          </a:r>
          <a:r>
            <a:rPr kumimoji="1" lang="ja-JP" altLang="en-US" sz="1400">
              <a:solidFill>
                <a:schemeClr val="dk1"/>
              </a:solidFill>
              <a:effectLst/>
              <a:latin typeface="+mn-lt"/>
              <a:ea typeface="+mn-ea"/>
              <a:cs typeface="+mn-cs"/>
            </a:rPr>
            <a:t>も</a:t>
          </a:r>
          <a:r>
            <a:rPr kumimoji="1" lang="ja-JP" altLang="ja-JP" sz="1400">
              <a:solidFill>
                <a:schemeClr val="dk1"/>
              </a:solidFill>
              <a:effectLst/>
              <a:latin typeface="+mn-lt"/>
              <a:ea typeface="+mn-ea"/>
              <a:cs typeface="+mn-cs"/>
            </a:rPr>
            <a:t>法人市民税の国税化の</a:t>
          </a:r>
          <a:r>
            <a:rPr kumimoji="1" lang="ja-JP" altLang="en-US" sz="1400">
              <a:solidFill>
                <a:schemeClr val="dk1"/>
              </a:solidFill>
              <a:effectLst/>
              <a:latin typeface="+mn-lt"/>
              <a:ea typeface="+mn-ea"/>
              <a:cs typeface="+mn-cs"/>
            </a:rPr>
            <a:t>影響</a:t>
          </a:r>
          <a:r>
            <a:rPr kumimoji="1" lang="ja-JP" altLang="ja-JP" sz="1400">
              <a:solidFill>
                <a:schemeClr val="dk1"/>
              </a:solidFill>
              <a:effectLst/>
              <a:latin typeface="+mn-lt"/>
              <a:ea typeface="+mn-ea"/>
              <a:cs typeface="+mn-cs"/>
            </a:rPr>
            <a:t>により恒常的な歳入減が確実であることから、年度間の財政調整を行うための基金の必要性が極めて高い。このため、急激な歳入減があった場合にも、行政サービスが維持できるよう、適切に備えていく。</a:t>
          </a:r>
          <a:endParaRPr lang="ja-JP" altLang="ja-JP" sz="1400">
            <a:effectLst/>
          </a:endParaRPr>
        </a:p>
        <a:p>
          <a:r>
            <a:rPr kumimoji="1" lang="ja-JP" altLang="ja-JP" sz="1400">
              <a:solidFill>
                <a:schemeClr val="dk1"/>
              </a:solidFill>
              <a:effectLst/>
              <a:latin typeface="+mn-lt"/>
              <a:ea typeface="+mn-ea"/>
              <a:cs typeface="+mn-cs"/>
            </a:rPr>
            <a:t>・特定目的基金については、豊田地域医療センター再整備事業の財源として保健医療福祉基金を活用するほか、公共施設の維持補修事業への財源として公共施設安全安心基金の活用などを予定している。今後の基金残高については、計画事業の推進のための取崩しにより減少を見込んでいるが、可能なときには積み立て、安定的な財政運営のための残高確保を行っていく。</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・保健医療福祉基金：保健医療福祉事業の推進を図るため、豊田地域医療センター再整備事業等に充当する。</a:t>
          </a:r>
          <a:endParaRPr lang="ja-JP" altLang="ja-JP" sz="1400">
            <a:effectLst/>
          </a:endParaRPr>
        </a:p>
        <a:p>
          <a:r>
            <a:rPr kumimoji="1" lang="ja-JP" altLang="ja-JP" sz="1400">
              <a:solidFill>
                <a:schemeClr val="dk1"/>
              </a:solidFill>
              <a:effectLst/>
              <a:latin typeface="+mn-lt"/>
              <a:ea typeface="+mn-ea"/>
              <a:cs typeface="+mn-cs"/>
            </a:rPr>
            <a:t>・教育施設整備基金：教育施設整備のため、小中学校の建設や長寿命化修繕等に充当する。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・保健医療福祉基金：豊田地域医療センター再整備に係る経費</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に充当するため</a:t>
          </a:r>
          <a:r>
            <a:rPr kumimoji="1" lang="en-US" altLang="ja-JP" sz="1400">
              <a:solidFill>
                <a:schemeClr val="dk1"/>
              </a:solidFill>
              <a:effectLst/>
              <a:latin typeface="+mn-lt"/>
              <a:ea typeface="+mn-ea"/>
              <a:cs typeface="+mn-cs"/>
            </a:rPr>
            <a:t>79</a:t>
          </a:r>
          <a:r>
            <a:rPr kumimoji="1" lang="ja-JP" altLang="ja-JP" sz="1400">
              <a:solidFill>
                <a:schemeClr val="dk1"/>
              </a:solidFill>
              <a:effectLst/>
              <a:latin typeface="+mn-lt"/>
              <a:ea typeface="+mn-ea"/>
              <a:cs typeface="+mn-cs"/>
            </a:rPr>
            <a:t>億円を取り崩したことにより減少</a:t>
          </a:r>
          <a:endParaRPr lang="ja-JP" altLang="ja-JP" sz="1400">
            <a:effectLst/>
          </a:endParaRPr>
        </a:p>
        <a:p>
          <a:r>
            <a:rPr kumimoji="1" lang="ja-JP" altLang="ja-JP" sz="1400">
              <a:solidFill>
                <a:schemeClr val="dk1"/>
              </a:solidFill>
              <a:effectLst/>
              <a:latin typeface="+mn-lt"/>
              <a:ea typeface="+mn-ea"/>
              <a:cs typeface="+mn-cs"/>
            </a:rPr>
            <a:t>・教育施設整備基金：</a:t>
          </a:r>
          <a:r>
            <a:rPr kumimoji="1" lang="ja-JP" altLang="en-US" sz="1400">
              <a:solidFill>
                <a:schemeClr val="dk1"/>
              </a:solidFill>
              <a:effectLst/>
              <a:latin typeface="+mn-lt"/>
              <a:ea typeface="+mn-ea"/>
              <a:cs typeface="+mn-cs"/>
            </a:rPr>
            <a:t>松平体育館整備及び</a:t>
          </a:r>
          <a:r>
            <a:rPr kumimoji="1" lang="ja-JP" altLang="ja-JP" sz="1400">
              <a:solidFill>
                <a:schemeClr val="dk1"/>
              </a:solidFill>
              <a:effectLst/>
              <a:latin typeface="+mn-lt"/>
              <a:ea typeface="+mn-ea"/>
              <a:cs typeface="+mn-cs"/>
            </a:rPr>
            <a:t>豊田市立朝日丘中学校増改築工事等に充当するため</a:t>
          </a:r>
          <a:r>
            <a:rPr kumimoji="1" lang="en-US" altLang="ja-JP" sz="1400">
              <a:solidFill>
                <a:sysClr val="windowText" lastClr="000000"/>
              </a:solidFill>
              <a:effectLst/>
              <a:latin typeface="+mn-lt"/>
              <a:ea typeface="+mn-ea"/>
              <a:cs typeface="+mn-cs"/>
            </a:rPr>
            <a:t>12.4</a:t>
          </a:r>
          <a:r>
            <a:rPr kumimoji="1" lang="ja-JP" altLang="ja-JP" sz="1400">
              <a:solidFill>
                <a:sysClr val="windowText" lastClr="000000"/>
              </a:solidFill>
              <a:effectLst/>
              <a:latin typeface="+mn-lt"/>
              <a:ea typeface="+mn-ea"/>
              <a:cs typeface="+mn-cs"/>
            </a:rPr>
            <a:t>億</a:t>
          </a:r>
          <a:r>
            <a:rPr kumimoji="1" lang="ja-JP" altLang="ja-JP" sz="1400">
              <a:solidFill>
                <a:schemeClr val="dk1"/>
              </a:solidFill>
              <a:effectLst/>
              <a:latin typeface="+mn-lt"/>
              <a:ea typeface="+mn-ea"/>
              <a:cs typeface="+mn-cs"/>
            </a:rPr>
            <a:t>円を取り崩したことにより減少</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・幹線道路建設基金：道路網整備に係る経費に充当するため</a:t>
          </a:r>
          <a:r>
            <a:rPr kumimoji="1" lang="en-US" altLang="ja-JP" sz="1400">
              <a:solidFill>
                <a:schemeClr val="dk1"/>
              </a:solidFill>
              <a:effectLst/>
              <a:latin typeface="+mn-lt"/>
              <a:ea typeface="+mn-ea"/>
              <a:cs typeface="+mn-cs"/>
            </a:rPr>
            <a:t>18</a:t>
          </a:r>
          <a:r>
            <a:rPr kumimoji="1" lang="ja-JP" altLang="ja-JP" sz="1400">
              <a:solidFill>
                <a:schemeClr val="dk1"/>
              </a:solidFill>
              <a:effectLst/>
              <a:latin typeface="+mn-lt"/>
              <a:ea typeface="+mn-ea"/>
              <a:cs typeface="+mn-cs"/>
            </a:rPr>
            <a:t>億円を取り崩したことにより減少</a:t>
          </a:r>
          <a:endParaRPr lang="ja-JP" altLang="ja-JP" sz="1400">
            <a:effectLst/>
          </a:endParaRPr>
        </a:p>
        <a:p>
          <a:r>
            <a:rPr kumimoji="1" lang="ja-JP" altLang="ja-JP" sz="1400">
              <a:solidFill>
                <a:schemeClr val="dk1"/>
              </a:solidFill>
              <a:effectLst/>
              <a:latin typeface="+mn-lt"/>
              <a:ea typeface="+mn-ea"/>
              <a:cs typeface="+mn-cs"/>
            </a:rPr>
            <a:t>・地域づくり振興基金：地域予算提案事業及びわくわく事業に係る経費に充当するため</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億円を取り崩したことにより減少。</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・保健医療福祉基金：豊田地域医療センター再整備事業を推進するため令和</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年度にかけて取崩しを予定。</a:t>
          </a:r>
          <a:endParaRPr lang="ja-JP" altLang="ja-JP" sz="1400">
            <a:effectLst/>
          </a:endParaRPr>
        </a:p>
        <a:p>
          <a:r>
            <a:rPr kumimoji="1" lang="ja-JP" altLang="ja-JP" sz="1400">
              <a:solidFill>
                <a:schemeClr val="dk1"/>
              </a:solidFill>
              <a:effectLst/>
              <a:latin typeface="+mn-lt"/>
              <a:ea typeface="+mn-ea"/>
              <a:cs typeface="+mn-cs"/>
            </a:rPr>
            <a:t>・都市高速鉄道整備基金：名鉄三河線若林駅付近連続立体交差事業のため、令和</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年度にかけて取崩しを予定。</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令和元</a:t>
          </a:r>
          <a:r>
            <a:rPr kumimoji="1" lang="ja-JP" altLang="ja-JP" sz="1400">
              <a:solidFill>
                <a:schemeClr val="dk1"/>
              </a:solidFill>
              <a:effectLst/>
              <a:latin typeface="+mn-lt"/>
              <a:ea typeface="+mn-ea"/>
              <a:cs typeface="+mn-cs"/>
            </a:rPr>
            <a:t>年度は</a:t>
          </a:r>
          <a:r>
            <a:rPr kumimoji="1" lang="ja-JP" altLang="en-US" sz="1400">
              <a:solidFill>
                <a:schemeClr val="dk1"/>
              </a:solidFill>
              <a:effectLst/>
              <a:latin typeface="+mn-lt"/>
              <a:ea typeface="+mn-ea"/>
              <a:cs typeface="+mn-cs"/>
            </a:rPr>
            <a:t>、市税収入の上振れ等を財源として、</a:t>
          </a:r>
          <a:r>
            <a:rPr kumimoji="1" lang="en-US" altLang="ja-JP" sz="1400">
              <a:solidFill>
                <a:schemeClr val="dk1"/>
              </a:solidFill>
              <a:effectLst/>
              <a:latin typeface="+mn-lt"/>
              <a:ea typeface="+mn-ea"/>
              <a:cs typeface="+mn-cs"/>
            </a:rPr>
            <a:t>40</a:t>
          </a:r>
          <a:r>
            <a:rPr kumimoji="1" lang="ja-JP" altLang="en-US" sz="1400">
              <a:solidFill>
                <a:schemeClr val="dk1"/>
              </a:solidFill>
              <a:effectLst/>
              <a:latin typeface="+mn-lt"/>
              <a:ea typeface="+mn-ea"/>
              <a:cs typeface="+mn-cs"/>
            </a:rPr>
            <a:t>億円の積立を行った。</a:t>
          </a:r>
        </a:p>
        <a:p>
          <a:r>
            <a:rPr kumimoji="1" lang="ja-JP" altLang="ja-JP" sz="1400">
              <a:solidFill>
                <a:schemeClr val="dk1"/>
              </a:solidFill>
              <a:effectLst/>
              <a:latin typeface="+mn-lt"/>
              <a:ea typeface="+mn-ea"/>
              <a:cs typeface="+mn-cs"/>
            </a:rPr>
            <a:t>・令和</a:t>
          </a:r>
          <a:r>
            <a:rPr kumimoji="1" lang="ja-JP" altLang="en-US" sz="1400">
              <a:solidFill>
                <a:schemeClr val="dk1"/>
              </a:solidFill>
              <a:effectLst/>
              <a:latin typeface="+mn-lt"/>
              <a:ea typeface="+mn-ea"/>
              <a:cs typeface="+mn-cs"/>
            </a:rPr>
            <a:t>２</a:t>
          </a:r>
          <a:r>
            <a:rPr kumimoji="1" lang="ja-JP" altLang="ja-JP" sz="1400">
              <a:solidFill>
                <a:schemeClr val="dk1"/>
              </a:solidFill>
              <a:effectLst/>
              <a:latin typeface="+mn-lt"/>
              <a:ea typeface="+mn-ea"/>
              <a:cs typeface="+mn-cs"/>
            </a:rPr>
            <a:t>年度は、</a:t>
          </a:r>
          <a:r>
            <a:rPr kumimoji="1" lang="ja-JP" altLang="en-US" sz="1400">
              <a:solidFill>
                <a:schemeClr val="dk1"/>
              </a:solidFill>
              <a:effectLst/>
              <a:latin typeface="+mn-lt"/>
              <a:ea typeface="+mn-ea"/>
              <a:cs typeface="+mn-cs"/>
            </a:rPr>
            <a:t>国税化の影響による法人市民税の減や新型コロナウイルス感染症対策のため、</a:t>
          </a:r>
          <a:r>
            <a:rPr kumimoji="1" lang="en-US" altLang="ja-JP" sz="1400">
              <a:solidFill>
                <a:schemeClr val="dk1"/>
              </a:solidFill>
              <a:effectLst/>
              <a:latin typeface="+mn-lt"/>
              <a:ea typeface="+mn-ea"/>
              <a:cs typeface="+mn-cs"/>
            </a:rPr>
            <a:t>84</a:t>
          </a:r>
          <a:r>
            <a:rPr kumimoji="1" lang="ja-JP" altLang="en-US" sz="1400">
              <a:solidFill>
                <a:schemeClr val="dk1"/>
              </a:solidFill>
              <a:effectLst/>
              <a:latin typeface="+mn-lt"/>
              <a:ea typeface="+mn-ea"/>
              <a:cs typeface="+mn-cs"/>
            </a:rPr>
            <a:t>億円の取り崩しを行った。一方、市税収入の上振れ等を財源として、</a:t>
          </a:r>
          <a:r>
            <a:rPr kumimoji="1" lang="en-US" altLang="ja-JP" sz="1400">
              <a:solidFill>
                <a:schemeClr val="dk1"/>
              </a:solidFill>
              <a:effectLst/>
              <a:latin typeface="+mn-lt"/>
              <a:ea typeface="+mn-ea"/>
              <a:cs typeface="+mn-cs"/>
            </a:rPr>
            <a:t>77</a:t>
          </a:r>
          <a:r>
            <a:rPr kumimoji="1" lang="ja-JP" altLang="en-US" sz="1400">
              <a:solidFill>
                <a:schemeClr val="dk1"/>
              </a:solidFill>
              <a:effectLst/>
              <a:latin typeface="+mn-lt"/>
              <a:ea typeface="+mn-ea"/>
              <a:cs typeface="+mn-cs"/>
            </a:rPr>
            <a:t>億円の積み立てを行った。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a:solidFill>
                <a:schemeClr val="dk1"/>
              </a:solidFill>
              <a:effectLst/>
              <a:latin typeface="+mn-lt"/>
              <a:ea typeface="+mn-ea"/>
              <a:cs typeface="+mn-cs"/>
            </a:rPr>
            <a:t>・リーマンショック後、平成</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年度末から平成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年度末にかけては、財政調整基金の残高は</a:t>
          </a:r>
          <a:r>
            <a:rPr kumimoji="1" lang="en-US" altLang="ja-JP" sz="1400">
              <a:solidFill>
                <a:schemeClr val="dk1"/>
              </a:solidFill>
              <a:effectLst/>
              <a:latin typeface="+mn-lt"/>
              <a:ea typeface="+mn-ea"/>
              <a:cs typeface="+mn-cs"/>
            </a:rPr>
            <a:t>334</a:t>
          </a:r>
          <a:r>
            <a:rPr kumimoji="1" lang="ja-JP" altLang="ja-JP" sz="1400">
              <a:solidFill>
                <a:schemeClr val="dk1"/>
              </a:solidFill>
              <a:effectLst/>
              <a:latin typeface="+mn-lt"/>
              <a:ea typeface="+mn-ea"/>
              <a:cs typeface="+mn-cs"/>
            </a:rPr>
            <a:t>億円から</a:t>
          </a:r>
          <a:r>
            <a:rPr kumimoji="1" lang="en-US" altLang="ja-JP" sz="1400">
              <a:solidFill>
                <a:schemeClr val="dk1"/>
              </a:solidFill>
              <a:effectLst/>
              <a:latin typeface="+mn-lt"/>
              <a:ea typeface="+mn-ea"/>
              <a:cs typeface="+mn-cs"/>
            </a:rPr>
            <a:t>113</a:t>
          </a:r>
          <a:r>
            <a:rPr kumimoji="1" lang="ja-JP" altLang="ja-JP" sz="1400">
              <a:solidFill>
                <a:schemeClr val="dk1"/>
              </a:solidFill>
              <a:effectLst/>
              <a:latin typeface="+mn-lt"/>
              <a:ea typeface="+mn-ea"/>
              <a:cs typeface="+mn-cs"/>
            </a:rPr>
            <a:t>億円となり</a:t>
          </a:r>
          <a:r>
            <a:rPr kumimoji="1" lang="en-US" altLang="ja-JP" sz="1400">
              <a:solidFill>
                <a:schemeClr val="dk1"/>
              </a:solidFill>
              <a:effectLst/>
              <a:latin typeface="+mn-lt"/>
              <a:ea typeface="+mn-ea"/>
              <a:cs typeface="+mn-cs"/>
            </a:rPr>
            <a:t>221</a:t>
          </a:r>
          <a:r>
            <a:rPr kumimoji="1" lang="ja-JP" altLang="ja-JP" sz="1400">
              <a:solidFill>
                <a:schemeClr val="dk1"/>
              </a:solidFill>
              <a:effectLst/>
              <a:latin typeface="+mn-lt"/>
              <a:ea typeface="+mn-ea"/>
              <a:cs typeface="+mn-cs"/>
            </a:rPr>
            <a:t>億円減少した。安定的な財政運営を図るために残高を確保しつつ、歳入規模の変化に的確に対応していく。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令和元年度</a:t>
          </a:r>
          <a:r>
            <a:rPr kumimoji="1" lang="ja-JP" altLang="ja-JP" sz="1400">
              <a:solidFill>
                <a:schemeClr val="dk1"/>
              </a:solidFill>
              <a:effectLst/>
              <a:latin typeface="+mn-lt"/>
              <a:ea typeface="+mn-ea"/>
              <a:cs typeface="+mn-cs"/>
            </a:rPr>
            <a:t>において、財政事情等により市債償還に必要な財源が不足した場合に備えるため基金運用益（利子）</a:t>
          </a:r>
          <a:r>
            <a:rPr kumimoji="1" lang="en-US" altLang="ja-JP" sz="1400">
              <a:solidFill>
                <a:schemeClr val="dk1"/>
              </a:solidFill>
              <a:effectLst/>
              <a:latin typeface="+mn-lt"/>
              <a:ea typeface="+mn-ea"/>
              <a:cs typeface="+mn-cs"/>
            </a:rPr>
            <a:t>227</a:t>
          </a:r>
          <a:r>
            <a:rPr kumimoji="1" lang="ja-JP" altLang="ja-JP" sz="1400">
              <a:solidFill>
                <a:schemeClr val="dk1"/>
              </a:solidFill>
              <a:effectLst/>
              <a:latin typeface="+mn-lt"/>
              <a:ea typeface="+mn-ea"/>
              <a:cs typeface="+mn-cs"/>
            </a:rPr>
            <a:t>万円を積み立てたことにより増加。</a:t>
          </a:r>
          <a:r>
            <a:rPr kumimoji="1" lang="ja-JP" altLang="en-US" sz="1400">
              <a:solidFill>
                <a:schemeClr val="dk1"/>
              </a:solidFill>
              <a:effectLst/>
              <a:latin typeface="+mn-lt"/>
              <a:ea typeface="+mn-ea"/>
              <a:cs typeface="+mn-cs"/>
            </a:rPr>
            <a:t>令和２年度</a:t>
          </a:r>
          <a:r>
            <a:rPr kumimoji="1" lang="ja-JP" altLang="ja-JP" sz="1400">
              <a:solidFill>
                <a:schemeClr val="dk1"/>
              </a:solidFill>
              <a:effectLst/>
              <a:latin typeface="+mn-lt"/>
              <a:ea typeface="+mn-ea"/>
              <a:cs typeface="+mn-cs"/>
            </a:rPr>
            <a:t>も同様に基金運用益（利子）を</a:t>
          </a:r>
          <a:r>
            <a:rPr kumimoji="1" lang="en-US" altLang="ja-JP" sz="1400">
              <a:solidFill>
                <a:schemeClr val="dk1"/>
              </a:solidFill>
              <a:effectLst/>
              <a:latin typeface="+mn-lt"/>
              <a:ea typeface="+mn-ea"/>
              <a:cs typeface="+mn-cs"/>
            </a:rPr>
            <a:t>240</a:t>
          </a:r>
          <a:r>
            <a:rPr kumimoji="1" lang="ja-JP" altLang="ja-JP" sz="1400">
              <a:solidFill>
                <a:schemeClr val="dk1"/>
              </a:solidFill>
              <a:effectLst/>
              <a:latin typeface="+mn-lt"/>
              <a:ea typeface="+mn-ea"/>
              <a:cs typeface="+mn-cs"/>
            </a:rPr>
            <a:t>万円積み立てたことにより増加した。</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・基金運用益（利子）の積立を想定。</a:t>
          </a:r>
          <a:endParaRPr lang="ja-JP" altLang="ja-JP" sz="1400">
            <a:effectLst/>
          </a:endParaRPr>
        </a:p>
        <a:p>
          <a:r>
            <a:rPr kumimoji="1" lang="ja-JP" altLang="ja-JP" sz="1400">
              <a:solidFill>
                <a:schemeClr val="dk1"/>
              </a:solidFill>
              <a:effectLst/>
              <a:latin typeface="+mn-lt"/>
              <a:ea typeface="+mn-ea"/>
              <a:cs typeface="+mn-cs"/>
            </a:rPr>
            <a:t>・基金の活用については、税収減があった場合でも、大規模事業の推進や他の財政需要を見極めつつ、着実に公債費予算を確保するために必要な場合は、基金取崩しを行う。</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422,225
404,589
918.32
253,256,587
239,387,199
7,405,280
126,223,605
51,630,630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当市の有形固定資産減価償却率は類似団体に比べ低い傾向にあるが、緩やかながら上昇傾向にある。今後は、平成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月に策定した公共施設等総合管理計画と、令和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年度策定の個別施設計画を基に、施設更新時期の平準化や、利用状況等を踏まえた機能の集約化・複合化による施設の統廃合により、トータルコストの縮減に努めていく方針である。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6053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24782</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576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133773</xdr:rowOff>
    </xdr:from>
    <xdr:to>
      <xdr:col>19</xdr:col>
      <xdr:colOff>187325</xdr:colOff>
      <xdr:row>30</xdr:row>
      <xdr:rowOff>63923</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5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13123</xdr:rowOff>
    </xdr:from>
    <xdr:to>
      <xdr:col>23</xdr:col>
      <xdr:colOff>85725</xdr:colOff>
      <xdr:row>30</xdr:row>
      <xdr:rowOff>52705</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5928148"/>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97790</xdr:rowOff>
    </xdr:from>
    <xdr:to>
      <xdr:col>15</xdr:col>
      <xdr:colOff>187325</xdr:colOff>
      <xdr:row>30</xdr:row>
      <xdr:rowOff>27940</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148590</xdr:rowOff>
    </xdr:from>
    <xdr:to>
      <xdr:col>19</xdr:col>
      <xdr:colOff>136525</xdr:colOff>
      <xdr:row>30</xdr:row>
      <xdr:rowOff>13123</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3289300" y="5892165"/>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36618</xdr:rowOff>
    </xdr:from>
    <xdr:to>
      <xdr:col>11</xdr:col>
      <xdr:colOff>187325</xdr:colOff>
      <xdr:row>29</xdr:row>
      <xdr:rowOff>138218</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57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87418</xdr:rowOff>
    </xdr:from>
    <xdr:to>
      <xdr:col>15</xdr:col>
      <xdr:colOff>136525</xdr:colOff>
      <xdr:row>29</xdr:row>
      <xdr:rowOff>148590</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527300" y="5830993"/>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150495</xdr:rowOff>
    </xdr:from>
    <xdr:to>
      <xdr:col>7</xdr:col>
      <xdr:colOff>187325</xdr:colOff>
      <xdr:row>29</xdr:row>
      <xdr:rowOff>80645</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29845</xdr:rowOff>
    </xdr:from>
    <xdr:to>
      <xdr:col>11</xdr:col>
      <xdr:colOff>136525</xdr:colOff>
      <xdr:row>29</xdr:row>
      <xdr:rowOff>87418</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765300" y="577342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80450</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44467</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154745</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555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97172</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充当可能財源が将来負担額を上回るため、債務償還比率はない。主な要因としては、過去の多額の地方債の償還を終えていること、平成３０年度まで元金返済額以上の新規地方債の借入れを原則行わない運用で借入れの抑制を図ってきたことが挙げられる。</a:t>
          </a:r>
          <a:endParaRPr lang="ja-JP" altLang="ja-JP" sz="1050">
            <a:effectLst/>
          </a:endParaRPr>
        </a:p>
        <a:p>
          <a:r>
            <a:rPr kumimoji="1" lang="ja-JP" altLang="ja-JP" sz="1050" b="0" i="0" baseline="0">
              <a:solidFill>
                <a:schemeClr val="dk1"/>
              </a:solidFill>
              <a:effectLst/>
              <a:latin typeface="+mn-lt"/>
              <a:ea typeface="+mn-ea"/>
              <a:cs typeface="+mn-cs"/>
            </a:rPr>
            <a:t>今後も、景気の変動等に注視しつつ、引き続き財務体質の強化を図</a:t>
          </a:r>
          <a:r>
            <a:rPr kumimoji="1" lang="ja-JP" altLang="en-US" sz="1050" b="0" i="0" baseline="0">
              <a:solidFill>
                <a:schemeClr val="dk1"/>
              </a:solidFill>
              <a:effectLst/>
              <a:latin typeface="+mn-lt"/>
              <a:ea typeface="+mn-ea"/>
              <a:cs typeface="+mn-cs"/>
            </a:rPr>
            <a:t>っていく。</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117308</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46300" y="6032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60</xdr:col>
      <xdr:colOff>22225</xdr:colOff>
      <xdr:row>26</xdr:row>
      <xdr:rowOff>36047</xdr:rowOff>
    </xdr:from>
    <xdr:to>
      <xdr:col>60</xdr:col>
      <xdr:colOff>123825</xdr:colOff>
      <xdr:row>26</xdr:row>
      <xdr:rowOff>137647</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526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29</xdr:row>
      <xdr:rowOff>89517</xdr:rowOff>
    </xdr:from>
    <xdr:ext cx="469744" cy="259045"/>
    <xdr:sp macro="" textlink="">
      <xdr:nvSpPr>
        <xdr:cNvPr id="154" name="n_1aveValue債務償還比率">
          <a:extLst>
            <a:ext uri="{FF2B5EF4-FFF2-40B4-BE49-F238E27FC236}">
              <a16:creationId xmlns:a16="http://schemas.microsoft.com/office/drawing/2014/main" id="{00000000-0008-0000-0D00-00009A000000}"/>
            </a:ext>
          </a:extLst>
        </xdr:cNvPr>
        <xdr:cNvSpPr txBox="1"/>
      </xdr:nvSpPr>
      <xdr:spPr>
        <a:xfrm>
          <a:off x="138367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5" name="n_2aveValue債務償還比率">
          <a:extLst>
            <a:ext uri="{FF2B5EF4-FFF2-40B4-BE49-F238E27FC236}">
              <a16:creationId xmlns:a16="http://schemas.microsoft.com/office/drawing/2014/main" id="{00000000-0008-0000-0D00-00009B000000}"/>
            </a:ext>
          </a:extLst>
        </xdr:cNvPr>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78962</xdr:rowOff>
    </xdr:from>
    <xdr:ext cx="469744" cy="259045"/>
    <xdr:sp macro="" textlink="">
      <xdr:nvSpPr>
        <xdr:cNvPr id="156" name="n_3aveValue債務償還比率">
          <a:extLst>
            <a:ext uri="{FF2B5EF4-FFF2-40B4-BE49-F238E27FC236}">
              <a16:creationId xmlns:a16="http://schemas.microsoft.com/office/drawing/2014/main" id="{00000000-0008-0000-0D00-00009C000000}"/>
            </a:ext>
          </a:extLst>
        </xdr:cNvPr>
        <xdr:cNvSpPr txBox="1"/>
      </xdr:nvSpPr>
      <xdr:spPr>
        <a:xfrm>
          <a:off x="12325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55121</xdr:rowOff>
    </xdr:from>
    <xdr:ext cx="469744" cy="259045"/>
    <xdr:sp macro="" textlink="">
      <xdr:nvSpPr>
        <xdr:cNvPr id="157" name="n_4aveValue債務償還比率">
          <a:extLst>
            <a:ext uri="{FF2B5EF4-FFF2-40B4-BE49-F238E27FC236}">
              <a16:creationId xmlns:a16="http://schemas.microsoft.com/office/drawing/2014/main" id="{00000000-0008-0000-0D00-00009D000000}"/>
            </a:ext>
          </a:extLst>
        </xdr:cNvPr>
        <xdr:cNvSpPr txBox="1"/>
      </xdr:nvSpPr>
      <xdr:spPr>
        <a:xfrm>
          <a:off x="11563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154174</xdr:rowOff>
    </xdr:from>
    <xdr:ext cx="340478" cy="259045"/>
    <xdr:sp macro="" textlink="">
      <xdr:nvSpPr>
        <xdr:cNvPr id="158" name="n_4mainValue債務償還比率">
          <a:extLst>
            <a:ext uri="{FF2B5EF4-FFF2-40B4-BE49-F238E27FC236}">
              <a16:creationId xmlns:a16="http://schemas.microsoft.com/office/drawing/2014/main" id="{00000000-0008-0000-0D00-00009E000000}"/>
            </a:ext>
          </a:extLst>
        </xdr:cNvPr>
        <xdr:cNvSpPr txBox="1"/>
      </xdr:nvSpPr>
      <xdr:spPr>
        <a:xfrm>
          <a:off x="11628061" y="50404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422,225
404,589
918.32
253,256,587
239,387,199
7,405,280
126,223,605
51,630,630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97807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44450</xdr:rowOff>
    </xdr:from>
    <xdr:to>
      <xdr:col>20</xdr:col>
      <xdr:colOff>38100</xdr:colOff>
      <xdr:row>37</xdr:row>
      <xdr:rowOff>146050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95250</xdr:rowOff>
    </xdr:from>
    <xdr:to>
      <xdr:col>24</xdr:col>
      <xdr:colOff>63500</xdr:colOff>
      <xdr:row>37</xdr:row>
      <xdr:rowOff>125730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38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95250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08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153035</xdr:rowOff>
    </xdr:from>
    <xdr:to>
      <xdr:col>10</xdr:col>
      <xdr:colOff>165100</xdr:colOff>
      <xdr:row>37</xdr:row>
      <xdr:rowOff>83185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32385</xdr:rowOff>
    </xdr:from>
    <xdr:to>
      <xdr:col>15</xdr:col>
      <xdr:colOff>50800</xdr:colOff>
      <xdr:row>37</xdr:row>
      <xdr:rowOff>64770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760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122555</xdr:rowOff>
    </xdr:from>
    <xdr:to>
      <xdr:col>6</xdr:col>
      <xdr:colOff>38100</xdr:colOff>
      <xdr:row>37</xdr:row>
      <xdr:rowOff>52705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xdr:rowOff>
    </xdr:from>
    <xdr:to>
      <xdr:col>10</xdr:col>
      <xdr:colOff>114300</xdr:colOff>
      <xdr:row>37</xdr:row>
      <xdr:rowOff>32385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455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162577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132097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99712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69232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167567</xdr:rowOff>
    </xdr:from>
    <xdr:to>
      <xdr:col>55</xdr:col>
      <xdr:colOff>50800</xdr:colOff>
      <xdr:row>37</xdr:row>
      <xdr:rowOff>97717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633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18994</xdr:rowOff>
    </xdr:from>
    <xdr:ext cx="469744"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619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8963</xdr:rowOff>
    </xdr:from>
    <xdr:to>
      <xdr:col>50</xdr:col>
      <xdr:colOff>165100</xdr:colOff>
      <xdr:row>37</xdr:row>
      <xdr:rowOff>110563</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635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46917</xdr:rowOff>
    </xdr:from>
    <xdr:to>
      <xdr:col>55</xdr:col>
      <xdr:colOff>0</xdr:colOff>
      <xdr:row>37</xdr:row>
      <xdr:rowOff>59763</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6390567"/>
          <a:ext cx="838200" cy="1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59763</xdr:rowOff>
    </xdr:from>
    <xdr:to>
      <xdr:col>50</xdr:col>
      <xdr:colOff>114300</xdr:colOff>
      <xdr:row>37</xdr:row>
      <xdr:rowOff>64770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6403413"/>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17780</xdr:rowOff>
    </xdr:from>
    <xdr:to>
      <xdr:col>41</xdr:col>
      <xdr:colOff>101600</xdr:colOff>
      <xdr:row>37</xdr:row>
      <xdr:rowOff>119380</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68580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7861300" y="6408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19739</xdr:rowOff>
    </xdr:from>
    <xdr:to>
      <xdr:col>36</xdr:col>
      <xdr:colOff>165100</xdr:colOff>
      <xdr:row>37</xdr:row>
      <xdr:rowOff>121339</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636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68580</xdr:rowOff>
    </xdr:from>
    <xdr:to>
      <xdr:col>41</xdr:col>
      <xdr:colOff>50800</xdr:colOff>
      <xdr:row>37</xdr:row>
      <xdr:rowOff>70539</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972300" y="641223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515427" y="67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8834</xdr:rowOff>
    </xdr:from>
    <xdr:ext cx="469744"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626427" y="669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46064</xdr:rowOff>
    </xdr:from>
    <xdr:ext cx="469744"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374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127090</xdr:rowOff>
    </xdr:from>
    <xdr:ext cx="469744"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91727" y="612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515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135907</xdr:rowOff>
    </xdr:from>
    <xdr:ext cx="469744"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626427"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137866</xdr:rowOff>
    </xdr:from>
    <xdr:ext cx="469744"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37427" y="613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E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E00-0000B0000000}"/>
            </a:ext>
          </a:extLst>
        </xdr:cNvPr>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E00-0000B200000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E00-0000B4000000}"/>
            </a:ext>
          </a:extLst>
        </xdr:cNvPr>
        <xdr:cNvSpPr txBox="1"/>
      </xdr:nvSpPr>
      <xdr:spPr>
        <a:xfrm>
          <a:off x="4673600"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a:extLst>
            <a:ext uri="{FF2B5EF4-FFF2-40B4-BE49-F238E27FC236}">
              <a16:creationId xmlns:a16="http://schemas.microsoft.com/office/drawing/2014/main" id="{00000000-0008-0000-0E00-0000B9000000}"/>
            </a:ext>
          </a:extLst>
        </xdr:cNvPr>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120650</xdr:rowOff>
    </xdr:from>
    <xdr:to>
      <xdr:col>24</xdr:col>
      <xdr:colOff>114300</xdr:colOff>
      <xdr:row>61</xdr:row>
      <xdr:rowOff>50800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4584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99077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E00-0000C0000000}"/>
            </a:ext>
          </a:extLst>
        </xdr:cNvPr>
        <xdr:cNvSpPr txBox="1"/>
      </xdr:nvSpPr>
      <xdr:spPr>
        <a:xfrm>
          <a:off x="4673600"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101056</xdr:rowOff>
    </xdr:from>
    <xdr:to>
      <xdr:col>20</xdr:col>
      <xdr:colOff>38100</xdr:colOff>
      <xdr:row>61</xdr:row>
      <xdr:rowOff>31206</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3746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151856</xdr:rowOff>
    </xdr:from>
    <xdr:to>
      <xdr:col>24</xdr:col>
      <xdr:colOff>63500</xdr:colOff>
      <xdr:row>61</xdr:row>
      <xdr:rowOff>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3797300" y="1043885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84727</xdr:rowOff>
    </xdr:from>
    <xdr:to>
      <xdr:col>15</xdr:col>
      <xdr:colOff>101600</xdr:colOff>
      <xdr:row>61</xdr:row>
      <xdr:rowOff>14877</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2857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135527</xdr:rowOff>
    </xdr:from>
    <xdr:to>
      <xdr:col>19</xdr:col>
      <xdr:colOff>177800</xdr:colOff>
      <xdr:row>60</xdr:row>
      <xdr:rowOff>151856</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908300" y="1042252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70031</xdr:rowOff>
    </xdr:from>
    <xdr:to>
      <xdr:col>10</xdr:col>
      <xdr:colOff>165100</xdr:colOff>
      <xdr:row>61</xdr:row>
      <xdr:rowOff>181</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968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120831</xdr:rowOff>
    </xdr:from>
    <xdr:to>
      <xdr:col>15</xdr:col>
      <xdr:colOff>50800</xdr:colOff>
      <xdr:row>60</xdr:row>
      <xdr:rowOff>135527</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2019300" y="1040783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45538</xdr:rowOff>
    </xdr:from>
    <xdr:to>
      <xdr:col>6</xdr:col>
      <xdr:colOff>38100</xdr:colOff>
      <xdr:row>60</xdr:row>
      <xdr:rowOff>147138</xdr:rowOff>
    </xdr:to>
    <xdr:sp macro="" textlink="">
      <xdr:nvSpPr>
        <xdr:cNvPr id="199" name="楕円 198">
          <a:extLst>
            <a:ext uri="{FF2B5EF4-FFF2-40B4-BE49-F238E27FC236}">
              <a16:creationId xmlns:a16="http://schemas.microsoft.com/office/drawing/2014/main" id="{00000000-0008-0000-0E00-0000C7000000}"/>
            </a:ext>
          </a:extLst>
        </xdr:cNvPr>
        <xdr:cNvSpPr/>
      </xdr:nvSpPr>
      <xdr:spPr>
        <a:xfrm>
          <a:off x="1079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96338</xdr:rowOff>
    </xdr:from>
    <xdr:to>
      <xdr:col>10</xdr:col>
      <xdr:colOff>114300</xdr:colOff>
      <xdr:row>60</xdr:row>
      <xdr:rowOff>120831</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1130300" y="103833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22333</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3582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2705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E00-0000D0000000}"/>
            </a:ext>
          </a:extLst>
        </xdr:cNvPr>
        <xdr:cNvSpPr txBox="1"/>
      </xdr:nvSpPr>
      <xdr:spPr>
        <a:xfrm>
          <a:off x="927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609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141373</xdr:rowOff>
    </xdr:from>
    <xdr:to>
      <xdr:col>55</xdr:col>
      <xdr:colOff>50800</xdr:colOff>
      <xdr:row>59</xdr:row>
      <xdr:rowOff>71523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008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164250</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993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152753</xdr:rowOff>
    </xdr:from>
    <xdr:to>
      <xdr:col>50</xdr:col>
      <xdr:colOff>165100</xdr:colOff>
      <xdr:row>59</xdr:row>
      <xdr:rowOff>82903</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009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20723</xdr:rowOff>
    </xdr:from>
    <xdr:to>
      <xdr:col>55</xdr:col>
      <xdr:colOff>0</xdr:colOff>
      <xdr:row>59</xdr:row>
      <xdr:rowOff>32103</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9639300" y="10136273"/>
          <a:ext cx="838200" cy="1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162743</xdr:rowOff>
    </xdr:from>
    <xdr:to>
      <xdr:col>46</xdr:col>
      <xdr:colOff>38100</xdr:colOff>
      <xdr:row>59</xdr:row>
      <xdr:rowOff>92893</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010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32103</xdr:rowOff>
    </xdr:from>
    <xdr:to>
      <xdr:col>50</xdr:col>
      <xdr:colOff>114300</xdr:colOff>
      <xdr:row>59</xdr:row>
      <xdr:rowOff>42093</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8750300" y="10147653"/>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936</xdr:rowOff>
    </xdr:from>
    <xdr:to>
      <xdr:col>41</xdr:col>
      <xdr:colOff>101600</xdr:colOff>
      <xdr:row>59</xdr:row>
      <xdr:rowOff>102536</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011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42093</xdr:rowOff>
    </xdr:from>
    <xdr:to>
      <xdr:col>45</xdr:col>
      <xdr:colOff>177800</xdr:colOff>
      <xdr:row>59</xdr:row>
      <xdr:rowOff>51736</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861300" y="10157643"/>
          <a:ext cx="889000" cy="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601</xdr:rowOff>
    </xdr:from>
    <xdr:to>
      <xdr:col>36</xdr:col>
      <xdr:colOff>165100</xdr:colOff>
      <xdr:row>59</xdr:row>
      <xdr:rowOff>102201</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011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51401</xdr:rowOff>
    </xdr:from>
    <xdr:to>
      <xdr:col>41</xdr:col>
      <xdr:colOff>50800</xdr:colOff>
      <xdr:row>59</xdr:row>
      <xdr:rowOff>51736</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6972300" y="10166951"/>
          <a:ext cx="8890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594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98029</xdr:rowOff>
    </xdr:from>
    <xdr:ext cx="534377"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83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116115</xdr:rowOff>
    </xdr:from>
    <xdr:ext cx="534377"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94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106838</xdr:rowOff>
    </xdr:from>
    <xdr:ext cx="534377"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705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99430</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9327095" y="987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109420</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450795" y="988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119063</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561795" y="989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118728</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672795" y="989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7638</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423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52070</xdr:rowOff>
    </xdr:from>
    <xdr:to>
      <xdr:col>24</xdr:col>
      <xdr:colOff>114300</xdr:colOff>
      <xdr:row>80</xdr:row>
      <xdr:rowOff>153670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74947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40639</xdr:rowOff>
    </xdr:from>
    <xdr:to>
      <xdr:col>20</xdr:col>
      <xdr:colOff>38100</xdr:colOff>
      <xdr:row>80</xdr:row>
      <xdr:rowOff>142239</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91439</xdr:rowOff>
    </xdr:from>
    <xdr:to>
      <xdr:col>24</xdr:col>
      <xdr:colOff>63500</xdr:colOff>
      <xdr:row>80</xdr:row>
      <xdr:rowOff>102870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38074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139700</xdr:rowOff>
    </xdr:from>
    <xdr:to>
      <xdr:col>15</xdr:col>
      <xdr:colOff>101600</xdr:colOff>
      <xdr:row>80</xdr:row>
      <xdr:rowOff>69850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19050</xdr:rowOff>
    </xdr:from>
    <xdr:to>
      <xdr:col>19</xdr:col>
      <xdr:colOff>177800</xdr:colOff>
      <xdr:row>80</xdr:row>
      <xdr:rowOff>91439</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37350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63500</xdr:rowOff>
    </xdr:from>
    <xdr:to>
      <xdr:col>10</xdr:col>
      <xdr:colOff>165100</xdr:colOff>
      <xdr:row>79</xdr:row>
      <xdr:rowOff>165100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114300</xdr:rowOff>
    </xdr:from>
    <xdr:to>
      <xdr:col>15</xdr:col>
      <xdr:colOff>50800</xdr:colOff>
      <xdr:row>80</xdr:row>
      <xdr:rowOff>19050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3658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29211</xdr:rowOff>
    </xdr:from>
    <xdr:to>
      <xdr:col>6</xdr:col>
      <xdr:colOff>38100</xdr:colOff>
      <xdr:row>79</xdr:row>
      <xdr:rowOff>130811</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80011</xdr:rowOff>
    </xdr:from>
    <xdr:to>
      <xdr:col>10</xdr:col>
      <xdr:colOff>114300</xdr:colOff>
      <xdr:row>79</xdr:row>
      <xdr:rowOff>114300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36245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80027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158766</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86377</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10177</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147338</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116603</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144272</xdr:rowOff>
    </xdr:from>
    <xdr:to>
      <xdr:col>50</xdr:col>
      <xdr:colOff>165100</xdr:colOff>
      <xdr:row>85</xdr:row>
      <xdr:rowOff>74422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54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17526</xdr:rowOff>
    </xdr:from>
    <xdr:to>
      <xdr:col>55</xdr:col>
      <xdr:colOff>0</xdr:colOff>
      <xdr:row>85</xdr:row>
      <xdr:rowOff>23622</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459077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144272</xdr:rowOff>
    </xdr:from>
    <xdr:to>
      <xdr:col>46</xdr:col>
      <xdr:colOff>38100</xdr:colOff>
      <xdr:row>85</xdr:row>
      <xdr:rowOff>74422</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54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23622</xdr:rowOff>
    </xdr:from>
    <xdr:to>
      <xdr:col>50</xdr:col>
      <xdr:colOff>114300</xdr:colOff>
      <xdr:row>85</xdr:row>
      <xdr:rowOff>23622</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8750300" y="1459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144272</xdr:rowOff>
    </xdr:from>
    <xdr:to>
      <xdr:col>41</xdr:col>
      <xdr:colOff>101600</xdr:colOff>
      <xdr:row>85</xdr:row>
      <xdr:rowOff>74422</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54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23622</xdr:rowOff>
    </xdr:from>
    <xdr:to>
      <xdr:col>45</xdr:col>
      <xdr:colOff>177800</xdr:colOff>
      <xdr:row>85</xdr:row>
      <xdr:rowOff>23622</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7861300" y="1459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23622</xdr:rowOff>
    </xdr:from>
    <xdr:to>
      <xdr:col>41</xdr:col>
      <xdr:colOff>50800</xdr:colOff>
      <xdr:row>85</xdr:row>
      <xdr:rowOff>26670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459687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125240</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65549</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63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65549</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63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65549</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63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68597</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19067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95902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46355</xdr:rowOff>
    </xdr:from>
    <xdr:to>
      <xdr:col>81</xdr:col>
      <xdr:colOff>101600</xdr:colOff>
      <xdr:row>36</xdr:row>
      <xdr:rowOff>147955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97155</xdr:rowOff>
    </xdr:from>
    <xdr:to>
      <xdr:col>85</xdr:col>
      <xdr:colOff>127000</xdr:colOff>
      <xdr:row>36</xdr:row>
      <xdr:rowOff>123825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5481300" y="62693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97155</xdr:rowOff>
    </xdr:from>
    <xdr:to>
      <xdr:col>81</xdr:col>
      <xdr:colOff>50800</xdr:colOff>
      <xdr:row>36</xdr:row>
      <xdr:rowOff>118110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14592300" y="62693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63500</xdr:rowOff>
    </xdr:from>
    <xdr:to>
      <xdr:col>72</xdr:col>
      <xdr:colOff>38100</xdr:colOff>
      <xdr:row>36</xdr:row>
      <xdr:rowOff>165100</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114300</xdr:rowOff>
    </xdr:from>
    <xdr:to>
      <xdr:col>76</xdr:col>
      <xdr:colOff>114300</xdr:colOff>
      <xdr:row>36</xdr:row>
      <xdr:rowOff>118110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3703300" y="6286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33020</xdr:rowOff>
    </xdr:from>
    <xdr:to>
      <xdr:col>67</xdr:col>
      <xdr:colOff>101600</xdr:colOff>
      <xdr:row>36</xdr:row>
      <xdr:rowOff>134620</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83820</xdr:rowOff>
    </xdr:from>
    <xdr:to>
      <xdr:col>71</xdr:col>
      <xdr:colOff>177800</xdr:colOff>
      <xdr:row>36</xdr:row>
      <xdr:rowOff>114300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814300" y="6256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116222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127652</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163847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164482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13987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10177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151147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0000000-0008-0000-0E00-0000D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00000000-0008-0000-0E00-0000DF010000}"/>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00000000-0008-0000-0E00-0000E1010000}"/>
            </a:ext>
          </a:extLst>
        </xdr:cNvPr>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00000000-0008-0000-0E00-0000E3010000}"/>
            </a:ext>
          </a:extLst>
        </xdr:cNvPr>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29210</xdr:rowOff>
    </xdr:from>
    <xdr:to>
      <xdr:col>116</xdr:col>
      <xdr:colOff>114300</xdr:colOff>
      <xdr:row>33</xdr:row>
      <xdr:rowOff>130810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21107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153687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00000000-0008-0000-0E00-0000EF010000}"/>
            </a:ext>
          </a:extLst>
        </xdr:cNvPr>
        <xdr:cNvSpPr txBox="1"/>
      </xdr:nvSpPr>
      <xdr:spPr>
        <a:xfrm>
          <a:off x="22199600" y="564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67310</xdr:rowOff>
    </xdr:from>
    <xdr:to>
      <xdr:col>112</xdr:col>
      <xdr:colOff>38100</xdr:colOff>
      <xdr:row>33</xdr:row>
      <xdr:rowOff>168910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1272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80010</xdr:rowOff>
    </xdr:from>
    <xdr:to>
      <xdr:col>116</xdr:col>
      <xdr:colOff>63500</xdr:colOff>
      <xdr:row>33</xdr:row>
      <xdr:rowOff>118110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1323300" y="5737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128270</xdr:rowOff>
    </xdr:from>
    <xdr:to>
      <xdr:col>107</xdr:col>
      <xdr:colOff>101600</xdr:colOff>
      <xdr:row>34</xdr:row>
      <xdr:rowOff>58420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20383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118110</xdr:rowOff>
    </xdr:from>
    <xdr:to>
      <xdr:col>111</xdr:col>
      <xdr:colOff>177800</xdr:colOff>
      <xdr:row>34</xdr:row>
      <xdr:rowOff>7620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20434300" y="5775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135890</xdr:rowOff>
    </xdr:from>
    <xdr:to>
      <xdr:col>102</xdr:col>
      <xdr:colOff>165100</xdr:colOff>
      <xdr:row>34</xdr:row>
      <xdr:rowOff>66040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9494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7620</xdr:rowOff>
    </xdr:from>
    <xdr:to>
      <xdr:col>107</xdr:col>
      <xdr:colOff>50800</xdr:colOff>
      <xdr:row>34</xdr:row>
      <xdr:rowOff>15240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9545300" y="5836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135890</xdr:rowOff>
    </xdr:from>
    <xdr:to>
      <xdr:col>98</xdr:col>
      <xdr:colOff>38100</xdr:colOff>
      <xdr:row>34</xdr:row>
      <xdr:rowOff>66040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8605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15240</xdr:rowOff>
    </xdr:from>
    <xdr:to>
      <xdr:col>102</xdr:col>
      <xdr:colOff>114300</xdr:colOff>
      <xdr:row>34</xdr:row>
      <xdr:rowOff>15240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8656300" y="5844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13987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1075727" y="550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74947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20199427" y="55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82567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9310427" y="556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82567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8421427" y="556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00000000-0008-0000-0E00-00001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00000000-0008-0000-0E00-00001B020000}"/>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00000000-0008-0000-0E00-00001D020000}"/>
            </a:ext>
          </a:extLst>
        </xdr:cNvPr>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00000000-0008-0000-0E00-00001F020000}"/>
            </a:ext>
          </a:extLst>
        </xdr:cNvPr>
        <xdr:cNvSpPr txBox="1"/>
      </xdr:nvSpPr>
      <xdr:spPr>
        <a:xfrm>
          <a:off x="16357600" y="1012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34109</xdr:rowOff>
    </xdr:from>
    <xdr:to>
      <xdr:col>85</xdr:col>
      <xdr:colOff>177800</xdr:colOff>
      <xdr:row>60</xdr:row>
      <xdr:rowOff>135709</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6268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12536</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00000000-0008-0000-0E00-00002B020000}"/>
            </a:ext>
          </a:extLst>
        </xdr:cNvPr>
        <xdr:cNvSpPr txBox="1"/>
      </xdr:nvSpPr>
      <xdr:spPr>
        <a:xfrm>
          <a:off x="16357600"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119017</xdr:rowOff>
    </xdr:from>
    <xdr:to>
      <xdr:col>81</xdr:col>
      <xdr:colOff>101600</xdr:colOff>
      <xdr:row>61</xdr:row>
      <xdr:rowOff>49167</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5430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84909</xdr:rowOff>
    </xdr:from>
    <xdr:to>
      <xdr:col>85</xdr:col>
      <xdr:colOff>127000</xdr:colOff>
      <xdr:row>60</xdr:row>
      <xdr:rowOff>169817</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flipV="1">
          <a:off x="15481300" y="10371909"/>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169817</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4592300" y="10287000"/>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365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60</xdr:row>
      <xdr:rowOff>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3703300" y="102216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xdr:rowOff>
    </xdr:from>
    <xdr:to>
      <xdr:col>67</xdr:col>
      <xdr:colOff>101600</xdr:colOff>
      <xdr:row>59</xdr:row>
      <xdr:rowOff>107950</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1276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57150</xdr:rowOff>
    </xdr:from>
    <xdr:to>
      <xdr:col>71</xdr:col>
      <xdr:colOff>177800</xdr:colOff>
      <xdr:row>59</xdr:row>
      <xdr:rowOff>106135</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2814300" y="101727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64" name="n_1ave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565" name="n_2ave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566" name="n_3ave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567" name="n_4ave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40294</xdr:rowOff>
    </xdr:from>
    <xdr:ext cx="405111" cy="259045"/>
    <xdr:sp macro="" textlink="">
      <xdr:nvSpPr>
        <xdr:cNvPr id="568" name="n_1mainValue【学校施設】&#10;有形固定資産減価償却率">
          <a:extLst>
            <a:ext uri="{FF2B5EF4-FFF2-40B4-BE49-F238E27FC236}">
              <a16:creationId xmlns:a16="http://schemas.microsoft.com/office/drawing/2014/main" id="{00000000-0008-0000-0E00-000038020000}"/>
            </a:ext>
          </a:extLst>
        </xdr:cNvPr>
        <xdr:cNvSpPr txBox="1"/>
      </xdr:nvSpPr>
      <xdr:spPr>
        <a:xfrm>
          <a:off x="15266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69" name="n_2mainValue【学校施設】&#10;有形固定資産減価償却率">
          <a:extLst>
            <a:ext uri="{FF2B5EF4-FFF2-40B4-BE49-F238E27FC236}">
              <a16:creationId xmlns:a16="http://schemas.microsoft.com/office/drawing/2014/main" id="{00000000-0008-0000-0E00-000039020000}"/>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570" name="n_3mainValue【学校施設】&#10;有形固定資産減価償却率">
          <a:extLst>
            <a:ext uri="{FF2B5EF4-FFF2-40B4-BE49-F238E27FC236}">
              <a16:creationId xmlns:a16="http://schemas.microsoft.com/office/drawing/2014/main" id="{00000000-0008-0000-0E00-00003A020000}"/>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571" name="n_4mainValue【学校施設】&#10;有形固定資産減価償却率">
          <a:extLst>
            <a:ext uri="{FF2B5EF4-FFF2-40B4-BE49-F238E27FC236}">
              <a16:creationId xmlns:a16="http://schemas.microsoft.com/office/drawing/2014/main" id="{00000000-0008-0000-0E00-00003B020000}"/>
            </a:ext>
          </a:extLst>
        </xdr:cNvPr>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00000000-0008-0000-0E00-00005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a:extLst>
            <a:ext uri="{FF2B5EF4-FFF2-40B4-BE49-F238E27FC236}">
              <a16:creationId xmlns:a16="http://schemas.microsoft.com/office/drawing/2014/main" id="{00000000-0008-0000-0E00-000057020000}"/>
            </a:ext>
          </a:extLst>
        </xdr:cNvPr>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a:extLst>
            <a:ext uri="{FF2B5EF4-FFF2-40B4-BE49-F238E27FC236}">
              <a16:creationId xmlns:a16="http://schemas.microsoft.com/office/drawing/2014/main" id="{00000000-0008-0000-0E00-000059020000}"/>
            </a:ext>
          </a:extLst>
        </xdr:cNvPr>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603" name="【学校施設】&#10;一人当たり面積平均値テキスト">
          <a:extLst>
            <a:ext uri="{FF2B5EF4-FFF2-40B4-BE49-F238E27FC236}">
              <a16:creationId xmlns:a16="http://schemas.microsoft.com/office/drawing/2014/main" id="{00000000-0008-0000-0E00-00005B020000}"/>
            </a:ext>
          </a:extLst>
        </xdr:cNvPr>
        <xdr:cNvSpPr txBox="1"/>
      </xdr:nvSpPr>
      <xdr:spPr>
        <a:xfrm>
          <a:off x="22199600" y="1018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125549</xdr:rowOff>
    </xdr:from>
    <xdr:to>
      <xdr:col>116</xdr:col>
      <xdr:colOff>114300</xdr:colOff>
      <xdr:row>58</xdr:row>
      <xdr:rowOff>55699</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221107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148426</xdr:rowOff>
    </xdr:from>
    <xdr:ext cx="469744" cy="259045"/>
    <xdr:sp macro="" textlink="">
      <xdr:nvSpPr>
        <xdr:cNvPr id="615" name="【学校施設】&#10;一人当たり面積該当値テキスト">
          <a:extLst>
            <a:ext uri="{FF2B5EF4-FFF2-40B4-BE49-F238E27FC236}">
              <a16:creationId xmlns:a16="http://schemas.microsoft.com/office/drawing/2014/main" id="{00000000-0008-0000-0E00-000067020000}"/>
            </a:ext>
          </a:extLst>
        </xdr:cNvPr>
        <xdr:cNvSpPr txBox="1"/>
      </xdr:nvSpPr>
      <xdr:spPr>
        <a:xfrm>
          <a:off x="22199600" y="974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151674</xdr:rowOff>
    </xdr:from>
    <xdr:to>
      <xdr:col>112</xdr:col>
      <xdr:colOff>38100</xdr:colOff>
      <xdr:row>58</xdr:row>
      <xdr:rowOff>81824</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21272500"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4899</xdr:rowOff>
    </xdr:from>
    <xdr:to>
      <xdr:col>116</xdr:col>
      <xdr:colOff>63500</xdr:colOff>
      <xdr:row>58</xdr:row>
      <xdr:rowOff>31024</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21323300" y="994899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153307</xdr:rowOff>
    </xdr:from>
    <xdr:to>
      <xdr:col>107</xdr:col>
      <xdr:colOff>101600</xdr:colOff>
      <xdr:row>58</xdr:row>
      <xdr:rowOff>83457</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20383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31024</xdr:rowOff>
    </xdr:from>
    <xdr:to>
      <xdr:col>111</xdr:col>
      <xdr:colOff>177800</xdr:colOff>
      <xdr:row>58</xdr:row>
      <xdr:rowOff>32657</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20434300" y="997512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150041</xdr:rowOff>
    </xdr:from>
    <xdr:to>
      <xdr:col>102</xdr:col>
      <xdr:colOff>165100</xdr:colOff>
      <xdr:row>58</xdr:row>
      <xdr:rowOff>80191</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19494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29391</xdr:rowOff>
    </xdr:from>
    <xdr:to>
      <xdr:col>107</xdr:col>
      <xdr:colOff>50800</xdr:colOff>
      <xdr:row>58</xdr:row>
      <xdr:rowOff>32657</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9545300" y="99734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151674</xdr:rowOff>
    </xdr:from>
    <xdr:to>
      <xdr:col>98</xdr:col>
      <xdr:colOff>38100</xdr:colOff>
      <xdr:row>58</xdr:row>
      <xdr:rowOff>81824</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18605500"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29391</xdr:rowOff>
    </xdr:from>
    <xdr:to>
      <xdr:col>102</xdr:col>
      <xdr:colOff>114300</xdr:colOff>
      <xdr:row>58</xdr:row>
      <xdr:rowOff>31024</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flipV="1">
          <a:off x="18656300" y="997349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624" name="n_1aveValue【学校施設】&#10;一人当たり面積">
          <a:extLst>
            <a:ext uri="{FF2B5EF4-FFF2-40B4-BE49-F238E27FC236}">
              <a16:creationId xmlns:a16="http://schemas.microsoft.com/office/drawing/2014/main" id="{00000000-0008-0000-0E00-000070020000}"/>
            </a:ext>
          </a:extLst>
        </xdr:cNvPr>
        <xdr:cNvSpPr txBox="1"/>
      </xdr:nvSpPr>
      <xdr:spPr>
        <a:xfrm>
          <a:off x="210757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625" name="n_2aveValue【学校施設】&#10;一人当たり面積">
          <a:extLst>
            <a:ext uri="{FF2B5EF4-FFF2-40B4-BE49-F238E27FC236}">
              <a16:creationId xmlns:a16="http://schemas.microsoft.com/office/drawing/2014/main" id="{00000000-0008-0000-0E00-000071020000}"/>
            </a:ext>
          </a:extLst>
        </xdr:cNvPr>
        <xdr:cNvSpPr txBox="1"/>
      </xdr:nvSpPr>
      <xdr:spPr>
        <a:xfrm>
          <a:off x="20199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86014</xdr:rowOff>
    </xdr:from>
    <xdr:ext cx="469744" cy="259045"/>
    <xdr:sp macro="" textlink="">
      <xdr:nvSpPr>
        <xdr:cNvPr id="626" name="n_3aveValue【学校施設】&#10;一人当たり面積">
          <a:extLst>
            <a:ext uri="{FF2B5EF4-FFF2-40B4-BE49-F238E27FC236}">
              <a16:creationId xmlns:a16="http://schemas.microsoft.com/office/drawing/2014/main" id="{00000000-0008-0000-0E00-000072020000}"/>
            </a:ext>
          </a:extLst>
        </xdr:cNvPr>
        <xdr:cNvSpPr txBox="1"/>
      </xdr:nvSpPr>
      <xdr:spPr>
        <a:xfrm>
          <a:off x="19310427" y="102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148062</xdr:rowOff>
    </xdr:from>
    <xdr:ext cx="469744" cy="259045"/>
    <xdr:sp macro="" textlink="">
      <xdr:nvSpPr>
        <xdr:cNvPr id="627" name="n_4aveValue【学校施設】&#10;一人当たり面積">
          <a:extLst>
            <a:ext uri="{FF2B5EF4-FFF2-40B4-BE49-F238E27FC236}">
              <a16:creationId xmlns:a16="http://schemas.microsoft.com/office/drawing/2014/main" id="{00000000-0008-0000-0E00-000073020000}"/>
            </a:ext>
          </a:extLst>
        </xdr:cNvPr>
        <xdr:cNvSpPr txBox="1"/>
      </xdr:nvSpPr>
      <xdr:spPr>
        <a:xfrm>
          <a:off x="18421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98351</xdr:rowOff>
    </xdr:from>
    <xdr:ext cx="469744" cy="259045"/>
    <xdr:sp macro="" textlink="">
      <xdr:nvSpPr>
        <xdr:cNvPr id="628" name="n_1mainValue【学校施設】&#10;一人当たり面積">
          <a:extLst>
            <a:ext uri="{FF2B5EF4-FFF2-40B4-BE49-F238E27FC236}">
              <a16:creationId xmlns:a16="http://schemas.microsoft.com/office/drawing/2014/main" id="{00000000-0008-0000-0E00-000074020000}"/>
            </a:ext>
          </a:extLst>
        </xdr:cNvPr>
        <xdr:cNvSpPr txBox="1"/>
      </xdr:nvSpPr>
      <xdr:spPr>
        <a:xfrm>
          <a:off x="21075727" y="969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99984</xdr:rowOff>
    </xdr:from>
    <xdr:ext cx="469744" cy="259045"/>
    <xdr:sp macro="" textlink="">
      <xdr:nvSpPr>
        <xdr:cNvPr id="629" name="n_2mainValue【学校施設】&#10;一人当たり面積">
          <a:extLst>
            <a:ext uri="{FF2B5EF4-FFF2-40B4-BE49-F238E27FC236}">
              <a16:creationId xmlns:a16="http://schemas.microsoft.com/office/drawing/2014/main" id="{00000000-0008-0000-0E00-000075020000}"/>
            </a:ext>
          </a:extLst>
        </xdr:cNvPr>
        <xdr:cNvSpPr txBox="1"/>
      </xdr:nvSpPr>
      <xdr:spPr>
        <a:xfrm>
          <a:off x="20199427" y="97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96718</xdr:rowOff>
    </xdr:from>
    <xdr:ext cx="469744" cy="259045"/>
    <xdr:sp macro="" textlink="">
      <xdr:nvSpPr>
        <xdr:cNvPr id="630" name="n_3mainValue【学校施設】&#10;一人当たり面積">
          <a:extLst>
            <a:ext uri="{FF2B5EF4-FFF2-40B4-BE49-F238E27FC236}">
              <a16:creationId xmlns:a16="http://schemas.microsoft.com/office/drawing/2014/main" id="{00000000-0008-0000-0E00-000076020000}"/>
            </a:ext>
          </a:extLst>
        </xdr:cNvPr>
        <xdr:cNvSpPr txBox="1"/>
      </xdr:nvSpPr>
      <xdr:spPr>
        <a:xfrm>
          <a:off x="19310427" y="969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98351</xdr:rowOff>
    </xdr:from>
    <xdr:ext cx="469744" cy="259045"/>
    <xdr:sp macro="" textlink="">
      <xdr:nvSpPr>
        <xdr:cNvPr id="631" name="n_4mainValue【学校施設】&#10;一人当たり面積">
          <a:extLst>
            <a:ext uri="{FF2B5EF4-FFF2-40B4-BE49-F238E27FC236}">
              <a16:creationId xmlns:a16="http://schemas.microsoft.com/office/drawing/2014/main" id="{00000000-0008-0000-0E00-000077020000}"/>
            </a:ext>
          </a:extLst>
        </xdr:cNvPr>
        <xdr:cNvSpPr txBox="1"/>
      </xdr:nvSpPr>
      <xdr:spPr>
        <a:xfrm>
          <a:off x="18421427" y="969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00000000-0008-0000-0E00-00009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673" name="【公民館】&#10;有形固定資産減価償却率最小値テキスト">
          <a:extLst>
            <a:ext uri="{FF2B5EF4-FFF2-40B4-BE49-F238E27FC236}">
              <a16:creationId xmlns:a16="http://schemas.microsoft.com/office/drawing/2014/main" id="{00000000-0008-0000-0E00-0000A1020000}"/>
            </a:ext>
          </a:extLst>
        </xdr:cNvPr>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675" name="【公民館】&#10;有形固定資産減価償却率最大値テキスト">
          <a:extLst>
            <a:ext uri="{FF2B5EF4-FFF2-40B4-BE49-F238E27FC236}">
              <a16:creationId xmlns:a16="http://schemas.microsoft.com/office/drawing/2014/main" id="{00000000-0008-0000-0E00-0000A3020000}"/>
            </a:ext>
          </a:extLst>
        </xdr:cNvPr>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677" name="【公民館】&#10;有形固定資産減価償却率平均値テキスト">
          <a:extLst>
            <a:ext uri="{FF2B5EF4-FFF2-40B4-BE49-F238E27FC236}">
              <a16:creationId xmlns:a16="http://schemas.microsoft.com/office/drawing/2014/main" id="{00000000-0008-0000-0E00-0000A5020000}"/>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680" name="フローチャート: 判断 679">
          <a:extLst>
            <a:ext uri="{FF2B5EF4-FFF2-40B4-BE49-F238E27FC236}">
              <a16:creationId xmlns:a16="http://schemas.microsoft.com/office/drawing/2014/main" id="{00000000-0008-0000-0E00-0000A8020000}"/>
            </a:ext>
          </a:extLst>
        </xdr:cNvPr>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681" name="フローチャート: 判断 680">
          <a:extLst>
            <a:ext uri="{FF2B5EF4-FFF2-40B4-BE49-F238E27FC236}">
              <a16:creationId xmlns:a16="http://schemas.microsoft.com/office/drawing/2014/main" id="{00000000-0008-0000-0E00-0000A9020000}"/>
            </a:ext>
          </a:extLst>
        </xdr:cNvPr>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682" name="フローチャート: 判断 681">
          <a:extLst>
            <a:ext uri="{FF2B5EF4-FFF2-40B4-BE49-F238E27FC236}">
              <a16:creationId xmlns:a16="http://schemas.microsoft.com/office/drawing/2014/main" id="{00000000-0008-0000-0E00-0000AA020000}"/>
            </a:ext>
          </a:extLst>
        </xdr:cNvPr>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33020</xdr:rowOff>
    </xdr:from>
    <xdr:to>
      <xdr:col>85</xdr:col>
      <xdr:colOff>177800</xdr:colOff>
      <xdr:row>103</xdr:row>
      <xdr:rowOff>134620</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62687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55897</xdr:rowOff>
    </xdr:from>
    <xdr:ext cx="405111" cy="259045"/>
    <xdr:sp macro="" textlink="">
      <xdr:nvSpPr>
        <xdr:cNvPr id="689" name="【公民館】&#10;有形固定資産減価償却率該当値テキスト">
          <a:extLst>
            <a:ext uri="{FF2B5EF4-FFF2-40B4-BE49-F238E27FC236}">
              <a16:creationId xmlns:a16="http://schemas.microsoft.com/office/drawing/2014/main" id="{00000000-0008-0000-0E00-0000B1020000}"/>
            </a:ext>
          </a:extLst>
        </xdr:cNvPr>
        <xdr:cNvSpPr txBox="1"/>
      </xdr:nvSpPr>
      <xdr:spPr>
        <a:xfrm>
          <a:off x="16357600"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162561</xdr:rowOff>
    </xdr:from>
    <xdr:to>
      <xdr:col>81</xdr:col>
      <xdr:colOff>101600</xdr:colOff>
      <xdr:row>103</xdr:row>
      <xdr:rowOff>92711</xdr:rowOff>
    </xdr:to>
    <xdr:sp macro="" textlink="">
      <xdr:nvSpPr>
        <xdr:cNvPr id="690" name="楕円 689">
          <a:extLst>
            <a:ext uri="{FF2B5EF4-FFF2-40B4-BE49-F238E27FC236}">
              <a16:creationId xmlns:a16="http://schemas.microsoft.com/office/drawing/2014/main" id="{00000000-0008-0000-0E00-0000B2020000}"/>
            </a:ext>
          </a:extLst>
        </xdr:cNvPr>
        <xdr:cNvSpPr/>
      </xdr:nvSpPr>
      <xdr:spPr>
        <a:xfrm>
          <a:off x="15430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41911</xdr:rowOff>
    </xdr:from>
    <xdr:to>
      <xdr:col>85</xdr:col>
      <xdr:colOff>127000</xdr:colOff>
      <xdr:row>103</xdr:row>
      <xdr:rowOff>83820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5481300" y="177012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120650</xdr:rowOff>
    </xdr:from>
    <xdr:to>
      <xdr:col>76</xdr:col>
      <xdr:colOff>165100</xdr:colOff>
      <xdr:row>103</xdr:row>
      <xdr:rowOff>50800</xdr:rowOff>
    </xdr:to>
    <xdr:sp macro="" textlink="">
      <xdr:nvSpPr>
        <xdr:cNvPr id="692" name="楕円 691">
          <a:extLst>
            <a:ext uri="{FF2B5EF4-FFF2-40B4-BE49-F238E27FC236}">
              <a16:creationId xmlns:a16="http://schemas.microsoft.com/office/drawing/2014/main" id="{00000000-0008-0000-0E00-0000B4020000}"/>
            </a:ext>
          </a:extLst>
        </xdr:cNvPr>
        <xdr:cNvSpPr/>
      </xdr:nvSpPr>
      <xdr:spPr>
        <a:xfrm>
          <a:off x="14541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0</xdr:rowOff>
    </xdr:from>
    <xdr:to>
      <xdr:col>81</xdr:col>
      <xdr:colOff>50800</xdr:colOff>
      <xdr:row>103</xdr:row>
      <xdr:rowOff>41911</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4592300" y="176593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78739</xdr:rowOff>
    </xdr:from>
    <xdr:to>
      <xdr:col>72</xdr:col>
      <xdr:colOff>38100</xdr:colOff>
      <xdr:row>103</xdr:row>
      <xdr:rowOff>8889</xdr:rowOff>
    </xdr:to>
    <xdr:sp macro="" textlink="">
      <xdr:nvSpPr>
        <xdr:cNvPr id="694" name="楕円 693">
          <a:extLst>
            <a:ext uri="{FF2B5EF4-FFF2-40B4-BE49-F238E27FC236}">
              <a16:creationId xmlns:a16="http://schemas.microsoft.com/office/drawing/2014/main" id="{00000000-0008-0000-0E00-0000B6020000}"/>
            </a:ext>
          </a:extLst>
        </xdr:cNvPr>
        <xdr:cNvSpPr/>
      </xdr:nvSpPr>
      <xdr:spPr>
        <a:xfrm>
          <a:off x="13652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129539</xdr:rowOff>
    </xdr:from>
    <xdr:to>
      <xdr:col>76</xdr:col>
      <xdr:colOff>114300</xdr:colOff>
      <xdr:row>103</xdr:row>
      <xdr:rowOff>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3703300" y="176174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36830</xdr:rowOff>
    </xdr:from>
    <xdr:to>
      <xdr:col>67</xdr:col>
      <xdr:colOff>101600</xdr:colOff>
      <xdr:row>102</xdr:row>
      <xdr:rowOff>138430</xdr:rowOff>
    </xdr:to>
    <xdr:sp macro="" textlink="">
      <xdr:nvSpPr>
        <xdr:cNvPr id="696" name="楕円 695">
          <a:extLst>
            <a:ext uri="{FF2B5EF4-FFF2-40B4-BE49-F238E27FC236}">
              <a16:creationId xmlns:a16="http://schemas.microsoft.com/office/drawing/2014/main" id="{00000000-0008-0000-0E00-0000B8020000}"/>
            </a:ext>
          </a:extLst>
        </xdr:cNvPr>
        <xdr:cNvSpPr/>
      </xdr:nvSpPr>
      <xdr:spPr>
        <a:xfrm>
          <a:off x="12763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87630</xdr:rowOff>
    </xdr:from>
    <xdr:to>
      <xdr:col>71</xdr:col>
      <xdr:colOff>177800</xdr:colOff>
      <xdr:row>102</xdr:row>
      <xdr:rowOff>129539</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2814300" y="175755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36213</xdr:rowOff>
    </xdr:from>
    <xdr:ext cx="405111" cy="259045"/>
    <xdr:sp macro="" textlink="">
      <xdr:nvSpPr>
        <xdr:cNvPr id="698" name="n_1aveValue【公民館】&#10;有形固定資産減価償却率">
          <a:extLst>
            <a:ext uri="{FF2B5EF4-FFF2-40B4-BE49-F238E27FC236}">
              <a16:creationId xmlns:a16="http://schemas.microsoft.com/office/drawing/2014/main" id="{00000000-0008-0000-0E00-0000BA020000}"/>
            </a:ext>
          </a:extLst>
        </xdr:cNvPr>
        <xdr:cNvSpPr txBox="1"/>
      </xdr:nvSpPr>
      <xdr:spPr>
        <a:xfrm>
          <a:off x="15266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24782</xdr:rowOff>
    </xdr:from>
    <xdr:ext cx="405111" cy="259045"/>
    <xdr:sp macro="" textlink="">
      <xdr:nvSpPr>
        <xdr:cNvPr id="699" name="n_2aveValue【公民館】&#10;有形固定資産減価償却率">
          <a:extLst>
            <a:ext uri="{FF2B5EF4-FFF2-40B4-BE49-F238E27FC236}">
              <a16:creationId xmlns:a16="http://schemas.microsoft.com/office/drawing/2014/main" id="{00000000-0008-0000-0E00-0000BB020000}"/>
            </a:ext>
          </a:extLst>
        </xdr:cNvPr>
        <xdr:cNvSpPr txBox="1"/>
      </xdr:nvSpPr>
      <xdr:spPr>
        <a:xfrm>
          <a:off x="14389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xdr:rowOff>
    </xdr:from>
    <xdr:ext cx="405111" cy="259045"/>
    <xdr:sp macro="" textlink="">
      <xdr:nvSpPr>
        <xdr:cNvPr id="700" name="n_3aveValue【公民館】&#10;有形固定資産減価償却率">
          <a:extLst>
            <a:ext uri="{FF2B5EF4-FFF2-40B4-BE49-F238E27FC236}">
              <a16:creationId xmlns:a16="http://schemas.microsoft.com/office/drawing/2014/main" id="{00000000-0008-0000-0E00-0000BC020000}"/>
            </a:ext>
          </a:extLst>
        </xdr:cNvPr>
        <xdr:cNvSpPr txBox="1"/>
      </xdr:nvSpPr>
      <xdr:spPr>
        <a:xfrm>
          <a:off x="13500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161941</xdr:rowOff>
    </xdr:from>
    <xdr:ext cx="405111" cy="259045"/>
    <xdr:sp macro="" textlink="">
      <xdr:nvSpPr>
        <xdr:cNvPr id="701" name="n_4aveValue【公民館】&#10;有形固定資産減価償却率">
          <a:extLst>
            <a:ext uri="{FF2B5EF4-FFF2-40B4-BE49-F238E27FC236}">
              <a16:creationId xmlns:a16="http://schemas.microsoft.com/office/drawing/2014/main" id="{00000000-0008-0000-0E00-0000BD020000}"/>
            </a:ext>
          </a:extLst>
        </xdr:cNvPr>
        <xdr:cNvSpPr txBox="1"/>
      </xdr:nvSpPr>
      <xdr:spPr>
        <a:xfrm>
          <a:off x="12611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109238</xdr:rowOff>
    </xdr:from>
    <xdr:ext cx="405111" cy="259045"/>
    <xdr:sp macro="" textlink="">
      <xdr:nvSpPr>
        <xdr:cNvPr id="702" name="n_1mainValue【公民館】&#10;有形固定資産減価償却率">
          <a:extLst>
            <a:ext uri="{FF2B5EF4-FFF2-40B4-BE49-F238E27FC236}">
              <a16:creationId xmlns:a16="http://schemas.microsoft.com/office/drawing/2014/main" id="{00000000-0008-0000-0E00-0000BE020000}"/>
            </a:ext>
          </a:extLst>
        </xdr:cNvPr>
        <xdr:cNvSpPr txBox="1"/>
      </xdr:nvSpPr>
      <xdr:spPr>
        <a:xfrm>
          <a:off x="152660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67327</xdr:rowOff>
    </xdr:from>
    <xdr:ext cx="405111" cy="259045"/>
    <xdr:sp macro="" textlink="">
      <xdr:nvSpPr>
        <xdr:cNvPr id="703" name="n_2mainValue【公民館】&#10;有形固定資産減価償却率">
          <a:extLst>
            <a:ext uri="{FF2B5EF4-FFF2-40B4-BE49-F238E27FC236}">
              <a16:creationId xmlns:a16="http://schemas.microsoft.com/office/drawing/2014/main" id="{00000000-0008-0000-0E00-0000BF020000}"/>
            </a:ext>
          </a:extLst>
        </xdr:cNvPr>
        <xdr:cNvSpPr txBox="1"/>
      </xdr:nvSpPr>
      <xdr:spPr>
        <a:xfrm>
          <a:off x="14389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25416</xdr:rowOff>
    </xdr:from>
    <xdr:ext cx="405111" cy="259045"/>
    <xdr:sp macro="" textlink="">
      <xdr:nvSpPr>
        <xdr:cNvPr id="704" name="n_3mainValue【公民館】&#10;有形固定資産減価償却率">
          <a:extLst>
            <a:ext uri="{FF2B5EF4-FFF2-40B4-BE49-F238E27FC236}">
              <a16:creationId xmlns:a16="http://schemas.microsoft.com/office/drawing/2014/main" id="{00000000-0008-0000-0E00-0000C0020000}"/>
            </a:ext>
          </a:extLst>
        </xdr:cNvPr>
        <xdr:cNvSpPr txBox="1"/>
      </xdr:nvSpPr>
      <xdr:spPr>
        <a:xfrm>
          <a:off x="135007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154957</xdr:rowOff>
    </xdr:from>
    <xdr:ext cx="405111" cy="259045"/>
    <xdr:sp macro="" textlink="">
      <xdr:nvSpPr>
        <xdr:cNvPr id="705" name="n_4mainValue【公民館】&#10;有形固定資産減価償却率">
          <a:extLst>
            <a:ext uri="{FF2B5EF4-FFF2-40B4-BE49-F238E27FC236}">
              <a16:creationId xmlns:a16="http://schemas.microsoft.com/office/drawing/2014/main" id="{00000000-0008-0000-0E00-0000C1020000}"/>
            </a:ext>
          </a:extLst>
        </xdr:cNvPr>
        <xdr:cNvSpPr txBox="1"/>
      </xdr:nvSpPr>
      <xdr:spPr>
        <a:xfrm>
          <a:off x="12611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a:extLst>
            <a:ext uri="{FF2B5EF4-FFF2-40B4-BE49-F238E27FC236}">
              <a16:creationId xmlns:a16="http://schemas.microsoft.com/office/drawing/2014/main" id="{00000000-0008-0000-0E00-0000C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a:extLst>
            <a:ext uri="{FF2B5EF4-FFF2-40B4-BE49-F238E27FC236}">
              <a16:creationId xmlns:a16="http://schemas.microsoft.com/office/drawing/2014/main" id="{00000000-0008-0000-0E00-0000C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a:extLst>
            <a:ext uri="{FF2B5EF4-FFF2-40B4-BE49-F238E27FC236}">
              <a16:creationId xmlns:a16="http://schemas.microsoft.com/office/drawing/2014/main" id="{00000000-0008-0000-0E00-0000C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a:extLst>
            <a:ext uri="{FF2B5EF4-FFF2-40B4-BE49-F238E27FC236}">
              <a16:creationId xmlns:a16="http://schemas.microsoft.com/office/drawing/2014/main" id="{00000000-0008-0000-0E00-0000C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00000000-0008-0000-0E00-0000D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726" name="【公民館】&#10;一人当たり面積最小値テキスト">
          <a:extLst>
            <a:ext uri="{FF2B5EF4-FFF2-40B4-BE49-F238E27FC236}">
              <a16:creationId xmlns:a16="http://schemas.microsoft.com/office/drawing/2014/main" id="{00000000-0008-0000-0E00-0000D6020000}"/>
            </a:ext>
          </a:extLst>
        </xdr:cNvPr>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728" name="【公民館】&#10;一人当たり面積最大値テキスト">
          <a:extLst>
            <a:ext uri="{FF2B5EF4-FFF2-40B4-BE49-F238E27FC236}">
              <a16:creationId xmlns:a16="http://schemas.microsoft.com/office/drawing/2014/main" id="{00000000-0008-0000-0E00-0000D8020000}"/>
            </a:ext>
          </a:extLst>
        </xdr:cNvPr>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730" name="【公民館】&#10;一人当たり面積平均値テキスト">
          <a:extLst>
            <a:ext uri="{FF2B5EF4-FFF2-40B4-BE49-F238E27FC236}">
              <a16:creationId xmlns:a16="http://schemas.microsoft.com/office/drawing/2014/main" id="{00000000-0008-0000-0E00-0000DA020000}"/>
            </a:ext>
          </a:extLst>
        </xdr:cNvPr>
        <xdr:cNvSpPr txBox="1"/>
      </xdr:nvSpPr>
      <xdr:spPr>
        <a:xfrm>
          <a:off x="22199600" y="1800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xdr:rowOff>
    </xdr:from>
    <xdr:to>
      <xdr:col>116</xdr:col>
      <xdr:colOff>114300</xdr:colOff>
      <xdr:row>104</xdr:row>
      <xdr:rowOff>115570</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22110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36847</xdr:rowOff>
    </xdr:from>
    <xdr:ext cx="469744" cy="259045"/>
    <xdr:sp macro="" textlink="">
      <xdr:nvSpPr>
        <xdr:cNvPr id="742" name="【公民館】&#10;一人当たり面積該当値テキスト">
          <a:extLst>
            <a:ext uri="{FF2B5EF4-FFF2-40B4-BE49-F238E27FC236}">
              <a16:creationId xmlns:a16="http://schemas.microsoft.com/office/drawing/2014/main" id="{00000000-0008-0000-0E00-0000E6020000}"/>
            </a:ext>
          </a:extLst>
        </xdr:cNvPr>
        <xdr:cNvSpPr txBox="1"/>
      </xdr:nvSpPr>
      <xdr:spPr>
        <a:xfrm>
          <a:off x="22199600" y="1769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19686</xdr:rowOff>
    </xdr:from>
    <xdr:to>
      <xdr:col>112</xdr:col>
      <xdr:colOff>38100</xdr:colOff>
      <xdr:row>104</xdr:row>
      <xdr:rowOff>121286</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21272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64770</xdr:rowOff>
    </xdr:from>
    <xdr:to>
      <xdr:col>116</xdr:col>
      <xdr:colOff>63500</xdr:colOff>
      <xdr:row>104</xdr:row>
      <xdr:rowOff>70486</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flipV="1">
          <a:off x="21323300" y="178955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19686</xdr:rowOff>
    </xdr:from>
    <xdr:to>
      <xdr:col>107</xdr:col>
      <xdr:colOff>101600</xdr:colOff>
      <xdr:row>104</xdr:row>
      <xdr:rowOff>121286</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20383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70486</xdr:rowOff>
    </xdr:from>
    <xdr:to>
      <xdr:col>111</xdr:col>
      <xdr:colOff>177800</xdr:colOff>
      <xdr:row>104</xdr:row>
      <xdr:rowOff>70486</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20434300" y="17901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19686</xdr:rowOff>
    </xdr:from>
    <xdr:to>
      <xdr:col>102</xdr:col>
      <xdr:colOff>165100</xdr:colOff>
      <xdr:row>104</xdr:row>
      <xdr:rowOff>121286</xdr:rowOff>
    </xdr:to>
    <xdr:sp macro="" textlink="">
      <xdr:nvSpPr>
        <xdr:cNvPr id="747" name="楕円 746">
          <a:extLst>
            <a:ext uri="{FF2B5EF4-FFF2-40B4-BE49-F238E27FC236}">
              <a16:creationId xmlns:a16="http://schemas.microsoft.com/office/drawing/2014/main" id="{00000000-0008-0000-0E00-0000EB020000}"/>
            </a:ext>
          </a:extLst>
        </xdr:cNvPr>
        <xdr:cNvSpPr/>
      </xdr:nvSpPr>
      <xdr:spPr>
        <a:xfrm>
          <a:off x="19494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70486</xdr:rowOff>
    </xdr:from>
    <xdr:to>
      <xdr:col>107</xdr:col>
      <xdr:colOff>50800</xdr:colOff>
      <xdr:row>104</xdr:row>
      <xdr:rowOff>70486</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9545300" y="17901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19686</xdr:rowOff>
    </xdr:from>
    <xdr:to>
      <xdr:col>98</xdr:col>
      <xdr:colOff>38100</xdr:colOff>
      <xdr:row>104</xdr:row>
      <xdr:rowOff>121286</xdr:rowOff>
    </xdr:to>
    <xdr:sp macro="" textlink="">
      <xdr:nvSpPr>
        <xdr:cNvPr id="749" name="楕円 748">
          <a:extLst>
            <a:ext uri="{FF2B5EF4-FFF2-40B4-BE49-F238E27FC236}">
              <a16:creationId xmlns:a16="http://schemas.microsoft.com/office/drawing/2014/main" id="{00000000-0008-0000-0E00-0000ED020000}"/>
            </a:ext>
          </a:extLst>
        </xdr:cNvPr>
        <xdr:cNvSpPr/>
      </xdr:nvSpPr>
      <xdr:spPr>
        <a:xfrm>
          <a:off x="18605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70486</xdr:rowOff>
    </xdr:from>
    <xdr:to>
      <xdr:col>102</xdr:col>
      <xdr:colOff>114300</xdr:colOff>
      <xdr:row>104</xdr:row>
      <xdr:rowOff>70486</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8656300" y="17901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751" name="n_1aveValue【公民館】&#10;一人当たり面積">
          <a:extLst>
            <a:ext uri="{FF2B5EF4-FFF2-40B4-BE49-F238E27FC236}">
              <a16:creationId xmlns:a16="http://schemas.microsoft.com/office/drawing/2014/main" id="{00000000-0008-0000-0E00-0000EF020000}"/>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752" name="n_2aveValue【公民館】&#10;一人当たり面積">
          <a:extLst>
            <a:ext uri="{FF2B5EF4-FFF2-40B4-BE49-F238E27FC236}">
              <a16:creationId xmlns:a16="http://schemas.microsoft.com/office/drawing/2014/main" id="{00000000-0008-0000-0E00-0000F0020000}"/>
            </a:ext>
          </a:extLst>
        </xdr:cNvPr>
        <xdr:cNvSpPr txBox="1"/>
      </xdr:nvSpPr>
      <xdr:spPr>
        <a:xfrm>
          <a:off x="20199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112413</xdr:rowOff>
    </xdr:from>
    <xdr:ext cx="469744" cy="259045"/>
    <xdr:sp macro="" textlink="">
      <xdr:nvSpPr>
        <xdr:cNvPr id="753" name="n_3aveValue【公民館】&#10;一人当たり面積">
          <a:extLst>
            <a:ext uri="{FF2B5EF4-FFF2-40B4-BE49-F238E27FC236}">
              <a16:creationId xmlns:a16="http://schemas.microsoft.com/office/drawing/2014/main" id="{00000000-0008-0000-0E00-0000F1020000}"/>
            </a:ext>
          </a:extLst>
        </xdr:cNvPr>
        <xdr:cNvSpPr txBox="1"/>
      </xdr:nvSpPr>
      <xdr:spPr>
        <a:xfrm>
          <a:off x="19310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135272</xdr:rowOff>
    </xdr:from>
    <xdr:ext cx="469744" cy="259045"/>
    <xdr:sp macro="" textlink="">
      <xdr:nvSpPr>
        <xdr:cNvPr id="754" name="n_4aveValue【公民館】&#10;一人当たり面積">
          <a:extLst>
            <a:ext uri="{FF2B5EF4-FFF2-40B4-BE49-F238E27FC236}">
              <a16:creationId xmlns:a16="http://schemas.microsoft.com/office/drawing/2014/main" id="{00000000-0008-0000-0E00-0000F2020000}"/>
            </a:ext>
          </a:extLst>
        </xdr:cNvPr>
        <xdr:cNvSpPr txBox="1"/>
      </xdr:nvSpPr>
      <xdr:spPr>
        <a:xfrm>
          <a:off x="18421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137813</xdr:rowOff>
    </xdr:from>
    <xdr:ext cx="469744" cy="259045"/>
    <xdr:sp macro="" textlink="">
      <xdr:nvSpPr>
        <xdr:cNvPr id="755" name="n_1mainValue【公民館】&#10;一人当たり面積">
          <a:extLst>
            <a:ext uri="{FF2B5EF4-FFF2-40B4-BE49-F238E27FC236}">
              <a16:creationId xmlns:a16="http://schemas.microsoft.com/office/drawing/2014/main" id="{00000000-0008-0000-0E00-0000F3020000}"/>
            </a:ext>
          </a:extLst>
        </xdr:cNvPr>
        <xdr:cNvSpPr txBox="1"/>
      </xdr:nvSpPr>
      <xdr:spPr>
        <a:xfrm>
          <a:off x="21075727" y="1762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137813</xdr:rowOff>
    </xdr:from>
    <xdr:ext cx="469744" cy="259045"/>
    <xdr:sp macro="" textlink="">
      <xdr:nvSpPr>
        <xdr:cNvPr id="756" name="n_2mainValue【公民館】&#10;一人当たり面積">
          <a:extLst>
            <a:ext uri="{FF2B5EF4-FFF2-40B4-BE49-F238E27FC236}">
              <a16:creationId xmlns:a16="http://schemas.microsoft.com/office/drawing/2014/main" id="{00000000-0008-0000-0E00-0000F4020000}"/>
            </a:ext>
          </a:extLst>
        </xdr:cNvPr>
        <xdr:cNvSpPr txBox="1"/>
      </xdr:nvSpPr>
      <xdr:spPr>
        <a:xfrm>
          <a:off x="20199427" y="1762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137813</xdr:rowOff>
    </xdr:from>
    <xdr:ext cx="469744" cy="259045"/>
    <xdr:sp macro="" textlink="">
      <xdr:nvSpPr>
        <xdr:cNvPr id="757" name="n_3mainValue【公民館】&#10;一人当たり面積">
          <a:extLst>
            <a:ext uri="{FF2B5EF4-FFF2-40B4-BE49-F238E27FC236}">
              <a16:creationId xmlns:a16="http://schemas.microsoft.com/office/drawing/2014/main" id="{00000000-0008-0000-0E00-0000F5020000}"/>
            </a:ext>
          </a:extLst>
        </xdr:cNvPr>
        <xdr:cNvSpPr txBox="1"/>
      </xdr:nvSpPr>
      <xdr:spPr>
        <a:xfrm>
          <a:off x="19310427" y="1762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137813</xdr:rowOff>
    </xdr:from>
    <xdr:ext cx="469744" cy="259045"/>
    <xdr:sp macro="" textlink="">
      <xdr:nvSpPr>
        <xdr:cNvPr id="758" name="n_4mainValue【公民館】&#10;一人当たり面積">
          <a:extLst>
            <a:ext uri="{FF2B5EF4-FFF2-40B4-BE49-F238E27FC236}">
              <a16:creationId xmlns:a16="http://schemas.microsoft.com/office/drawing/2014/main" id="{00000000-0008-0000-0E00-0000F6020000}"/>
            </a:ext>
          </a:extLst>
        </xdr:cNvPr>
        <xdr:cNvSpPr txBox="1"/>
      </xdr:nvSpPr>
      <xdr:spPr>
        <a:xfrm>
          <a:off x="18421427" y="1762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ほとんどの類型において、有形固定資産減価償却率は類似団体平均を下回っているものの、</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においては類似団体平均を上回る状況である。当市は平成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月に公共施設等総合管理計画を策定しており、橋りょう・トンネル及び学校施設についても同計画に位置づけがあるため、計画に沿って適切に点検・更新等の対策を実施していく予定である。</a:t>
          </a:r>
          <a:endParaRPr lang="ja-JP" altLang="ja-JP" sz="1400">
            <a:effectLst/>
          </a:endParaRPr>
        </a:p>
        <a:p>
          <a:r>
            <a:rPr kumimoji="1" lang="ja-JP" altLang="ja-JP" sz="1100">
              <a:solidFill>
                <a:schemeClr val="dk1"/>
              </a:solidFill>
              <a:effectLst/>
              <a:latin typeface="+mn-lt"/>
              <a:ea typeface="+mn-ea"/>
              <a:cs typeface="+mn-cs"/>
            </a:rPr>
            <a:t>その他の公共施設についても、総合管理計画や令和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年度策定の個別施設計画に沿って、対策を実施していく予定である。</a:t>
          </a:r>
          <a:endParaRPr lang="ja-JP" altLang="ja-JP" sz="1400">
            <a:effectLst/>
          </a:endParaRPr>
        </a:p>
        <a:p>
          <a:r>
            <a:rPr kumimoji="1" lang="ja-JP" altLang="ja-JP" sz="1100">
              <a:solidFill>
                <a:schemeClr val="dk1"/>
              </a:solidFill>
              <a:effectLst/>
              <a:latin typeface="+mn-lt"/>
              <a:ea typeface="+mn-ea"/>
              <a:cs typeface="+mn-cs"/>
            </a:rPr>
            <a:t>なお、近年の建替え・新設状況として、藤岡支所・交流館の建替え（平成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年度）、寺部小学校・こども園の移転整備（平成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年度）、浄水中学校・交流館の新設（平成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年）、公営美和住宅の建替え（平成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252</a:t>
          </a:r>
          <a:r>
            <a:rPr kumimoji="1" lang="ja-JP" altLang="ja-JP" sz="1100">
              <a:solidFill>
                <a:schemeClr val="dk1"/>
              </a:solidFill>
              <a:effectLst/>
              <a:latin typeface="+mn-lt"/>
              <a:ea typeface="+mn-ea"/>
              <a:cs typeface="+mn-cs"/>
            </a:rPr>
            <a:t>戸）、北部給食センターの移転整備（令和元年度）などがある。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422,225
404,589
918.32
253,256,587
239,387,199
7,405,280
126,223,605
51,630,630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97790</xdr:rowOff>
    </xdr:from>
    <xdr:to>
      <xdr:col>24</xdr:col>
      <xdr:colOff>114300</xdr:colOff>
      <xdr:row>38</xdr:row>
      <xdr:rowOff>27940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76217</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46355</xdr:rowOff>
    </xdr:from>
    <xdr:to>
      <xdr:col>20</xdr:col>
      <xdr:colOff>38100</xdr:colOff>
      <xdr:row>37</xdr:row>
      <xdr:rowOff>147955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97155</xdr:rowOff>
    </xdr:from>
    <xdr:to>
      <xdr:col>24</xdr:col>
      <xdr:colOff>63500</xdr:colOff>
      <xdr:row>37</xdr:row>
      <xdr:rowOff>148590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44080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166370</xdr:rowOff>
    </xdr:from>
    <xdr:to>
      <xdr:col>15</xdr:col>
      <xdr:colOff>101600</xdr:colOff>
      <xdr:row>37</xdr:row>
      <xdr:rowOff>96520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45720</xdr:rowOff>
    </xdr:from>
    <xdr:to>
      <xdr:col>19</xdr:col>
      <xdr:colOff>177800</xdr:colOff>
      <xdr:row>37</xdr:row>
      <xdr:rowOff>97155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3893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114935</xdr:rowOff>
    </xdr:from>
    <xdr:to>
      <xdr:col>10</xdr:col>
      <xdr:colOff>165100</xdr:colOff>
      <xdr:row>37</xdr:row>
      <xdr:rowOff>45085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165735</xdr:rowOff>
    </xdr:from>
    <xdr:to>
      <xdr:col>15</xdr:col>
      <xdr:colOff>50800</xdr:colOff>
      <xdr:row>37</xdr:row>
      <xdr:rowOff>45720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63379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65405</xdr:rowOff>
    </xdr:from>
    <xdr:to>
      <xdr:col>6</xdr:col>
      <xdr:colOff>38100</xdr:colOff>
      <xdr:row>36</xdr:row>
      <xdr:rowOff>167005</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116205</xdr:rowOff>
    </xdr:from>
    <xdr:to>
      <xdr:col>10</xdr:col>
      <xdr:colOff>114300</xdr:colOff>
      <xdr:row>36</xdr:row>
      <xdr:rowOff>165735</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62884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139082</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87647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36212</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158132</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633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59690</xdr:rowOff>
    </xdr:from>
    <xdr:to>
      <xdr:col>55</xdr:col>
      <xdr:colOff>50800</xdr:colOff>
      <xdr:row>37</xdr:row>
      <xdr:rowOff>161290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82567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110490</xdr:rowOff>
    </xdr:from>
    <xdr:to>
      <xdr:col>55</xdr:col>
      <xdr:colOff>0</xdr:colOff>
      <xdr:row>37</xdr:row>
      <xdr:rowOff>133350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9639300" y="6454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133350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861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12700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133350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6972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7626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5" name="n_4mainValue【図書館】&#10;一人当たり面積">
          <a:extLst>
            <a:ext uri="{FF2B5EF4-FFF2-40B4-BE49-F238E27FC236}">
              <a16:creationId xmlns:a16="http://schemas.microsoft.com/office/drawing/2014/main" id="{00000000-0008-0000-0F00-000091000000}"/>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F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0000000-0008-0000-0F00-0000AB000000}"/>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F00-0000AD000000}"/>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F00-0000AF000000}"/>
            </a:ext>
          </a:extLst>
        </xdr:cNvPr>
        <xdr:cNvSpPr txBox="1"/>
      </xdr:nvSpPr>
      <xdr:spPr>
        <a:xfrm>
          <a:off x="467360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4445</xdr:rowOff>
    </xdr:from>
    <xdr:to>
      <xdr:col>24</xdr:col>
      <xdr:colOff>114300</xdr:colOff>
      <xdr:row>58</xdr:row>
      <xdr:rowOff>106045</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45847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27322</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F00-0000BB000000}"/>
            </a:ext>
          </a:extLst>
        </xdr:cNvPr>
        <xdr:cNvSpPr txBox="1"/>
      </xdr:nvSpPr>
      <xdr:spPr>
        <a:xfrm>
          <a:off x="4673600"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13970</xdr:rowOff>
    </xdr:from>
    <xdr:to>
      <xdr:col>20</xdr:col>
      <xdr:colOff>38100</xdr:colOff>
      <xdr:row>58</xdr:row>
      <xdr:rowOff>115570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3746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55245</xdr:rowOff>
    </xdr:from>
    <xdr:to>
      <xdr:col>24</xdr:col>
      <xdr:colOff>63500</xdr:colOff>
      <xdr:row>58</xdr:row>
      <xdr:rowOff>64770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flipV="1">
          <a:off x="3797300" y="99993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149225</xdr:rowOff>
    </xdr:from>
    <xdr:to>
      <xdr:col>15</xdr:col>
      <xdr:colOff>101600</xdr:colOff>
      <xdr:row>58</xdr:row>
      <xdr:rowOff>79375</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2857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28575</xdr:rowOff>
    </xdr:from>
    <xdr:to>
      <xdr:col>19</xdr:col>
      <xdr:colOff>177800</xdr:colOff>
      <xdr:row>58</xdr:row>
      <xdr:rowOff>64770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908300" y="99726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111125</xdr:rowOff>
    </xdr:from>
    <xdr:to>
      <xdr:col>10</xdr:col>
      <xdr:colOff>165100</xdr:colOff>
      <xdr:row>58</xdr:row>
      <xdr:rowOff>41275</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968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161925</xdr:rowOff>
    </xdr:from>
    <xdr:to>
      <xdr:col>15</xdr:col>
      <xdr:colOff>50800</xdr:colOff>
      <xdr:row>58</xdr:row>
      <xdr:rowOff>28575</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019300" y="9934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73025</xdr:rowOff>
    </xdr:from>
    <xdr:to>
      <xdr:col>6</xdr:col>
      <xdr:colOff>38100</xdr:colOff>
      <xdr:row>58</xdr:row>
      <xdr:rowOff>3175</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079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123825</xdr:rowOff>
    </xdr:from>
    <xdr:to>
      <xdr:col>10</xdr:col>
      <xdr:colOff>114300</xdr:colOff>
      <xdr:row>57</xdr:row>
      <xdr:rowOff>161925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130300" y="9896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66692</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3582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2705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22877</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1816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24782</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927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132097</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95902</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57802</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19702</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111506</xdr:rowOff>
    </xdr:from>
    <xdr:to>
      <xdr:col>55</xdr:col>
      <xdr:colOff>50800</xdr:colOff>
      <xdr:row>62</xdr:row>
      <xdr:rowOff>41656</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134383</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10515600" y="1042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118364</xdr:rowOff>
    </xdr:from>
    <xdr:to>
      <xdr:col>50</xdr:col>
      <xdr:colOff>165100</xdr:colOff>
      <xdr:row>62</xdr:row>
      <xdr:rowOff>48514</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162306</xdr:rowOff>
    </xdr:from>
    <xdr:to>
      <xdr:col>55</xdr:col>
      <xdr:colOff>0</xdr:colOff>
      <xdr:row>61</xdr:row>
      <xdr:rowOff>169164</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9639300" y="1062075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169164</xdr:rowOff>
    </xdr:from>
    <xdr:to>
      <xdr:col>50</xdr:col>
      <xdr:colOff>114300</xdr:colOff>
      <xdr:row>62</xdr:row>
      <xdr:rowOff>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8750300" y="106276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120650</xdr:rowOff>
    </xdr:from>
    <xdr:to>
      <xdr:col>41</xdr:col>
      <xdr:colOff>101600</xdr:colOff>
      <xdr:row>62</xdr:row>
      <xdr:rowOff>50800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0</xdr:rowOff>
    </xdr:from>
    <xdr:to>
      <xdr:col>45</xdr:col>
      <xdr:colOff>177800</xdr:colOff>
      <xdr:row>62</xdr:row>
      <xdr:rowOff>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861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118364</xdr:rowOff>
    </xdr:from>
    <xdr:to>
      <xdr:col>36</xdr:col>
      <xdr:colOff>165100</xdr:colOff>
      <xdr:row>62</xdr:row>
      <xdr:rowOff>48514</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921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169164</xdr:rowOff>
    </xdr:from>
    <xdr:to>
      <xdr:col>41</xdr:col>
      <xdr:colOff>50800</xdr:colOff>
      <xdr:row>62</xdr:row>
      <xdr:rowOff>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6972300" y="106276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92219</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7626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153941</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6737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65041</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9391727" y="103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67327</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7626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65041</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6737427" y="103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00000000-0008-0000-0F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0000000-0008-0000-0F00-00001A010000}"/>
            </a:ext>
          </a:extLst>
        </xdr:cNvPr>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00000000-0008-0000-0F00-00001C010000}"/>
            </a:ext>
          </a:extLst>
        </xdr:cNvPr>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00000000-0008-0000-0F00-00001E010000}"/>
            </a:ext>
          </a:extLst>
        </xdr:cNvPr>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151892</xdr:rowOff>
    </xdr:from>
    <xdr:to>
      <xdr:col>24</xdr:col>
      <xdr:colOff>114300</xdr:colOff>
      <xdr:row>80</xdr:row>
      <xdr:rowOff>82042</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4584700" y="1369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130319</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00000000-0008-0000-0F00-00002A010000}"/>
            </a:ext>
          </a:extLst>
        </xdr:cNvPr>
        <xdr:cNvSpPr txBox="1"/>
      </xdr:nvSpPr>
      <xdr:spPr>
        <a:xfrm>
          <a:off x="4673600" y="1367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106172</xdr:rowOff>
    </xdr:from>
    <xdr:to>
      <xdr:col>20</xdr:col>
      <xdr:colOff>38100</xdr:colOff>
      <xdr:row>80</xdr:row>
      <xdr:rowOff>36322</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3746500" y="136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156972</xdr:rowOff>
    </xdr:from>
    <xdr:to>
      <xdr:col>24</xdr:col>
      <xdr:colOff>63500</xdr:colOff>
      <xdr:row>80</xdr:row>
      <xdr:rowOff>31242</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3797300" y="1370152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60452</xdr:rowOff>
    </xdr:from>
    <xdr:to>
      <xdr:col>15</xdr:col>
      <xdr:colOff>101600</xdr:colOff>
      <xdr:row>79</xdr:row>
      <xdr:rowOff>162052</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2857500" y="1360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111252</xdr:rowOff>
    </xdr:from>
    <xdr:to>
      <xdr:col>19</xdr:col>
      <xdr:colOff>177800</xdr:colOff>
      <xdr:row>79</xdr:row>
      <xdr:rowOff>156972</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2908300" y="1365580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14732</xdr:rowOff>
    </xdr:from>
    <xdr:to>
      <xdr:col>10</xdr:col>
      <xdr:colOff>165100</xdr:colOff>
      <xdr:row>79</xdr:row>
      <xdr:rowOff>116332</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1968500" y="135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65532</xdr:rowOff>
    </xdr:from>
    <xdr:to>
      <xdr:col>15</xdr:col>
      <xdr:colOff>50800</xdr:colOff>
      <xdr:row>79</xdr:row>
      <xdr:rowOff>111252</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2019300" y="136100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140463</xdr:rowOff>
    </xdr:from>
    <xdr:to>
      <xdr:col>6</xdr:col>
      <xdr:colOff>38100</xdr:colOff>
      <xdr:row>79</xdr:row>
      <xdr:rowOff>70613</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079500" y="1351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19813</xdr:rowOff>
    </xdr:from>
    <xdr:to>
      <xdr:col>10</xdr:col>
      <xdr:colOff>114300</xdr:colOff>
      <xdr:row>79</xdr:row>
      <xdr:rowOff>65532</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130300" y="1356436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32021</xdr:rowOff>
    </xdr:from>
    <xdr:ext cx="405111" cy="259045"/>
    <xdr:sp macro="" textlink="">
      <xdr:nvSpPr>
        <xdr:cNvPr id="307" name="n_1aveValue【福祉施設】&#10;有形固定資産減価償却率">
          <a:extLst>
            <a:ext uri="{FF2B5EF4-FFF2-40B4-BE49-F238E27FC236}">
              <a16:creationId xmlns:a16="http://schemas.microsoft.com/office/drawing/2014/main" id="{00000000-0008-0000-0F00-000033010000}"/>
            </a:ext>
          </a:extLst>
        </xdr:cNvPr>
        <xdr:cNvSpPr txBox="1"/>
      </xdr:nvSpPr>
      <xdr:spPr>
        <a:xfrm>
          <a:off x="35820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11447</xdr:rowOff>
    </xdr:from>
    <xdr:ext cx="405111" cy="259045"/>
    <xdr:sp macro="" textlink="">
      <xdr:nvSpPr>
        <xdr:cNvPr id="308" name="n_2aveValue【福祉施設】&#10;有形固定資産減価償却率">
          <a:extLst>
            <a:ext uri="{FF2B5EF4-FFF2-40B4-BE49-F238E27FC236}">
              <a16:creationId xmlns:a16="http://schemas.microsoft.com/office/drawing/2014/main" id="{00000000-0008-0000-0F00-000034010000}"/>
            </a:ext>
          </a:extLst>
        </xdr:cNvPr>
        <xdr:cNvSpPr txBox="1"/>
      </xdr:nvSpPr>
      <xdr:spPr>
        <a:xfrm>
          <a:off x="2705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144035</xdr:rowOff>
    </xdr:from>
    <xdr:ext cx="405111" cy="259045"/>
    <xdr:sp macro="" textlink="">
      <xdr:nvSpPr>
        <xdr:cNvPr id="309" name="n_3aveValue【福祉施設】&#10;有形固定資産減価償却率">
          <a:extLst>
            <a:ext uri="{FF2B5EF4-FFF2-40B4-BE49-F238E27FC236}">
              <a16:creationId xmlns:a16="http://schemas.microsoft.com/office/drawing/2014/main" id="{00000000-0008-0000-0F00-000035010000}"/>
            </a:ext>
          </a:extLst>
        </xdr:cNvPr>
        <xdr:cNvSpPr txBox="1"/>
      </xdr:nvSpPr>
      <xdr:spPr>
        <a:xfrm>
          <a:off x="1816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141749</xdr:rowOff>
    </xdr:from>
    <xdr:ext cx="405111" cy="259045"/>
    <xdr:sp macro="" textlink="">
      <xdr:nvSpPr>
        <xdr:cNvPr id="310" name="n_4aveValue【福祉施設】&#10;有形固定資産減価償却率">
          <a:extLst>
            <a:ext uri="{FF2B5EF4-FFF2-40B4-BE49-F238E27FC236}">
              <a16:creationId xmlns:a16="http://schemas.microsoft.com/office/drawing/2014/main" id="{00000000-0008-0000-0F00-000036010000}"/>
            </a:ext>
          </a:extLst>
        </xdr:cNvPr>
        <xdr:cNvSpPr txBox="1"/>
      </xdr:nvSpPr>
      <xdr:spPr>
        <a:xfrm>
          <a:off x="927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52849</xdr:rowOff>
    </xdr:from>
    <xdr:ext cx="405111" cy="259045"/>
    <xdr:sp macro="" textlink="">
      <xdr:nvSpPr>
        <xdr:cNvPr id="311" name="n_1mainValue【福祉施設】&#10;有形固定資産減価償却率">
          <a:extLst>
            <a:ext uri="{FF2B5EF4-FFF2-40B4-BE49-F238E27FC236}">
              <a16:creationId xmlns:a16="http://schemas.microsoft.com/office/drawing/2014/main" id="{00000000-0008-0000-0F00-000037010000}"/>
            </a:ext>
          </a:extLst>
        </xdr:cNvPr>
        <xdr:cNvSpPr txBox="1"/>
      </xdr:nvSpPr>
      <xdr:spPr>
        <a:xfrm>
          <a:off x="3582044" y="1342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7129</xdr:rowOff>
    </xdr:from>
    <xdr:ext cx="405111" cy="259045"/>
    <xdr:sp macro="" textlink="">
      <xdr:nvSpPr>
        <xdr:cNvPr id="312" name="n_2mainValue【福祉施設】&#10;有形固定資産減価償却率">
          <a:extLst>
            <a:ext uri="{FF2B5EF4-FFF2-40B4-BE49-F238E27FC236}">
              <a16:creationId xmlns:a16="http://schemas.microsoft.com/office/drawing/2014/main" id="{00000000-0008-0000-0F00-000038010000}"/>
            </a:ext>
          </a:extLst>
        </xdr:cNvPr>
        <xdr:cNvSpPr txBox="1"/>
      </xdr:nvSpPr>
      <xdr:spPr>
        <a:xfrm>
          <a:off x="2705744" y="1338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132859</xdr:rowOff>
    </xdr:from>
    <xdr:ext cx="405111" cy="259045"/>
    <xdr:sp macro="" textlink="">
      <xdr:nvSpPr>
        <xdr:cNvPr id="313" name="n_3mainValue【福祉施設】&#10;有形固定資産減価償却率">
          <a:extLst>
            <a:ext uri="{FF2B5EF4-FFF2-40B4-BE49-F238E27FC236}">
              <a16:creationId xmlns:a16="http://schemas.microsoft.com/office/drawing/2014/main" id="{00000000-0008-0000-0F00-000039010000}"/>
            </a:ext>
          </a:extLst>
        </xdr:cNvPr>
        <xdr:cNvSpPr txBox="1"/>
      </xdr:nvSpPr>
      <xdr:spPr>
        <a:xfrm>
          <a:off x="1816744" y="1333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87140</xdr:rowOff>
    </xdr:from>
    <xdr:ext cx="405111" cy="259045"/>
    <xdr:sp macro="" textlink="">
      <xdr:nvSpPr>
        <xdr:cNvPr id="314" name="n_4mainValue【福祉施設】&#10;有形固定資産減価償却率">
          <a:extLst>
            <a:ext uri="{FF2B5EF4-FFF2-40B4-BE49-F238E27FC236}">
              <a16:creationId xmlns:a16="http://schemas.microsoft.com/office/drawing/2014/main" id="{00000000-0008-0000-0F00-00003A010000}"/>
            </a:ext>
          </a:extLst>
        </xdr:cNvPr>
        <xdr:cNvSpPr txBox="1"/>
      </xdr:nvSpPr>
      <xdr:spPr>
        <a:xfrm>
          <a:off x="927744" y="1328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F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F00-000055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F00-000057010000}"/>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F00-000059010000}"/>
            </a:ext>
          </a:extLst>
        </xdr:cNvPr>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156029</xdr:rowOff>
    </xdr:from>
    <xdr:to>
      <xdr:col>55</xdr:col>
      <xdr:colOff>50800</xdr:colOff>
      <xdr:row>85</xdr:row>
      <xdr:rowOff>86179</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104267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134456</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F00-000065010000}"/>
            </a:ext>
          </a:extLst>
        </xdr:cNvPr>
        <xdr:cNvSpPr txBox="1"/>
      </xdr:nvSpPr>
      <xdr:spPr>
        <a:xfrm>
          <a:off x="10515600" y="1453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156029</xdr:rowOff>
    </xdr:from>
    <xdr:to>
      <xdr:col>50</xdr:col>
      <xdr:colOff>165100</xdr:colOff>
      <xdr:row>85</xdr:row>
      <xdr:rowOff>86179</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9588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35379</xdr:rowOff>
    </xdr:from>
    <xdr:to>
      <xdr:col>55</xdr:col>
      <xdr:colOff>0</xdr:colOff>
      <xdr:row>85</xdr:row>
      <xdr:rowOff>35379</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9639300" y="146086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156029</xdr:rowOff>
    </xdr:from>
    <xdr:to>
      <xdr:col>46</xdr:col>
      <xdr:colOff>38100</xdr:colOff>
      <xdr:row>85</xdr:row>
      <xdr:rowOff>86179</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8699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35379</xdr:rowOff>
    </xdr:from>
    <xdr:to>
      <xdr:col>50</xdr:col>
      <xdr:colOff>114300</xdr:colOff>
      <xdr:row>85</xdr:row>
      <xdr:rowOff>35379</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8750300" y="1460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156029</xdr:rowOff>
    </xdr:from>
    <xdr:to>
      <xdr:col>41</xdr:col>
      <xdr:colOff>101600</xdr:colOff>
      <xdr:row>85</xdr:row>
      <xdr:rowOff>86179</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7810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35379</xdr:rowOff>
    </xdr:from>
    <xdr:to>
      <xdr:col>45</xdr:col>
      <xdr:colOff>177800</xdr:colOff>
      <xdr:row>85</xdr:row>
      <xdr:rowOff>35379</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861300" y="1460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156029</xdr:rowOff>
    </xdr:from>
    <xdr:to>
      <xdr:col>36</xdr:col>
      <xdr:colOff>165100</xdr:colOff>
      <xdr:row>85</xdr:row>
      <xdr:rowOff>86179</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6921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35379</xdr:rowOff>
    </xdr:from>
    <xdr:to>
      <xdr:col>41</xdr:col>
      <xdr:colOff>50800</xdr:colOff>
      <xdr:row>85</xdr:row>
      <xdr:rowOff>35379</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6972300" y="1460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a:extLst>
            <a:ext uri="{FF2B5EF4-FFF2-40B4-BE49-F238E27FC236}">
              <a16:creationId xmlns:a16="http://schemas.microsoft.com/office/drawing/2014/main" id="{00000000-0008-0000-0F00-00006E010000}"/>
            </a:ext>
          </a:extLst>
        </xdr:cNvPr>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a:extLst>
            <a:ext uri="{FF2B5EF4-FFF2-40B4-BE49-F238E27FC236}">
              <a16:creationId xmlns:a16="http://schemas.microsoft.com/office/drawing/2014/main" id="{00000000-0008-0000-0F00-00006F010000}"/>
            </a:ext>
          </a:extLst>
        </xdr:cNvPr>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a:extLst>
            <a:ext uri="{FF2B5EF4-FFF2-40B4-BE49-F238E27FC236}">
              <a16:creationId xmlns:a16="http://schemas.microsoft.com/office/drawing/2014/main" id="{00000000-0008-0000-0F00-000070010000}"/>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69" name="n_4aveValue【福祉施設】&#10;一人当たり面積">
          <a:extLst>
            <a:ext uri="{FF2B5EF4-FFF2-40B4-BE49-F238E27FC236}">
              <a16:creationId xmlns:a16="http://schemas.microsoft.com/office/drawing/2014/main" id="{00000000-0008-0000-0F00-000071010000}"/>
            </a:ext>
          </a:extLst>
        </xdr:cNvPr>
        <xdr:cNvSpPr txBox="1"/>
      </xdr:nvSpPr>
      <xdr:spPr>
        <a:xfrm>
          <a:off x="6737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77306</xdr:rowOff>
    </xdr:from>
    <xdr:ext cx="469744" cy="259045"/>
    <xdr:sp macro="" textlink="">
      <xdr:nvSpPr>
        <xdr:cNvPr id="370" name="n_1mainValue【福祉施設】&#10;一人当たり面積">
          <a:extLst>
            <a:ext uri="{FF2B5EF4-FFF2-40B4-BE49-F238E27FC236}">
              <a16:creationId xmlns:a16="http://schemas.microsoft.com/office/drawing/2014/main" id="{00000000-0008-0000-0F00-000072010000}"/>
            </a:ext>
          </a:extLst>
        </xdr:cNvPr>
        <xdr:cNvSpPr txBox="1"/>
      </xdr:nvSpPr>
      <xdr:spPr>
        <a:xfrm>
          <a:off x="93917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77306</xdr:rowOff>
    </xdr:from>
    <xdr:ext cx="469744" cy="259045"/>
    <xdr:sp macro="" textlink="">
      <xdr:nvSpPr>
        <xdr:cNvPr id="371" name="n_2mainValue【福祉施設】&#10;一人当たり面積">
          <a:extLst>
            <a:ext uri="{FF2B5EF4-FFF2-40B4-BE49-F238E27FC236}">
              <a16:creationId xmlns:a16="http://schemas.microsoft.com/office/drawing/2014/main" id="{00000000-0008-0000-0F00-000073010000}"/>
            </a:ext>
          </a:extLst>
        </xdr:cNvPr>
        <xdr:cNvSpPr txBox="1"/>
      </xdr:nvSpPr>
      <xdr:spPr>
        <a:xfrm>
          <a:off x="85154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77306</xdr:rowOff>
    </xdr:from>
    <xdr:ext cx="469744" cy="259045"/>
    <xdr:sp macro="" textlink="">
      <xdr:nvSpPr>
        <xdr:cNvPr id="372" name="n_3mainValue【福祉施設】&#10;一人当たり面積">
          <a:extLst>
            <a:ext uri="{FF2B5EF4-FFF2-40B4-BE49-F238E27FC236}">
              <a16:creationId xmlns:a16="http://schemas.microsoft.com/office/drawing/2014/main" id="{00000000-0008-0000-0F00-000074010000}"/>
            </a:ext>
          </a:extLst>
        </xdr:cNvPr>
        <xdr:cNvSpPr txBox="1"/>
      </xdr:nvSpPr>
      <xdr:spPr>
        <a:xfrm>
          <a:off x="76264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77306</xdr:rowOff>
    </xdr:from>
    <xdr:ext cx="469744" cy="259045"/>
    <xdr:sp macro="" textlink="">
      <xdr:nvSpPr>
        <xdr:cNvPr id="373" name="n_4mainValue【福祉施設】&#10;一人当たり面積">
          <a:extLst>
            <a:ext uri="{FF2B5EF4-FFF2-40B4-BE49-F238E27FC236}">
              <a16:creationId xmlns:a16="http://schemas.microsoft.com/office/drawing/2014/main" id="{00000000-0008-0000-0F00-000075010000}"/>
            </a:ext>
          </a:extLst>
        </xdr:cNvPr>
        <xdr:cNvSpPr txBox="1"/>
      </xdr:nvSpPr>
      <xdr:spPr>
        <a:xfrm>
          <a:off x="67374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F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00000000-0008-0000-0F00-00008F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00000000-0008-0000-0F00-000091010000}"/>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F00-000093010000}"/>
            </a:ext>
          </a:extLst>
        </xdr:cNvPr>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137795</xdr:rowOff>
    </xdr:from>
    <xdr:to>
      <xdr:col>24</xdr:col>
      <xdr:colOff>114300</xdr:colOff>
      <xdr:row>106</xdr:row>
      <xdr:rowOff>67945</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45847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116222</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F00-00009F010000}"/>
            </a:ext>
          </a:extLst>
        </xdr:cNvPr>
        <xdr:cNvSpPr txBox="1"/>
      </xdr:nvSpPr>
      <xdr:spPr>
        <a:xfrm>
          <a:off x="467360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97789</xdr:rowOff>
    </xdr:from>
    <xdr:to>
      <xdr:col>20</xdr:col>
      <xdr:colOff>38100</xdr:colOff>
      <xdr:row>106</xdr:row>
      <xdr:rowOff>27939</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3746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148589</xdr:rowOff>
    </xdr:from>
    <xdr:to>
      <xdr:col>24</xdr:col>
      <xdr:colOff>63500</xdr:colOff>
      <xdr:row>106</xdr:row>
      <xdr:rowOff>17145</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3797300" y="181508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128270</xdr:rowOff>
    </xdr:from>
    <xdr:to>
      <xdr:col>15</xdr:col>
      <xdr:colOff>101600</xdr:colOff>
      <xdr:row>105</xdr:row>
      <xdr:rowOff>58420</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2857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7620</xdr:rowOff>
    </xdr:from>
    <xdr:to>
      <xdr:col>19</xdr:col>
      <xdr:colOff>177800</xdr:colOff>
      <xdr:row>105</xdr:row>
      <xdr:rowOff>148589</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2908300" y="180098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19686</xdr:rowOff>
    </xdr:from>
    <xdr:to>
      <xdr:col>10</xdr:col>
      <xdr:colOff>165100</xdr:colOff>
      <xdr:row>105</xdr:row>
      <xdr:rowOff>121286</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968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7620</xdr:rowOff>
    </xdr:from>
    <xdr:to>
      <xdr:col>15</xdr:col>
      <xdr:colOff>50800</xdr:colOff>
      <xdr:row>105</xdr:row>
      <xdr:rowOff>70486</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2019300" y="1800987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151130</xdr:rowOff>
    </xdr:from>
    <xdr:to>
      <xdr:col>6</xdr:col>
      <xdr:colOff>38100</xdr:colOff>
      <xdr:row>105</xdr:row>
      <xdr:rowOff>81280</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079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30480</xdr:rowOff>
    </xdr:from>
    <xdr:to>
      <xdr:col>10</xdr:col>
      <xdr:colOff>114300</xdr:colOff>
      <xdr:row>105</xdr:row>
      <xdr:rowOff>70486</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130300" y="180327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F00-0000A8010000}"/>
            </a:ext>
          </a:extLst>
        </xdr:cNvPr>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F00-0000A9010000}"/>
            </a:ext>
          </a:extLst>
        </xdr:cNvPr>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F00-0000AA010000}"/>
            </a:ext>
          </a:extLst>
        </xdr:cNvPr>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F00-0000AB010000}"/>
            </a:ext>
          </a:extLst>
        </xdr:cNvPr>
        <xdr:cNvSpPr txBox="1"/>
      </xdr:nvSpPr>
      <xdr:spPr>
        <a:xfrm>
          <a:off x="927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19066</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49547</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112413</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72407</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F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00000000-0008-0000-0F00-0000C4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a:extLst>
            <a:ext uri="{FF2B5EF4-FFF2-40B4-BE49-F238E27FC236}">
              <a16:creationId xmlns:a16="http://schemas.microsoft.com/office/drawing/2014/main" id="{00000000-0008-0000-0F00-0000C601000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56" name="【市民会館】&#10;一人当たり面積平均値テキスト">
          <a:extLst>
            <a:ext uri="{FF2B5EF4-FFF2-40B4-BE49-F238E27FC236}">
              <a16:creationId xmlns:a16="http://schemas.microsoft.com/office/drawing/2014/main" id="{00000000-0008-0000-0F00-0000C8010000}"/>
            </a:ext>
          </a:extLst>
        </xdr:cNvPr>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88264</xdr:rowOff>
    </xdr:from>
    <xdr:to>
      <xdr:col>55</xdr:col>
      <xdr:colOff>50800</xdr:colOff>
      <xdr:row>105</xdr:row>
      <xdr:rowOff>18414</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04267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111141</xdr:rowOff>
    </xdr:from>
    <xdr:ext cx="469744" cy="259045"/>
    <xdr:sp macro="" textlink="">
      <xdr:nvSpPr>
        <xdr:cNvPr id="468" name="【市民会館】&#10;一人当たり面積該当値テキスト">
          <a:extLst>
            <a:ext uri="{FF2B5EF4-FFF2-40B4-BE49-F238E27FC236}">
              <a16:creationId xmlns:a16="http://schemas.microsoft.com/office/drawing/2014/main" id="{00000000-0008-0000-0F00-0000D4010000}"/>
            </a:ext>
          </a:extLst>
        </xdr:cNvPr>
        <xdr:cNvSpPr txBox="1"/>
      </xdr:nvSpPr>
      <xdr:spPr>
        <a:xfrm>
          <a:off x="10515600" y="1777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88264</xdr:rowOff>
    </xdr:from>
    <xdr:to>
      <xdr:col>50</xdr:col>
      <xdr:colOff>165100</xdr:colOff>
      <xdr:row>105</xdr:row>
      <xdr:rowOff>18414</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9588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139064</xdr:rowOff>
    </xdr:from>
    <xdr:to>
      <xdr:col>55</xdr:col>
      <xdr:colOff>0</xdr:colOff>
      <xdr:row>104</xdr:row>
      <xdr:rowOff>139064</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9639300" y="179698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71120</xdr:rowOff>
    </xdr:from>
    <xdr:to>
      <xdr:col>46</xdr:col>
      <xdr:colOff>38100</xdr:colOff>
      <xdr:row>105</xdr:row>
      <xdr:rowOff>1270</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869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121920</xdr:rowOff>
    </xdr:from>
    <xdr:to>
      <xdr:col>50</xdr:col>
      <xdr:colOff>114300</xdr:colOff>
      <xdr:row>104</xdr:row>
      <xdr:rowOff>139064</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8750300" y="179527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88264</xdr:rowOff>
    </xdr:from>
    <xdr:to>
      <xdr:col>41</xdr:col>
      <xdr:colOff>101600</xdr:colOff>
      <xdr:row>105</xdr:row>
      <xdr:rowOff>18414</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7810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121920</xdr:rowOff>
    </xdr:from>
    <xdr:to>
      <xdr:col>45</xdr:col>
      <xdr:colOff>177800</xdr:colOff>
      <xdr:row>104</xdr:row>
      <xdr:rowOff>139064</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7861300" y="179527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88264</xdr:rowOff>
    </xdr:from>
    <xdr:to>
      <xdr:col>36</xdr:col>
      <xdr:colOff>165100</xdr:colOff>
      <xdr:row>105</xdr:row>
      <xdr:rowOff>18414</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6921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139064</xdr:rowOff>
    </xdr:from>
    <xdr:to>
      <xdr:col>41</xdr:col>
      <xdr:colOff>50800</xdr:colOff>
      <xdr:row>104</xdr:row>
      <xdr:rowOff>139064</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6972300" y="17969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a:extLst>
            <a:ext uri="{FF2B5EF4-FFF2-40B4-BE49-F238E27FC236}">
              <a16:creationId xmlns:a16="http://schemas.microsoft.com/office/drawing/2014/main" id="{00000000-0008-0000-0F00-0000DD010000}"/>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78" name="n_2aveValue【市民会館】&#10;一人当たり面積">
          <a:extLst>
            <a:ext uri="{FF2B5EF4-FFF2-40B4-BE49-F238E27FC236}">
              <a16:creationId xmlns:a16="http://schemas.microsoft.com/office/drawing/2014/main" id="{00000000-0008-0000-0F00-0000DE010000}"/>
            </a:ext>
          </a:extLst>
        </xdr:cNvPr>
        <xdr:cNvSpPr txBox="1"/>
      </xdr:nvSpPr>
      <xdr:spPr>
        <a:xfrm>
          <a:off x="8515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79" name="n_3aveValue【市民会館】&#10;一人当たり面積">
          <a:extLst>
            <a:ext uri="{FF2B5EF4-FFF2-40B4-BE49-F238E27FC236}">
              <a16:creationId xmlns:a16="http://schemas.microsoft.com/office/drawing/2014/main" id="{00000000-0008-0000-0F00-0000DF010000}"/>
            </a:ext>
          </a:extLst>
        </xdr:cNvPr>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a:extLst>
            <a:ext uri="{FF2B5EF4-FFF2-40B4-BE49-F238E27FC236}">
              <a16:creationId xmlns:a16="http://schemas.microsoft.com/office/drawing/2014/main" id="{00000000-0008-0000-0F00-0000E0010000}"/>
            </a:ext>
          </a:extLst>
        </xdr:cNvPr>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34941</xdr:rowOff>
    </xdr:from>
    <xdr:ext cx="469744" cy="259045"/>
    <xdr:sp macro="" textlink="">
      <xdr:nvSpPr>
        <xdr:cNvPr id="481" name="n_1mainValue【市民会館】&#10;一人当たり面積">
          <a:extLst>
            <a:ext uri="{FF2B5EF4-FFF2-40B4-BE49-F238E27FC236}">
              <a16:creationId xmlns:a16="http://schemas.microsoft.com/office/drawing/2014/main" id="{00000000-0008-0000-0F00-0000E1010000}"/>
            </a:ext>
          </a:extLst>
        </xdr:cNvPr>
        <xdr:cNvSpPr txBox="1"/>
      </xdr:nvSpPr>
      <xdr:spPr>
        <a:xfrm>
          <a:off x="9391727" y="176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482" name="n_2mainValue【市民会館】&#10;一人当たり面積">
          <a:extLst>
            <a:ext uri="{FF2B5EF4-FFF2-40B4-BE49-F238E27FC236}">
              <a16:creationId xmlns:a16="http://schemas.microsoft.com/office/drawing/2014/main" id="{00000000-0008-0000-0F00-0000E2010000}"/>
            </a:ext>
          </a:extLst>
        </xdr:cNvPr>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34941</xdr:rowOff>
    </xdr:from>
    <xdr:ext cx="469744" cy="259045"/>
    <xdr:sp macro="" textlink="">
      <xdr:nvSpPr>
        <xdr:cNvPr id="483" name="n_3mainValue【市民会館】&#10;一人当たり面積">
          <a:extLst>
            <a:ext uri="{FF2B5EF4-FFF2-40B4-BE49-F238E27FC236}">
              <a16:creationId xmlns:a16="http://schemas.microsoft.com/office/drawing/2014/main" id="{00000000-0008-0000-0F00-0000E3010000}"/>
            </a:ext>
          </a:extLst>
        </xdr:cNvPr>
        <xdr:cNvSpPr txBox="1"/>
      </xdr:nvSpPr>
      <xdr:spPr>
        <a:xfrm>
          <a:off x="7626427" y="176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34941</xdr:rowOff>
    </xdr:from>
    <xdr:ext cx="469744" cy="259045"/>
    <xdr:sp macro="" textlink="">
      <xdr:nvSpPr>
        <xdr:cNvPr id="484" name="n_4mainValue【市民会館】&#10;一人当たり面積">
          <a:extLst>
            <a:ext uri="{FF2B5EF4-FFF2-40B4-BE49-F238E27FC236}">
              <a16:creationId xmlns:a16="http://schemas.microsoft.com/office/drawing/2014/main" id="{00000000-0008-0000-0F00-0000E4010000}"/>
            </a:ext>
          </a:extLst>
        </xdr:cNvPr>
        <xdr:cNvSpPr txBox="1"/>
      </xdr:nvSpPr>
      <xdr:spPr>
        <a:xfrm>
          <a:off x="6737427" y="176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00000000-0008-0000-0F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00000000-0008-0000-0F00-0000FE010000}"/>
            </a:ext>
          </a:extLst>
        </xdr:cNvPr>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00000000-0008-0000-0F00-000000020000}"/>
            </a:ext>
          </a:extLst>
        </xdr:cNvPr>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00000000-0008-0000-0F00-000002020000}"/>
            </a:ext>
          </a:extLst>
        </xdr:cNvPr>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156845</xdr:rowOff>
    </xdr:from>
    <xdr:to>
      <xdr:col>85</xdr:col>
      <xdr:colOff>177800</xdr:colOff>
      <xdr:row>36</xdr:row>
      <xdr:rowOff>86995</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62687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8272</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00000000-0008-0000-0F00-00000E020000}"/>
            </a:ext>
          </a:extLst>
        </xdr:cNvPr>
        <xdr:cNvSpPr txBox="1"/>
      </xdr:nvSpPr>
      <xdr:spPr>
        <a:xfrm>
          <a:off x="16357600"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101600</xdr:rowOff>
    </xdr:from>
    <xdr:to>
      <xdr:col>81</xdr:col>
      <xdr:colOff>101600</xdr:colOff>
      <xdr:row>36</xdr:row>
      <xdr:rowOff>31750</xdr:rowOff>
    </xdr:to>
    <xdr:sp macro="" textlink="">
      <xdr:nvSpPr>
        <xdr:cNvPr id="527" name="楕円 526">
          <a:extLst>
            <a:ext uri="{FF2B5EF4-FFF2-40B4-BE49-F238E27FC236}">
              <a16:creationId xmlns:a16="http://schemas.microsoft.com/office/drawing/2014/main" id="{00000000-0008-0000-0F00-00000F020000}"/>
            </a:ext>
          </a:extLst>
        </xdr:cNvPr>
        <xdr:cNvSpPr/>
      </xdr:nvSpPr>
      <xdr:spPr>
        <a:xfrm>
          <a:off x="15430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152400</xdr:rowOff>
    </xdr:from>
    <xdr:to>
      <xdr:col>85</xdr:col>
      <xdr:colOff>127000</xdr:colOff>
      <xdr:row>36</xdr:row>
      <xdr:rowOff>36195</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5481300" y="615315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44450</xdr:rowOff>
    </xdr:from>
    <xdr:to>
      <xdr:col>76</xdr:col>
      <xdr:colOff>165100</xdr:colOff>
      <xdr:row>35</xdr:row>
      <xdr:rowOff>146050</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4541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95250</xdr:rowOff>
    </xdr:from>
    <xdr:to>
      <xdr:col>81</xdr:col>
      <xdr:colOff>50800</xdr:colOff>
      <xdr:row>35</xdr:row>
      <xdr:rowOff>152400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4592300" y="6096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158750</xdr:rowOff>
    </xdr:from>
    <xdr:to>
      <xdr:col>72</xdr:col>
      <xdr:colOff>38100</xdr:colOff>
      <xdr:row>35</xdr:row>
      <xdr:rowOff>88900</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3652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38100</xdr:rowOff>
    </xdr:from>
    <xdr:to>
      <xdr:col>76</xdr:col>
      <xdr:colOff>114300</xdr:colOff>
      <xdr:row>35</xdr:row>
      <xdr:rowOff>95250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3703300" y="6038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103505</xdr:rowOff>
    </xdr:from>
    <xdr:to>
      <xdr:col>67</xdr:col>
      <xdr:colOff>101600</xdr:colOff>
      <xdr:row>35</xdr:row>
      <xdr:rowOff>33655</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27635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154305</xdr:rowOff>
    </xdr:from>
    <xdr:to>
      <xdr:col>71</xdr:col>
      <xdr:colOff>177800</xdr:colOff>
      <xdr:row>35</xdr:row>
      <xdr:rowOff>38100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814300" y="598360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129557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00000000-0008-0000-0F00-000017020000}"/>
            </a:ext>
          </a:extLst>
        </xdr:cNvPr>
        <xdr:cNvSpPr txBox="1"/>
      </xdr:nvSpPr>
      <xdr:spPr>
        <a:xfrm>
          <a:off x="15266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00000000-0008-0000-0F00-000018020000}"/>
            </a:ext>
          </a:extLst>
        </xdr:cNvPr>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95267</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2611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48277</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52660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162577</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43897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105427</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35007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50182</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2611744" y="57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F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F00-000037020000}"/>
            </a:ext>
          </a:extLst>
        </xdr:cNvPr>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F00-000039020000}"/>
            </a:ext>
          </a:extLst>
        </xdr:cNvPr>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F00-00003B020000}"/>
            </a:ext>
          </a:extLst>
        </xdr:cNvPr>
        <xdr:cNvSpPr txBox="1"/>
      </xdr:nvSpPr>
      <xdr:spPr>
        <a:xfrm>
          <a:off x="22199600" y="651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11196</xdr:rowOff>
    </xdr:from>
    <xdr:to>
      <xdr:col>116</xdr:col>
      <xdr:colOff>114300</xdr:colOff>
      <xdr:row>41</xdr:row>
      <xdr:rowOff>112796</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2110700" y="70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161073</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F00-000047020000}"/>
            </a:ext>
          </a:extLst>
        </xdr:cNvPr>
        <xdr:cNvSpPr txBox="1"/>
      </xdr:nvSpPr>
      <xdr:spPr>
        <a:xfrm>
          <a:off x="22199600" y="70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12210</xdr:rowOff>
    </xdr:from>
    <xdr:to>
      <xdr:col>112</xdr:col>
      <xdr:colOff>38100</xdr:colOff>
      <xdr:row>41</xdr:row>
      <xdr:rowOff>113810</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21272500" y="70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61996</xdr:rowOff>
    </xdr:from>
    <xdr:to>
      <xdr:col>116</xdr:col>
      <xdr:colOff>63500</xdr:colOff>
      <xdr:row>41</xdr:row>
      <xdr:rowOff>63010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21323300" y="7091446"/>
          <a:ext cx="8382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12423</xdr:rowOff>
    </xdr:from>
    <xdr:to>
      <xdr:col>107</xdr:col>
      <xdr:colOff>101600</xdr:colOff>
      <xdr:row>41</xdr:row>
      <xdr:rowOff>114023</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20383500" y="704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63010</xdr:rowOff>
    </xdr:from>
    <xdr:to>
      <xdr:col>111</xdr:col>
      <xdr:colOff>177800</xdr:colOff>
      <xdr:row>41</xdr:row>
      <xdr:rowOff>63223</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flipV="1">
          <a:off x="20434300" y="7092460"/>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12217</xdr:rowOff>
    </xdr:from>
    <xdr:to>
      <xdr:col>102</xdr:col>
      <xdr:colOff>165100</xdr:colOff>
      <xdr:row>41</xdr:row>
      <xdr:rowOff>113817</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9494500" y="704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63017</xdr:rowOff>
    </xdr:from>
    <xdr:to>
      <xdr:col>107</xdr:col>
      <xdr:colOff>50800</xdr:colOff>
      <xdr:row>41</xdr:row>
      <xdr:rowOff>63223</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9545300" y="7092467"/>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11852</xdr:rowOff>
    </xdr:from>
    <xdr:to>
      <xdr:col>98</xdr:col>
      <xdr:colOff>38100</xdr:colOff>
      <xdr:row>41</xdr:row>
      <xdr:rowOff>113452</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8605500" y="704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62652</xdr:rowOff>
    </xdr:from>
    <xdr:to>
      <xdr:col>102</xdr:col>
      <xdr:colOff>114300</xdr:colOff>
      <xdr:row>41</xdr:row>
      <xdr:rowOff>63017</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656300" y="7092102"/>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98912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21043411" y="64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125643</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F00-000051020000}"/>
            </a:ext>
          </a:extLst>
        </xdr:cNvPr>
        <xdr:cNvSpPr txBox="1"/>
      </xdr:nvSpPr>
      <xdr:spPr>
        <a:xfrm>
          <a:off x="201671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122183</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19278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161213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18389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104937</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1043411" y="713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105150</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0167111" y="71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104944</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9278111" y="713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104579</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8389111" y="71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00000000-0008-0000-0F00-00006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00000000-0008-0000-0F00-000070020000}"/>
            </a:ext>
          </a:extLst>
        </xdr:cNvPr>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00000000-0008-0000-0F00-00007202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00000000-0008-0000-0F00-000074020000}"/>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27305</xdr:rowOff>
    </xdr:from>
    <xdr:to>
      <xdr:col>85</xdr:col>
      <xdr:colOff>177800</xdr:colOff>
      <xdr:row>57</xdr:row>
      <xdr:rowOff>128905</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162687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50182</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00000000-0008-0000-0F00-000080020000}"/>
            </a:ext>
          </a:extLst>
        </xdr:cNvPr>
        <xdr:cNvSpPr txBox="1"/>
      </xdr:nvSpPr>
      <xdr:spPr>
        <a:xfrm>
          <a:off x="16357600"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160655</xdr:rowOff>
    </xdr:from>
    <xdr:to>
      <xdr:col>81</xdr:col>
      <xdr:colOff>101600</xdr:colOff>
      <xdr:row>57</xdr:row>
      <xdr:rowOff>90805</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5430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40005</xdr:rowOff>
    </xdr:from>
    <xdr:to>
      <xdr:col>85</xdr:col>
      <xdr:colOff>127000</xdr:colOff>
      <xdr:row>57</xdr:row>
      <xdr:rowOff>78105</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5481300" y="98126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122555</xdr:rowOff>
    </xdr:from>
    <xdr:to>
      <xdr:col>76</xdr:col>
      <xdr:colOff>165100</xdr:colOff>
      <xdr:row>57</xdr:row>
      <xdr:rowOff>52705</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454150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1905</xdr:rowOff>
    </xdr:from>
    <xdr:to>
      <xdr:col>81</xdr:col>
      <xdr:colOff>50800</xdr:colOff>
      <xdr:row>57</xdr:row>
      <xdr:rowOff>40005</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4592300" y="97745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84455</xdr:rowOff>
    </xdr:from>
    <xdr:to>
      <xdr:col>72</xdr:col>
      <xdr:colOff>38100</xdr:colOff>
      <xdr:row>57</xdr:row>
      <xdr:rowOff>14605</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3652500" y="9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135255</xdr:rowOff>
    </xdr:from>
    <xdr:to>
      <xdr:col>76</xdr:col>
      <xdr:colOff>114300</xdr:colOff>
      <xdr:row>57</xdr:row>
      <xdr:rowOff>1905</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3703300" y="97364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46355</xdr:rowOff>
    </xdr:from>
    <xdr:to>
      <xdr:col>67</xdr:col>
      <xdr:colOff>101600</xdr:colOff>
      <xdr:row>56</xdr:row>
      <xdr:rowOff>147955</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2763500" y="96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97155</xdr:rowOff>
    </xdr:from>
    <xdr:to>
      <xdr:col>71</xdr:col>
      <xdr:colOff>177800</xdr:colOff>
      <xdr:row>56</xdr:row>
      <xdr:rowOff>135255</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814300" y="96983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00000000-0008-0000-0F00-000089020000}"/>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00000000-0008-0000-0F00-00008A020000}"/>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165752</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3500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139082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2611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107332</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526604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69232</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4389744" y="949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31132</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3500744" y="946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164482</xdr:rowOff>
    </xdr:from>
    <xdr:ext cx="340478" cy="259045"/>
    <xdr:sp macro="" textlink="">
      <xdr:nvSpPr>
        <xdr:cNvPr id="656" name="n_4main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2644061" y="94227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00000000-0008-0000-0F00-0000A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00000000-0008-0000-0F00-0000A7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00000000-0008-0000-0F00-0000A9020000}"/>
            </a:ext>
          </a:extLst>
        </xdr:cNvPr>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00000000-0008-0000-0F00-0000AB020000}"/>
            </a:ext>
          </a:extLst>
        </xdr:cNvPr>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95504</xdr:rowOff>
    </xdr:from>
    <xdr:to>
      <xdr:col>116</xdr:col>
      <xdr:colOff>114300</xdr:colOff>
      <xdr:row>61</xdr:row>
      <xdr:rowOff>25654</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221107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118381</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00000000-0008-0000-0F00-0000B7020000}"/>
            </a:ext>
          </a:extLst>
        </xdr:cNvPr>
        <xdr:cNvSpPr txBox="1"/>
      </xdr:nvSpPr>
      <xdr:spPr>
        <a:xfrm>
          <a:off x="22199600" y="1023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104648</xdr:rowOff>
    </xdr:from>
    <xdr:to>
      <xdr:col>112</xdr:col>
      <xdr:colOff>38100</xdr:colOff>
      <xdr:row>61</xdr:row>
      <xdr:rowOff>34798</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21272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146304</xdr:rowOff>
    </xdr:from>
    <xdr:to>
      <xdr:col>116</xdr:col>
      <xdr:colOff>63500</xdr:colOff>
      <xdr:row>60</xdr:row>
      <xdr:rowOff>155448</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flipV="1">
          <a:off x="21323300" y="104333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104648</xdr:rowOff>
    </xdr:from>
    <xdr:to>
      <xdr:col>107</xdr:col>
      <xdr:colOff>101600</xdr:colOff>
      <xdr:row>61</xdr:row>
      <xdr:rowOff>34798</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20383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155448</xdr:rowOff>
    </xdr:from>
    <xdr:to>
      <xdr:col>111</xdr:col>
      <xdr:colOff>177800</xdr:colOff>
      <xdr:row>60</xdr:row>
      <xdr:rowOff>155448</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20434300" y="10442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104648</xdr:rowOff>
    </xdr:from>
    <xdr:to>
      <xdr:col>102</xdr:col>
      <xdr:colOff>165100</xdr:colOff>
      <xdr:row>61</xdr:row>
      <xdr:rowOff>34798</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9494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155448</xdr:rowOff>
    </xdr:from>
    <xdr:to>
      <xdr:col>107</xdr:col>
      <xdr:colOff>50800</xdr:colOff>
      <xdr:row>60</xdr:row>
      <xdr:rowOff>155448</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9545300" y="10442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95504</xdr:rowOff>
    </xdr:from>
    <xdr:to>
      <xdr:col>98</xdr:col>
      <xdr:colOff>38100</xdr:colOff>
      <xdr:row>61</xdr:row>
      <xdr:rowOff>25654</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8605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146304</xdr:rowOff>
    </xdr:from>
    <xdr:to>
      <xdr:col>102</xdr:col>
      <xdr:colOff>114300</xdr:colOff>
      <xdr:row>60</xdr:row>
      <xdr:rowOff>155448</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656300" y="10433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F00-0000C0020000}"/>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705" name="n_2aveValue【保健センター・保健所】&#10;一人当たり面積">
          <a:extLst>
            <a:ext uri="{FF2B5EF4-FFF2-40B4-BE49-F238E27FC236}">
              <a16:creationId xmlns:a16="http://schemas.microsoft.com/office/drawing/2014/main" id="{00000000-0008-0000-0F00-0000C1020000}"/>
            </a:ext>
          </a:extLst>
        </xdr:cNvPr>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137939</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F00-0000C2020000}"/>
            </a:ext>
          </a:extLst>
        </xdr:cNvPr>
        <xdr:cNvSpPr txBox="1"/>
      </xdr:nvSpPr>
      <xdr:spPr>
        <a:xfrm>
          <a:off x="19310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707" name="n_4aveValue【保健センター・保健所】&#10;一人当たり面積">
          <a:extLst>
            <a:ext uri="{FF2B5EF4-FFF2-40B4-BE49-F238E27FC236}">
              <a16:creationId xmlns:a16="http://schemas.microsoft.com/office/drawing/2014/main" id="{00000000-0008-0000-0F00-0000C3020000}"/>
            </a:ext>
          </a:extLst>
        </xdr:cNvPr>
        <xdr:cNvSpPr txBox="1"/>
      </xdr:nvSpPr>
      <xdr:spPr>
        <a:xfrm>
          <a:off x="18421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51325</xdr:rowOff>
    </xdr:from>
    <xdr:ext cx="469744" cy="259045"/>
    <xdr:sp macro="" textlink="">
      <xdr:nvSpPr>
        <xdr:cNvPr id="708" name="n_1mainValue【保健センター・保健所】&#10;一人当たり面積">
          <a:extLst>
            <a:ext uri="{FF2B5EF4-FFF2-40B4-BE49-F238E27FC236}">
              <a16:creationId xmlns:a16="http://schemas.microsoft.com/office/drawing/2014/main" id="{00000000-0008-0000-0F00-0000C4020000}"/>
            </a:ext>
          </a:extLst>
        </xdr:cNvPr>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51325</xdr:rowOff>
    </xdr:from>
    <xdr:ext cx="469744" cy="259045"/>
    <xdr:sp macro="" textlink="">
      <xdr:nvSpPr>
        <xdr:cNvPr id="709" name="n_2mainValue【保健センター・保健所】&#10;一人当たり面積">
          <a:extLst>
            <a:ext uri="{FF2B5EF4-FFF2-40B4-BE49-F238E27FC236}">
              <a16:creationId xmlns:a16="http://schemas.microsoft.com/office/drawing/2014/main" id="{00000000-0008-0000-0F00-0000C5020000}"/>
            </a:ext>
          </a:extLst>
        </xdr:cNvPr>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51325</xdr:rowOff>
    </xdr:from>
    <xdr:ext cx="469744" cy="259045"/>
    <xdr:sp macro="" textlink="">
      <xdr:nvSpPr>
        <xdr:cNvPr id="710" name="n_3mainValue【保健センター・保健所】&#10;一人当たり面積">
          <a:extLst>
            <a:ext uri="{FF2B5EF4-FFF2-40B4-BE49-F238E27FC236}">
              <a16:creationId xmlns:a16="http://schemas.microsoft.com/office/drawing/2014/main" id="{00000000-0008-0000-0F00-0000C6020000}"/>
            </a:ext>
          </a:extLst>
        </xdr:cNvPr>
        <xdr:cNvSpPr txBox="1"/>
      </xdr:nvSpPr>
      <xdr:spPr>
        <a:xfrm>
          <a:off x="19310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42181</xdr:rowOff>
    </xdr:from>
    <xdr:ext cx="469744" cy="259045"/>
    <xdr:sp macro="" textlink="">
      <xdr:nvSpPr>
        <xdr:cNvPr id="711" name="n_4mainValue【保健センター・保健所】&#10;一人当たり面積">
          <a:extLst>
            <a:ext uri="{FF2B5EF4-FFF2-40B4-BE49-F238E27FC236}">
              <a16:creationId xmlns:a16="http://schemas.microsoft.com/office/drawing/2014/main" id="{00000000-0008-0000-0F00-0000C7020000}"/>
            </a:ext>
          </a:extLst>
        </xdr:cNvPr>
        <xdr:cNvSpPr txBox="1"/>
      </xdr:nvSpPr>
      <xdr:spPr>
        <a:xfrm>
          <a:off x="18421427"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00000000-0008-0000-0F00-0000D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00000000-0008-0000-0F00-0000E1020000}"/>
            </a:ext>
          </a:extLst>
        </xdr:cNvPr>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00000000-0008-0000-0F00-0000E3020000}"/>
            </a:ext>
          </a:extLst>
        </xdr:cNvPr>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00000000-0008-0000-0F00-0000E5020000}"/>
            </a:ext>
          </a:extLst>
        </xdr:cNvPr>
        <xdr:cNvSpPr txBox="1"/>
      </xdr:nvSpPr>
      <xdr:spPr>
        <a:xfrm>
          <a:off x="16357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65405</xdr:rowOff>
    </xdr:from>
    <xdr:to>
      <xdr:col>85</xdr:col>
      <xdr:colOff>177800</xdr:colOff>
      <xdr:row>80</xdr:row>
      <xdr:rowOff>167005</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62687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88282</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00000000-0008-0000-0F00-0000F1020000}"/>
            </a:ext>
          </a:extLst>
        </xdr:cNvPr>
        <xdr:cNvSpPr txBox="1"/>
      </xdr:nvSpPr>
      <xdr:spPr>
        <a:xfrm>
          <a:off x="16357600"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46355</xdr:rowOff>
    </xdr:from>
    <xdr:to>
      <xdr:col>81</xdr:col>
      <xdr:colOff>101600</xdr:colOff>
      <xdr:row>80</xdr:row>
      <xdr:rowOff>147955</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15430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97155</xdr:rowOff>
    </xdr:from>
    <xdr:to>
      <xdr:col>85</xdr:col>
      <xdr:colOff>127000</xdr:colOff>
      <xdr:row>80</xdr:row>
      <xdr:rowOff>116205</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5481300" y="138131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170180</xdr:rowOff>
    </xdr:from>
    <xdr:to>
      <xdr:col>76</xdr:col>
      <xdr:colOff>165100</xdr:colOff>
      <xdr:row>80</xdr:row>
      <xdr:rowOff>100330</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4541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49530</xdr:rowOff>
    </xdr:from>
    <xdr:to>
      <xdr:col>81</xdr:col>
      <xdr:colOff>50800</xdr:colOff>
      <xdr:row>80</xdr:row>
      <xdr:rowOff>97155</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4592300" y="137655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143511</xdr:rowOff>
    </xdr:from>
    <xdr:to>
      <xdr:col>72</xdr:col>
      <xdr:colOff>38100</xdr:colOff>
      <xdr:row>80</xdr:row>
      <xdr:rowOff>73661</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3652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22861</xdr:rowOff>
    </xdr:from>
    <xdr:to>
      <xdr:col>76</xdr:col>
      <xdr:colOff>114300</xdr:colOff>
      <xdr:row>80</xdr:row>
      <xdr:rowOff>49530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3703300" y="137388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154939</xdr:rowOff>
    </xdr:from>
    <xdr:to>
      <xdr:col>67</xdr:col>
      <xdr:colOff>101600</xdr:colOff>
      <xdr:row>80</xdr:row>
      <xdr:rowOff>85089</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2763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22861</xdr:rowOff>
    </xdr:from>
    <xdr:to>
      <xdr:col>71</xdr:col>
      <xdr:colOff>177800</xdr:colOff>
      <xdr:row>80</xdr:row>
      <xdr:rowOff>34289</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flipV="1">
          <a:off x="12814300" y="137388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2" name="n_1aveValue【消防施設】&#10;有形固定資産減価償却率">
          <a:extLst>
            <a:ext uri="{FF2B5EF4-FFF2-40B4-BE49-F238E27FC236}">
              <a16:creationId xmlns:a16="http://schemas.microsoft.com/office/drawing/2014/main" id="{00000000-0008-0000-0F00-0000FA020000}"/>
            </a:ext>
          </a:extLst>
        </xdr:cNvPr>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763" name="n_2aveValue【消防施設】&#10;有形固定資産減価償却率">
          <a:extLst>
            <a:ext uri="{FF2B5EF4-FFF2-40B4-BE49-F238E27FC236}">
              <a16:creationId xmlns:a16="http://schemas.microsoft.com/office/drawing/2014/main" id="{00000000-0008-0000-0F00-0000FB020000}"/>
            </a:ext>
          </a:extLst>
        </xdr:cNvPr>
        <xdr:cNvSpPr txBox="1"/>
      </xdr:nvSpPr>
      <xdr:spPr>
        <a:xfrm>
          <a:off x="14389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116222</xdr:rowOff>
    </xdr:from>
    <xdr:ext cx="405111" cy="259045"/>
    <xdr:sp macro="" textlink="">
      <xdr:nvSpPr>
        <xdr:cNvPr id="764" name="n_3aveValue【消防施設】&#10;有形固定資産減価償却率">
          <a:extLst>
            <a:ext uri="{FF2B5EF4-FFF2-40B4-BE49-F238E27FC236}">
              <a16:creationId xmlns:a16="http://schemas.microsoft.com/office/drawing/2014/main" id="{00000000-0008-0000-0F00-0000FC020000}"/>
            </a:ext>
          </a:extLst>
        </xdr:cNvPr>
        <xdr:cNvSpPr txBox="1"/>
      </xdr:nvSpPr>
      <xdr:spPr>
        <a:xfrm>
          <a:off x="13500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99077</xdr:rowOff>
    </xdr:from>
    <xdr:ext cx="405111" cy="259045"/>
    <xdr:sp macro="" textlink="">
      <xdr:nvSpPr>
        <xdr:cNvPr id="765" name="n_4aveValue【消防施設】&#10;有形固定資産減価償却率">
          <a:extLst>
            <a:ext uri="{FF2B5EF4-FFF2-40B4-BE49-F238E27FC236}">
              <a16:creationId xmlns:a16="http://schemas.microsoft.com/office/drawing/2014/main" id="{00000000-0008-0000-0F00-0000FD020000}"/>
            </a:ext>
          </a:extLst>
        </xdr:cNvPr>
        <xdr:cNvSpPr txBox="1"/>
      </xdr:nvSpPr>
      <xdr:spPr>
        <a:xfrm>
          <a:off x="12611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164482</xdr:rowOff>
    </xdr:from>
    <xdr:ext cx="405111" cy="259045"/>
    <xdr:sp macro="" textlink="">
      <xdr:nvSpPr>
        <xdr:cNvPr id="766" name="n_1mainValue【消防施設】&#10;有形固定資産減価償却率">
          <a:extLst>
            <a:ext uri="{FF2B5EF4-FFF2-40B4-BE49-F238E27FC236}">
              <a16:creationId xmlns:a16="http://schemas.microsoft.com/office/drawing/2014/main" id="{00000000-0008-0000-0F00-0000FE020000}"/>
            </a:ext>
          </a:extLst>
        </xdr:cNvPr>
        <xdr:cNvSpPr txBox="1"/>
      </xdr:nvSpPr>
      <xdr:spPr>
        <a:xfrm>
          <a:off x="152660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116857</xdr:rowOff>
    </xdr:from>
    <xdr:ext cx="405111" cy="259045"/>
    <xdr:sp macro="" textlink="">
      <xdr:nvSpPr>
        <xdr:cNvPr id="767" name="n_2mainValue【消防施設】&#10;有形固定資産減価償却率">
          <a:extLst>
            <a:ext uri="{FF2B5EF4-FFF2-40B4-BE49-F238E27FC236}">
              <a16:creationId xmlns:a16="http://schemas.microsoft.com/office/drawing/2014/main" id="{00000000-0008-0000-0F00-0000FF020000}"/>
            </a:ext>
          </a:extLst>
        </xdr:cNvPr>
        <xdr:cNvSpPr txBox="1"/>
      </xdr:nvSpPr>
      <xdr:spPr>
        <a:xfrm>
          <a:off x="14389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90188</xdr:rowOff>
    </xdr:from>
    <xdr:ext cx="405111" cy="259045"/>
    <xdr:sp macro="" textlink="">
      <xdr:nvSpPr>
        <xdr:cNvPr id="768" name="n_3mainValue【消防施設】&#10;有形固定資産減価償却率">
          <a:extLst>
            <a:ext uri="{FF2B5EF4-FFF2-40B4-BE49-F238E27FC236}">
              <a16:creationId xmlns:a16="http://schemas.microsoft.com/office/drawing/2014/main" id="{00000000-0008-0000-0F00-000000030000}"/>
            </a:ext>
          </a:extLst>
        </xdr:cNvPr>
        <xdr:cNvSpPr txBox="1"/>
      </xdr:nvSpPr>
      <xdr:spPr>
        <a:xfrm>
          <a:off x="135007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101616</xdr:rowOff>
    </xdr:from>
    <xdr:ext cx="405111" cy="259045"/>
    <xdr:sp macro="" textlink="">
      <xdr:nvSpPr>
        <xdr:cNvPr id="769" name="n_4mainValue【消防施設】&#10;有形固定資産減価償却率">
          <a:extLst>
            <a:ext uri="{FF2B5EF4-FFF2-40B4-BE49-F238E27FC236}">
              <a16:creationId xmlns:a16="http://schemas.microsoft.com/office/drawing/2014/main" id="{00000000-0008-0000-0F00-000001030000}"/>
            </a:ext>
          </a:extLst>
        </xdr:cNvPr>
        <xdr:cNvSpPr txBox="1"/>
      </xdr:nvSpPr>
      <xdr:spPr>
        <a:xfrm>
          <a:off x="12611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F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F00-00001A03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a:extLst>
            <a:ext uri="{FF2B5EF4-FFF2-40B4-BE49-F238E27FC236}">
              <a16:creationId xmlns:a16="http://schemas.microsoft.com/office/drawing/2014/main" id="{00000000-0008-0000-0F00-00001C030000}"/>
            </a:ext>
          </a:extLst>
        </xdr:cNvPr>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F00-00001E030000}"/>
            </a:ext>
          </a:extLst>
        </xdr:cNvPr>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09" name="楕円 808">
          <a:extLst>
            <a:ext uri="{FF2B5EF4-FFF2-40B4-BE49-F238E27FC236}">
              <a16:creationId xmlns:a16="http://schemas.microsoft.com/office/drawing/2014/main" id="{00000000-0008-0000-0F00-000029030000}"/>
            </a:ext>
          </a:extLst>
        </xdr:cNvPr>
        <xdr:cNvSpPr/>
      </xdr:nvSpPr>
      <xdr:spPr>
        <a:xfrm>
          <a:off x="22110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105427</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F00-00002A030000}"/>
            </a:ext>
          </a:extLst>
        </xdr:cNvPr>
        <xdr:cNvSpPr txBox="1"/>
      </xdr:nvSpPr>
      <xdr:spPr>
        <a:xfrm>
          <a:off x="22199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107950</xdr:rowOff>
    </xdr:from>
    <xdr:to>
      <xdr:col>112</xdr:col>
      <xdr:colOff>38100</xdr:colOff>
      <xdr:row>82</xdr:row>
      <xdr:rowOff>38100</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21272500" y="139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133350</xdr:rowOff>
    </xdr:from>
    <xdr:to>
      <xdr:col>116</xdr:col>
      <xdr:colOff>63500</xdr:colOff>
      <xdr:row>81</xdr:row>
      <xdr:rowOff>158750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flipV="1">
          <a:off x="21323300" y="14020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95250</xdr:rowOff>
    </xdr:from>
    <xdr:to>
      <xdr:col>107</xdr:col>
      <xdr:colOff>101600</xdr:colOff>
      <xdr:row>82</xdr:row>
      <xdr:rowOff>25400</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20383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146050</xdr:rowOff>
    </xdr:from>
    <xdr:to>
      <xdr:col>111</xdr:col>
      <xdr:colOff>177800</xdr:colOff>
      <xdr:row>81</xdr:row>
      <xdr:rowOff>158750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20434300" y="14033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69850</xdr:rowOff>
    </xdr:from>
    <xdr:to>
      <xdr:col>102</xdr:col>
      <xdr:colOff>165100</xdr:colOff>
      <xdr:row>82</xdr:row>
      <xdr:rowOff>0</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19494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120650</xdr:rowOff>
    </xdr:from>
    <xdr:to>
      <xdr:col>107</xdr:col>
      <xdr:colOff>50800</xdr:colOff>
      <xdr:row>81</xdr:row>
      <xdr:rowOff>146050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9545300" y="14008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120650</xdr:rowOff>
    </xdr:from>
    <xdr:to>
      <xdr:col>98</xdr:col>
      <xdr:colOff>38100</xdr:colOff>
      <xdr:row>82</xdr:row>
      <xdr:rowOff>50800</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18605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120650</xdr:rowOff>
    </xdr:from>
    <xdr:to>
      <xdr:col>102</xdr:col>
      <xdr:colOff>114300</xdr:colOff>
      <xdr:row>82</xdr:row>
      <xdr:rowOff>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flipV="1">
          <a:off x="18656300" y="14008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a:extLst>
            <a:ext uri="{FF2B5EF4-FFF2-40B4-BE49-F238E27FC236}">
              <a16:creationId xmlns:a16="http://schemas.microsoft.com/office/drawing/2014/main" id="{00000000-0008-0000-0F00-000033030000}"/>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20" name="n_2aveValue【消防施設】&#10;一人当たり面積">
          <a:extLst>
            <a:ext uri="{FF2B5EF4-FFF2-40B4-BE49-F238E27FC236}">
              <a16:creationId xmlns:a16="http://schemas.microsoft.com/office/drawing/2014/main" id="{00000000-0008-0000-0F00-000034030000}"/>
            </a:ext>
          </a:extLst>
        </xdr:cNvPr>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821" name="n_3aveValue【消防施設】&#10;一人当たり面積">
          <a:extLst>
            <a:ext uri="{FF2B5EF4-FFF2-40B4-BE49-F238E27FC236}">
              <a16:creationId xmlns:a16="http://schemas.microsoft.com/office/drawing/2014/main" id="{00000000-0008-0000-0F00-000035030000}"/>
            </a:ext>
          </a:extLst>
        </xdr:cNvPr>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822" name="n_4aveValue【消防施設】&#10;一人当たり面積">
          <a:extLst>
            <a:ext uri="{FF2B5EF4-FFF2-40B4-BE49-F238E27FC236}">
              <a16:creationId xmlns:a16="http://schemas.microsoft.com/office/drawing/2014/main" id="{00000000-0008-0000-0F00-000036030000}"/>
            </a:ext>
          </a:extLst>
        </xdr:cNvPr>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54627</xdr:rowOff>
    </xdr:from>
    <xdr:ext cx="469744" cy="259045"/>
    <xdr:sp macro="" textlink="">
      <xdr:nvSpPr>
        <xdr:cNvPr id="823" name="n_1mainValue【消防施設】&#10;一人当たり面積">
          <a:extLst>
            <a:ext uri="{FF2B5EF4-FFF2-40B4-BE49-F238E27FC236}">
              <a16:creationId xmlns:a16="http://schemas.microsoft.com/office/drawing/2014/main" id="{00000000-0008-0000-0F00-000037030000}"/>
            </a:ext>
          </a:extLst>
        </xdr:cNvPr>
        <xdr:cNvSpPr txBox="1"/>
      </xdr:nvSpPr>
      <xdr:spPr>
        <a:xfrm>
          <a:off x="210757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41927</xdr:rowOff>
    </xdr:from>
    <xdr:ext cx="469744" cy="259045"/>
    <xdr:sp macro="" textlink="">
      <xdr:nvSpPr>
        <xdr:cNvPr id="824" name="n_2mainValue【消防施設】&#10;一人当たり面積">
          <a:extLst>
            <a:ext uri="{FF2B5EF4-FFF2-40B4-BE49-F238E27FC236}">
              <a16:creationId xmlns:a16="http://schemas.microsoft.com/office/drawing/2014/main" id="{00000000-0008-0000-0F00-000038030000}"/>
            </a:ext>
          </a:extLst>
        </xdr:cNvPr>
        <xdr:cNvSpPr txBox="1"/>
      </xdr:nvSpPr>
      <xdr:spPr>
        <a:xfrm>
          <a:off x="201994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16527</xdr:rowOff>
    </xdr:from>
    <xdr:ext cx="469744" cy="259045"/>
    <xdr:sp macro="" textlink="">
      <xdr:nvSpPr>
        <xdr:cNvPr id="825" name="n_3mainValue【消防施設】&#10;一人当たり面積">
          <a:extLst>
            <a:ext uri="{FF2B5EF4-FFF2-40B4-BE49-F238E27FC236}">
              <a16:creationId xmlns:a16="http://schemas.microsoft.com/office/drawing/2014/main" id="{00000000-0008-0000-0F00-000039030000}"/>
            </a:ext>
          </a:extLst>
        </xdr:cNvPr>
        <xdr:cNvSpPr txBox="1"/>
      </xdr:nvSpPr>
      <xdr:spPr>
        <a:xfrm>
          <a:off x="193104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67327</xdr:rowOff>
    </xdr:from>
    <xdr:ext cx="469744" cy="259045"/>
    <xdr:sp macro="" textlink="">
      <xdr:nvSpPr>
        <xdr:cNvPr id="826" name="n_4mainValue【消防施設】&#10;一人当たり面積">
          <a:extLst>
            <a:ext uri="{FF2B5EF4-FFF2-40B4-BE49-F238E27FC236}">
              <a16:creationId xmlns:a16="http://schemas.microsoft.com/office/drawing/2014/main" id="{00000000-0008-0000-0F00-00003A030000}"/>
            </a:ext>
          </a:extLst>
        </xdr:cNvPr>
        <xdr:cNvSpPr txBox="1"/>
      </xdr:nvSpPr>
      <xdr:spPr>
        <a:xfrm>
          <a:off x="18421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a:extLst>
            <a:ext uri="{FF2B5EF4-FFF2-40B4-BE49-F238E27FC236}">
              <a16:creationId xmlns:a16="http://schemas.microsoft.com/office/drawing/2014/main" id="{00000000-0008-0000-0F00-00005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a:extLst>
            <a:ext uri="{FF2B5EF4-FFF2-40B4-BE49-F238E27FC236}">
              <a16:creationId xmlns:a16="http://schemas.microsoft.com/office/drawing/2014/main" id="{00000000-0008-0000-0F00-000053030000}"/>
            </a:ext>
          </a:extLst>
        </xdr:cNvPr>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a:extLst>
            <a:ext uri="{FF2B5EF4-FFF2-40B4-BE49-F238E27FC236}">
              <a16:creationId xmlns:a16="http://schemas.microsoft.com/office/drawing/2014/main" id="{00000000-0008-0000-0F00-000055030000}"/>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5" name="【庁舎】&#10;有形固定資産減価償却率平均値テキスト">
          <a:extLst>
            <a:ext uri="{FF2B5EF4-FFF2-40B4-BE49-F238E27FC236}">
              <a16:creationId xmlns:a16="http://schemas.microsoft.com/office/drawing/2014/main" id="{00000000-0008-0000-0F00-000057030000}"/>
            </a:ext>
          </a:extLst>
        </xdr:cNvPr>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a:extLst>
            <a:ext uri="{FF2B5EF4-FFF2-40B4-BE49-F238E27FC236}">
              <a16:creationId xmlns:a16="http://schemas.microsoft.com/office/drawing/2014/main" id="{00000000-0008-0000-0F00-000058030000}"/>
            </a:ext>
          </a:extLst>
        </xdr:cNvPr>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a:extLst>
            <a:ext uri="{FF2B5EF4-FFF2-40B4-BE49-F238E27FC236}">
              <a16:creationId xmlns:a16="http://schemas.microsoft.com/office/drawing/2014/main" id="{00000000-0008-0000-0F00-000059030000}"/>
            </a:ext>
          </a:extLst>
        </xdr:cNvPr>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a:extLst>
            <a:ext uri="{FF2B5EF4-FFF2-40B4-BE49-F238E27FC236}">
              <a16:creationId xmlns:a16="http://schemas.microsoft.com/office/drawing/2014/main" id="{00000000-0008-0000-0F00-00005A030000}"/>
            </a:ext>
          </a:extLst>
        </xdr:cNvPr>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59689</xdr:rowOff>
    </xdr:from>
    <xdr:to>
      <xdr:col>85</xdr:col>
      <xdr:colOff>177800</xdr:colOff>
      <xdr:row>108</xdr:row>
      <xdr:rowOff>161289</xdr:rowOff>
    </xdr:to>
    <xdr:sp macro="" textlink="">
      <xdr:nvSpPr>
        <xdr:cNvPr id="866" name="楕円 865">
          <a:extLst>
            <a:ext uri="{FF2B5EF4-FFF2-40B4-BE49-F238E27FC236}">
              <a16:creationId xmlns:a16="http://schemas.microsoft.com/office/drawing/2014/main" id="{00000000-0008-0000-0F00-000062030000}"/>
            </a:ext>
          </a:extLst>
        </xdr:cNvPr>
        <xdr:cNvSpPr/>
      </xdr:nvSpPr>
      <xdr:spPr>
        <a:xfrm>
          <a:off x="162687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146066</xdr:rowOff>
    </xdr:from>
    <xdr:ext cx="405111" cy="259045"/>
    <xdr:sp macro="" textlink="">
      <xdr:nvSpPr>
        <xdr:cNvPr id="867" name="【庁舎】&#10;有形固定資産減価償却率該当値テキスト">
          <a:extLst>
            <a:ext uri="{FF2B5EF4-FFF2-40B4-BE49-F238E27FC236}">
              <a16:creationId xmlns:a16="http://schemas.microsoft.com/office/drawing/2014/main" id="{00000000-0008-0000-0F00-000063030000}"/>
            </a:ext>
          </a:extLst>
        </xdr:cNvPr>
        <xdr:cNvSpPr txBox="1"/>
      </xdr:nvSpPr>
      <xdr:spPr>
        <a:xfrm>
          <a:off x="16357600" y="1849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19686</xdr:rowOff>
    </xdr:from>
    <xdr:to>
      <xdr:col>81</xdr:col>
      <xdr:colOff>101600</xdr:colOff>
      <xdr:row>108</xdr:row>
      <xdr:rowOff>121286</xdr:rowOff>
    </xdr:to>
    <xdr:sp macro="" textlink="">
      <xdr:nvSpPr>
        <xdr:cNvPr id="868" name="楕円 867">
          <a:extLst>
            <a:ext uri="{FF2B5EF4-FFF2-40B4-BE49-F238E27FC236}">
              <a16:creationId xmlns:a16="http://schemas.microsoft.com/office/drawing/2014/main" id="{00000000-0008-0000-0F00-000064030000}"/>
            </a:ext>
          </a:extLst>
        </xdr:cNvPr>
        <xdr:cNvSpPr/>
      </xdr:nvSpPr>
      <xdr:spPr>
        <a:xfrm>
          <a:off x="15430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70486</xdr:rowOff>
    </xdr:from>
    <xdr:to>
      <xdr:col>85</xdr:col>
      <xdr:colOff>127000</xdr:colOff>
      <xdr:row>108</xdr:row>
      <xdr:rowOff>110489</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5481300" y="185870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103505</xdr:rowOff>
    </xdr:from>
    <xdr:to>
      <xdr:col>76</xdr:col>
      <xdr:colOff>165100</xdr:colOff>
      <xdr:row>108</xdr:row>
      <xdr:rowOff>33655</xdr:rowOff>
    </xdr:to>
    <xdr:sp macro="" textlink="">
      <xdr:nvSpPr>
        <xdr:cNvPr id="870" name="楕円 869">
          <a:extLst>
            <a:ext uri="{FF2B5EF4-FFF2-40B4-BE49-F238E27FC236}">
              <a16:creationId xmlns:a16="http://schemas.microsoft.com/office/drawing/2014/main" id="{00000000-0008-0000-0F00-000066030000}"/>
            </a:ext>
          </a:extLst>
        </xdr:cNvPr>
        <xdr:cNvSpPr/>
      </xdr:nvSpPr>
      <xdr:spPr>
        <a:xfrm>
          <a:off x="14541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154305</xdr:rowOff>
    </xdr:from>
    <xdr:to>
      <xdr:col>81</xdr:col>
      <xdr:colOff>50800</xdr:colOff>
      <xdr:row>108</xdr:row>
      <xdr:rowOff>70486</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a:off x="14592300" y="18499455"/>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111125</xdr:rowOff>
    </xdr:from>
    <xdr:to>
      <xdr:col>72</xdr:col>
      <xdr:colOff>38100</xdr:colOff>
      <xdr:row>108</xdr:row>
      <xdr:rowOff>41275</xdr:rowOff>
    </xdr:to>
    <xdr:sp macro="" textlink="">
      <xdr:nvSpPr>
        <xdr:cNvPr id="872" name="楕円 871">
          <a:extLst>
            <a:ext uri="{FF2B5EF4-FFF2-40B4-BE49-F238E27FC236}">
              <a16:creationId xmlns:a16="http://schemas.microsoft.com/office/drawing/2014/main" id="{00000000-0008-0000-0F00-000068030000}"/>
            </a:ext>
          </a:extLst>
        </xdr:cNvPr>
        <xdr:cNvSpPr/>
      </xdr:nvSpPr>
      <xdr:spPr>
        <a:xfrm>
          <a:off x="13652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154305</xdr:rowOff>
    </xdr:from>
    <xdr:to>
      <xdr:col>76</xdr:col>
      <xdr:colOff>114300</xdr:colOff>
      <xdr:row>107</xdr:row>
      <xdr:rowOff>161925</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flipV="1">
          <a:off x="13703300" y="184994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71120</xdr:rowOff>
    </xdr:from>
    <xdr:to>
      <xdr:col>67</xdr:col>
      <xdr:colOff>101600</xdr:colOff>
      <xdr:row>108</xdr:row>
      <xdr:rowOff>1270</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12763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121920</xdr:rowOff>
    </xdr:from>
    <xdr:to>
      <xdr:col>71</xdr:col>
      <xdr:colOff>177800</xdr:colOff>
      <xdr:row>107</xdr:row>
      <xdr:rowOff>161925</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2814300" y="184670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76" name="n_1aveValue【庁舎】&#10;有形固定資産減価償却率">
          <a:extLst>
            <a:ext uri="{FF2B5EF4-FFF2-40B4-BE49-F238E27FC236}">
              <a16:creationId xmlns:a16="http://schemas.microsoft.com/office/drawing/2014/main" id="{00000000-0008-0000-0F00-00006C030000}"/>
            </a:ext>
          </a:extLst>
        </xdr:cNvPr>
        <xdr:cNvSpPr txBox="1"/>
      </xdr:nvSpPr>
      <xdr:spPr>
        <a:xfrm>
          <a:off x="152660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77" name="n_2aveValue【庁舎】&#10;有形固定資産減価償却率">
          <a:extLst>
            <a:ext uri="{FF2B5EF4-FFF2-40B4-BE49-F238E27FC236}">
              <a16:creationId xmlns:a16="http://schemas.microsoft.com/office/drawing/2014/main" id="{00000000-0008-0000-0F00-00006D030000}"/>
            </a:ext>
          </a:extLst>
        </xdr:cNvPr>
        <xdr:cNvSpPr txBox="1"/>
      </xdr:nvSpPr>
      <xdr:spPr>
        <a:xfrm>
          <a:off x="14389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878" name="n_3aveValue【庁舎】&#10;有形固定資産減価償却率">
          <a:extLst>
            <a:ext uri="{FF2B5EF4-FFF2-40B4-BE49-F238E27FC236}">
              <a16:creationId xmlns:a16="http://schemas.microsoft.com/office/drawing/2014/main" id="{00000000-0008-0000-0F00-00006E030000}"/>
            </a:ext>
          </a:extLst>
        </xdr:cNvPr>
        <xdr:cNvSpPr txBox="1"/>
      </xdr:nvSpPr>
      <xdr:spPr>
        <a:xfrm>
          <a:off x="13500744"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879" name="n_4aveValue【庁舎】&#10;有形固定資産減価償却率">
          <a:extLst>
            <a:ext uri="{FF2B5EF4-FFF2-40B4-BE49-F238E27FC236}">
              <a16:creationId xmlns:a16="http://schemas.microsoft.com/office/drawing/2014/main" id="{00000000-0008-0000-0F00-00006F030000}"/>
            </a:ext>
          </a:extLst>
        </xdr:cNvPr>
        <xdr:cNvSpPr txBox="1"/>
      </xdr:nvSpPr>
      <xdr:spPr>
        <a:xfrm>
          <a:off x="12611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112413</xdr:rowOff>
    </xdr:from>
    <xdr:ext cx="405111" cy="259045"/>
    <xdr:sp macro="" textlink="">
      <xdr:nvSpPr>
        <xdr:cNvPr id="880" name="n_1mainValue【庁舎】&#10;有形固定資産減価償却率">
          <a:extLst>
            <a:ext uri="{FF2B5EF4-FFF2-40B4-BE49-F238E27FC236}">
              <a16:creationId xmlns:a16="http://schemas.microsoft.com/office/drawing/2014/main" id="{00000000-0008-0000-0F00-000070030000}"/>
            </a:ext>
          </a:extLst>
        </xdr:cNvPr>
        <xdr:cNvSpPr txBox="1"/>
      </xdr:nvSpPr>
      <xdr:spPr>
        <a:xfrm>
          <a:off x="15266044" y="1862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24782</xdr:rowOff>
    </xdr:from>
    <xdr:ext cx="405111" cy="259045"/>
    <xdr:sp macro="" textlink="">
      <xdr:nvSpPr>
        <xdr:cNvPr id="881" name="n_2mainValue【庁舎】&#10;有形固定資産減価償却率">
          <a:extLst>
            <a:ext uri="{FF2B5EF4-FFF2-40B4-BE49-F238E27FC236}">
              <a16:creationId xmlns:a16="http://schemas.microsoft.com/office/drawing/2014/main" id="{00000000-0008-0000-0F00-000071030000}"/>
            </a:ext>
          </a:extLst>
        </xdr:cNvPr>
        <xdr:cNvSpPr txBox="1"/>
      </xdr:nvSpPr>
      <xdr:spPr>
        <a:xfrm>
          <a:off x="14389744" y="185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32402</xdr:rowOff>
    </xdr:from>
    <xdr:ext cx="405111" cy="259045"/>
    <xdr:sp macro="" textlink="">
      <xdr:nvSpPr>
        <xdr:cNvPr id="882" name="n_3mainValue【庁舎】&#10;有形固定資産減価償却率">
          <a:extLst>
            <a:ext uri="{FF2B5EF4-FFF2-40B4-BE49-F238E27FC236}">
              <a16:creationId xmlns:a16="http://schemas.microsoft.com/office/drawing/2014/main" id="{00000000-0008-0000-0F00-000072030000}"/>
            </a:ext>
          </a:extLst>
        </xdr:cNvPr>
        <xdr:cNvSpPr txBox="1"/>
      </xdr:nvSpPr>
      <xdr:spPr>
        <a:xfrm>
          <a:off x="13500744" y="185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163847</xdr:rowOff>
    </xdr:from>
    <xdr:ext cx="405111" cy="259045"/>
    <xdr:sp macro="" textlink="">
      <xdr:nvSpPr>
        <xdr:cNvPr id="883" name="n_4mainValue【庁舎】&#10;有形固定資産減価償却率">
          <a:extLst>
            <a:ext uri="{FF2B5EF4-FFF2-40B4-BE49-F238E27FC236}">
              <a16:creationId xmlns:a16="http://schemas.microsoft.com/office/drawing/2014/main" id="{00000000-0008-0000-0F00-000073030000}"/>
            </a:ext>
          </a:extLst>
        </xdr:cNvPr>
        <xdr:cNvSpPr txBox="1"/>
      </xdr:nvSpPr>
      <xdr:spPr>
        <a:xfrm>
          <a:off x="12611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id="{00000000-0008-0000-0F00-00007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id="{00000000-0008-0000-0F00-00007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id="{00000000-0008-0000-0F00-00007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id="{00000000-0008-0000-0F00-00007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a:extLst>
            <a:ext uri="{FF2B5EF4-FFF2-40B4-BE49-F238E27FC236}">
              <a16:creationId xmlns:a16="http://schemas.microsoft.com/office/drawing/2014/main" id="{00000000-0008-0000-0F00-00007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a:extLst>
            <a:ext uri="{FF2B5EF4-FFF2-40B4-BE49-F238E27FC236}">
              <a16:creationId xmlns:a16="http://schemas.microsoft.com/office/drawing/2014/main" id="{00000000-0008-0000-0F00-00008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a:extLst>
            <a:ext uri="{FF2B5EF4-FFF2-40B4-BE49-F238E27FC236}">
              <a16:creationId xmlns:a16="http://schemas.microsoft.com/office/drawing/2014/main" id="{00000000-0008-0000-0F00-00008C030000}"/>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a:extLst>
            <a:ext uri="{FF2B5EF4-FFF2-40B4-BE49-F238E27FC236}">
              <a16:creationId xmlns:a16="http://schemas.microsoft.com/office/drawing/2014/main" id="{00000000-0008-0000-0F00-00008E030000}"/>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12" name="【庁舎】&#10;一人当たり面積平均値テキスト">
          <a:extLst>
            <a:ext uri="{FF2B5EF4-FFF2-40B4-BE49-F238E27FC236}">
              <a16:creationId xmlns:a16="http://schemas.microsoft.com/office/drawing/2014/main" id="{00000000-0008-0000-0F00-000090030000}"/>
            </a:ext>
          </a:extLst>
        </xdr:cNvPr>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a:extLst>
            <a:ext uri="{FF2B5EF4-FFF2-40B4-BE49-F238E27FC236}">
              <a16:creationId xmlns:a16="http://schemas.microsoft.com/office/drawing/2014/main" id="{00000000-0008-0000-0F00-000091030000}"/>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a:extLst>
            <a:ext uri="{FF2B5EF4-FFF2-40B4-BE49-F238E27FC236}">
              <a16:creationId xmlns:a16="http://schemas.microsoft.com/office/drawing/2014/main" id="{00000000-0008-0000-0F00-00009203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a:extLst>
            <a:ext uri="{FF2B5EF4-FFF2-40B4-BE49-F238E27FC236}">
              <a16:creationId xmlns:a16="http://schemas.microsoft.com/office/drawing/2014/main" id="{00000000-0008-0000-0F00-000093030000}"/>
            </a:ext>
          </a:extLst>
        </xdr:cNvPr>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a:extLst>
            <a:ext uri="{FF2B5EF4-FFF2-40B4-BE49-F238E27FC236}">
              <a16:creationId xmlns:a16="http://schemas.microsoft.com/office/drawing/2014/main" id="{00000000-0008-0000-0F00-000094030000}"/>
            </a:ext>
          </a:extLst>
        </xdr:cNvPr>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923" name="楕円 922">
          <a:extLst>
            <a:ext uri="{FF2B5EF4-FFF2-40B4-BE49-F238E27FC236}">
              <a16:creationId xmlns:a16="http://schemas.microsoft.com/office/drawing/2014/main" id="{00000000-0008-0000-0F00-00009B030000}"/>
            </a:ext>
          </a:extLst>
        </xdr:cNvPr>
        <xdr:cNvSpPr/>
      </xdr:nvSpPr>
      <xdr:spPr>
        <a:xfrm>
          <a:off x="221107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78757</xdr:rowOff>
    </xdr:from>
    <xdr:ext cx="469744" cy="259045"/>
    <xdr:sp macro="" textlink="">
      <xdr:nvSpPr>
        <xdr:cNvPr id="924" name="【庁舎】&#10;一人当たり面積該当値テキスト">
          <a:extLst>
            <a:ext uri="{FF2B5EF4-FFF2-40B4-BE49-F238E27FC236}">
              <a16:creationId xmlns:a16="http://schemas.microsoft.com/office/drawing/2014/main" id="{00000000-0008-0000-0F00-00009C030000}"/>
            </a:ext>
          </a:extLst>
        </xdr:cNvPr>
        <xdr:cNvSpPr txBox="1"/>
      </xdr:nvSpPr>
      <xdr:spPr>
        <a:xfrm>
          <a:off x="22199600"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59689</xdr:rowOff>
    </xdr:from>
    <xdr:to>
      <xdr:col>112</xdr:col>
      <xdr:colOff>38100</xdr:colOff>
      <xdr:row>105</xdr:row>
      <xdr:rowOff>161289</xdr:rowOff>
    </xdr:to>
    <xdr:sp macro="" textlink="">
      <xdr:nvSpPr>
        <xdr:cNvPr id="925" name="楕円 924">
          <a:extLst>
            <a:ext uri="{FF2B5EF4-FFF2-40B4-BE49-F238E27FC236}">
              <a16:creationId xmlns:a16="http://schemas.microsoft.com/office/drawing/2014/main" id="{00000000-0008-0000-0F00-00009D030000}"/>
            </a:ext>
          </a:extLst>
        </xdr:cNvPr>
        <xdr:cNvSpPr/>
      </xdr:nvSpPr>
      <xdr:spPr>
        <a:xfrm>
          <a:off x="2127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106680</xdr:rowOff>
    </xdr:from>
    <xdr:to>
      <xdr:col>116</xdr:col>
      <xdr:colOff>63500</xdr:colOff>
      <xdr:row>105</xdr:row>
      <xdr:rowOff>110489</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flipV="1">
          <a:off x="21323300" y="181089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52070</xdr:rowOff>
    </xdr:from>
    <xdr:to>
      <xdr:col>107</xdr:col>
      <xdr:colOff>101600</xdr:colOff>
      <xdr:row>105</xdr:row>
      <xdr:rowOff>153670</xdr:rowOff>
    </xdr:to>
    <xdr:sp macro="" textlink="">
      <xdr:nvSpPr>
        <xdr:cNvPr id="927" name="楕円 926">
          <a:extLst>
            <a:ext uri="{FF2B5EF4-FFF2-40B4-BE49-F238E27FC236}">
              <a16:creationId xmlns:a16="http://schemas.microsoft.com/office/drawing/2014/main" id="{00000000-0008-0000-0F00-00009F030000}"/>
            </a:ext>
          </a:extLst>
        </xdr:cNvPr>
        <xdr:cNvSpPr/>
      </xdr:nvSpPr>
      <xdr:spPr>
        <a:xfrm>
          <a:off x="20383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102870</xdr:rowOff>
    </xdr:from>
    <xdr:to>
      <xdr:col>111</xdr:col>
      <xdr:colOff>177800</xdr:colOff>
      <xdr:row>105</xdr:row>
      <xdr:rowOff>110489</xdr:rowOff>
    </xdr:to>
    <xdr:cxnSp macro="">
      <xdr:nvCxnSpPr>
        <xdr:cNvPr id="928" name="直線コネクタ 927">
          <a:extLst>
            <a:ext uri="{FF2B5EF4-FFF2-40B4-BE49-F238E27FC236}">
              <a16:creationId xmlns:a16="http://schemas.microsoft.com/office/drawing/2014/main" id="{00000000-0008-0000-0F00-0000A0030000}"/>
            </a:ext>
          </a:extLst>
        </xdr:cNvPr>
        <xdr:cNvCxnSpPr/>
      </xdr:nvCxnSpPr>
      <xdr:spPr>
        <a:xfrm>
          <a:off x="20434300" y="181051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52070</xdr:rowOff>
    </xdr:from>
    <xdr:to>
      <xdr:col>102</xdr:col>
      <xdr:colOff>165100</xdr:colOff>
      <xdr:row>105</xdr:row>
      <xdr:rowOff>153670</xdr:rowOff>
    </xdr:to>
    <xdr:sp macro="" textlink="">
      <xdr:nvSpPr>
        <xdr:cNvPr id="929" name="楕円 928">
          <a:extLst>
            <a:ext uri="{FF2B5EF4-FFF2-40B4-BE49-F238E27FC236}">
              <a16:creationId xmlns:a16="http://schemas.microsoft.com/office/drawing/2014/main" id="{00000000-0008-0000-0F00-0000A1030000}"/>
            </a:ext>
          </a:extLst>
        </xdr:cNvPr>
        <xdr:cNvSpPr/>
      </xdr:nvSpPr>
      <xdr:spPr>
        <a:xfrm>
          <a:off x="19494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102870</xdr:rowOff>
    </xdr:from>
    <xdr:to>
      <xdr:col>107</xdr:col>
      <xdr:colOff>50800</xdr:colOff>
      <xdr:row>105</xdr:row>
      <xdr:rowOff>102870</xdr:rowOff>
    </xdr:to>
    <xdr:cxnSp macro="">
      <xdr:nvCxnSpPr>
        <xdr:cNvPr id="930" name="直線コネクタ 929">
          <a:extLst>
            <a:ext uri="{FF2B5EF4-FFF2-40B4-BE49-F238E27FC236}">
              <a16:creationId xmlns:a16="http://schemas.microsoft.com/office/drawing/2014/main" id="{00000000-0008-0000-0F00-0000A2030000}"/>
            </a:ext>
          </a:extLst>
        </xdr:cNvPr>
        <xdr:cNvCxnSpPr/>
      </xdr:nvCxnSpPr>
      <xdr:spPr>
        <a:xfrm>
          <a:off x="19545300" y="18105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48261</xdr:rowOff>
    </xdr:from>
    <xdr:to>
      <xdr:col>98</xdr:col>
      <xdr:colOff>38100</xdr:colOff>
      <xdr:row>105</xdr:row>
      <xdr:rowOff>149861</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18605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99061</xdr:rowOff>
    </xdr:from>
    <xdr:to>
      <xdr:col>102</xdr:col>
      <xdr:colOff>114300</xdr:colOff>
      <xdr:row>105</xdr:row>
      <xdr:rowOff>102870</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a:off x="18656300" y="18101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3" name="n_1aveValue【庁舎】&#10;一人当たり面積">
          <a:extLst>
            <a:ext uri="{FF2B5EF4-FFF2-40B4-BE49-F238E27FC236}">
              <a16:creationId xmlns:a16="http://schemas.microsoft.com/office/drawing/2014/main" id="{00000000-0008-0000-0F00-0000A5030000}"/>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934" name="n_2aveValue【庁舎】&#10;一人当たり面積">
          <a:extLst>
            <a:ext uri="{FF2B5EF4-FFF2-40B4-BE49-F238E27FC236}">
              <a16:creationId xmlns:a16="http://schemas.microsoft.com/office/drawing/2014/main" id="{00000000-0008-0000-0F00-0000A6030000}"/>
            </a:ext>
          </a:extLst>
        </xdr:cNvPr>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163847</xdr:rowOff>
    </xdr:from>
    <xdr:ext cx="469744" cy="259045"/>
    <xdr:sp macro="" textlink="">
      <xdr:nvSpPr>
        <xdr:cNvPr id="935" name="n_3aveValue【庁舎】&#10;一人当たり面積">
          <a:extLst>
            <a:ext uri="{FF2B5EF4-FFF2-40B4-BE49-F238E27FC236}">
              <a16:creationId xmlns:a16="http://schemas.microsoft.com/office/drawing/2014/main" id="{00000000-0008-0000-0F00-0000A7030000}"/>
            </a:ext>
          </a:extLst>
        </xdr:cNvPr>
        <xdr:cNvSpPr txBox="1"/>
      </xdr:nvSpPr>
      <xdr:spPr>
        <a:xfrm>
          <a:off x="19310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15257</xdr:rowOff>
    </xdr:from>
    <xdr:ext cx="469744" cy="259045"/>
    <xdr:sp macro="" textlink="">
      <xdr:nvSpPr>
        <xdr:cNvPr id="936" name="n_4aveValue【庁舎】&#10;一人当たり面積">
          <a:extLst>
            <a:ext uri="{FF2B5EF4-FFF2-40B4-BE49-F238E27FC236}">
              <a16:creationId xmlns:a16="http://schemas.microsoft.com/office/drawing/2014/main" id="{00000000-0008-0000-0F00-0000A8030000}"/>
            </a:ext>
          </a:extLst>
        </xdr:cNvPr>
        <xdr:cNvSpPr txBox="1"/>
      </xdr:nvSpPr>
      <xdr:spPr>
        <a:xfrm>
          <a:off x="18421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6366</xdr:rowOff>
    </xdr:from>
    <xdr:ext cx="469744" cy="259045"/>
    <xdr:sp macro="" textlink="">
      <xdr:nvSpPr>
        <xdr:cNvPr id="937" name="n_1mainValue【庁舎】&#10;一人当たり面積">
          <a:extLst>
            <a:ext uri="{FF2B5EF4-FFF2-40B4-BE49-F238E27FC236}">
              <a16:creationId xmlns:a16="http://schemas.microsoft.com/office/drawing/2014/main" id="{00000000-0008-0000-0F00-0000A9030000}"/>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170197</xdr:rowOff>
    </xdr:from>
    <xdr:ext cx="469744" cy="259045"/>
    <xdr:sp macro="" textlink="">
      <xdr:nvSpPr>
        <xdr:cNvPr id="938" name="n_2mainValue【庁舎】&#10;一人当たり面積">
          <a:extLst>
            <a:ext uri="{FF2B5EF4-FFF2-40B4-BE49-F238E27FC236}">
              <a16:creationId xmlns:a16="http://schemas.microsoft.com/office/drawing/2014/main" id="{00000000-0008-0000-0F00-0000AA030000}"/>
            </a:ext>
          </a:extLst>
        </xdr:cNvPr>
        <xdr:cNvSpPr txBox="1"/>
      </xdr:nvSpPr>
      <xdr:spPr>
        <a:xfrm>
          <a:off x="20199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170197</xdr:rowOff>
    </xdr:from>
    <xdr:ext cx="469744" cy="259045"/>
    <xdr:sp macro="" textlink="">
      <xdr:nvSpPr>
        <xdr:cNvPr id="939" name="n_3mainValue【庁舎】&#10;一人当たり面積">
          <a:extLst>
            <a:ext uri="{FF2B5EF4-FFF2-40B4-BE49-F238E27FC236}">
              <a16:creationId xmlns:a16="http://schemas.microsoft.com/office/drawing/2014/main" id="{00000000-0008-0000-0F00-0000AB030000}"/>
            </a:ext>
          </a:extLst>
        </xdr:cNvPr>
        <xdr:cNvSpPr txBox="1"/>
      </xdr:nvSpPr>
      <xdr:spPr>
        <a:xfrm>
          <a:off x="19310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166388</xdr:rowOff>
    </xdr:from>
    <xdr:ext cx="469744" cy="259045"/>
    <xdr:sp macro="" textlink="">
      <xdr:nvSpPr>
        <xdr:cNvPr id="940" name="n_4mainValue【庁舎】&#10;一人当たり面積">
          <a:extLst>
            <a:ext uri="{FF2B5EF4-FFF2-40B4-BE49-F238E27FC236}">
              <a16:creationId xmlns:a16="http://schemas.microsoft.com/office/drawing/2014/main" id="{00000000-0008-0000-0F00-0000AC030000}"/>
            </a:ext>
          </a:extLst>
        </xdr:cNvPr>
        <xdr:cNvSpPr txBox="1"/>
      </xdr:nvSpPr>
      <xdr:spPr>
        <a:xfrm>
          <a:off x="18421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a:extLst>
            <a:ext uri="{FF2B5EF4-FFF2-40B4-BE49-F238E27FC236}">
              <a16:creationId xmlns:a16="http://schemas.microsoft.com/office/drawing/2014/main" id="{00000000-0008-0000-0F00-0000A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a:extLst>
            <a:ext uri="{FF2B5EF4-FFF2-40B4-BE49-F238E27FC236}">
              <a16:creationId xmlns:a16="http://schemas.microsoft.com/office/drawing/2014/main" id="{00000000-0008-0000-0F00-0000A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a:extLst>
            <a:ext uri="{FF2B5EF4-FFF2-40B4-BE49-F238E27FC236}">
              <a16:creationId xmlns:a16="http://schemas.microsoft.com/office/drawing/2014/main" id="{00000000-0008-0000-0F00-0000A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有形固定資産減価償却率は、ほとんどの類型において類似団体平均を下回る、または同程度の水準であるが、</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については平均を上回っている。</a:t>
          </a:r>
          <a:endParaRPr lang="ja-JP" altLang="ja-JP" sz="1400">
            <a:effectLst/>
          </a:endParaRPr>
        </a:p>
        <a:p>
          <a:r>
            <a:rPr kumimoji="1" lang="ja-JP" altLang="ja-JP" sz="1100">
              <a:solidFill>
                <a:schemeClr val="dk1"/>
              </a:solidFill>
              <a:effectLst/>
              <a:latin typeface="+mn-lt"/>
              <a:ea typeface="+mn-ea"/>
              <a:cs typeface="+mn-cs"/>
            </a:rPr>
            <a:t>この理由として、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年に取得した中央図書館の減価償却率が年々増加しており、今後も増加が見込まれる。また、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は、市町村合併により取得した施設の減価償却率が平均を上回っており、全体の減価償却率を押し上げる要因になっている。</a:t>
          </a:r>
          <a:endParaRPr lang="ja-JP" altLang="ja-JP" sz="1400">
            <a:effectLst/>
          </a:endParaRPr>
        </a:p>
        <a:p>
          <a:r>
            <a:rPr kumimoji="1" lang="ja-JP" altLang="ja-JP" sz="1100">
              <a:solidFill>
                <a:schemeClr val="dk1"/>
              </a:solidFill>
              <a:effectLst/>
              <a:latin typeface="+mn-lt"/>
              <a:ea typeface="+mn-ea"/>
              <a:cs typeface="+mn-cs"/>
            </a:rPr>
            <a:t>支所の建替えについては、平成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年度に藤岡支所の建替えを実施しており、前述の施設を含むその他の施設についても、公共施設等総合管理計画に基づき今後検討していく予定である。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422,225
404,589
918.32
253,256,587
239,387,199
7,405,280
126,223,605
51,630,630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自動車関連企業を中心とする法人市民税等の市税収入が多いため、本市は類似団体と比較して平均を大きく上回り、財政力指数の数値も類似団体平均を大きく上回っている。</a:t>
          </a:r>
          <a:r>
            <a:rPr kumimoji="1" lang="ja-JP" altLang="en-US" sz="1050" b="0" i="0" baseline="0">
              <a:solidFill>
                <a:schemeClr val="dk1"/>
              </a:solidFill>
              <a:effectLst/>
              <a:latin typeface="+mn-lt"/>
              <a:ea typeface="+mn-ea"/>
              <a:cs typeface="+mn-cs"/>
            </a:rPr>
            <a:t>しかし、自動車関連企業の申告額の減少により、</a:t>
          </a:r>
          <a:r>
            <a:rPr kumimoji="1" lang="ja-JP" altLang="ja-JP" sz="1050" b="0" i="0" baseline="0">
              <a:solidFill>
                <a:schemeClr val="dk1"/>
              </a:solidFill>
              <a:effectLst/>
              <a:latin typeface="+mn-lt"/>
              <a:ea typeface="+mn-ea"/>
              <a:cs typeface="+mn-cs"/>
            </a:rPr>
            <a:t>令和元年度の法人市民税</a:t>
          </a:r>
          <a:r>
            <a:rPr kumimoji="1" lang="ja-JP" altLang="en-US" sz="1050" b="0" i="0" baseline="0">
              <a:solidFill>
                <a:schemeClr val="dk1"/>
              </a:solidFill>
              <a:effectLst/>
              <a:latin typeface="+mn-lt"/>
              <a:ea typeface="+mn-ea"/>
              <a:cs typeface="+mn-cs"/>
            </a:rPr>
            <a:t>が減少したことから、</a:t>
          </a:r>
          <a:r>
            <a:rPr kumimoji="1" lang="ja-JP" altLang="ja-JP" sz="1050" b="0" i="0" baseline="0">
              <a:solidFill>
                <a:schemeClr val="dk1"/>
              </a:solidFill>
              <a:effectLst/>
              <a:latin typeface="+mn-lt"/>
              <a:ea typeface="+mn-ea"/>
              <a:cs typeface="+mn-cs"/>
            </a:rPr>
            <a:t>翌年度の基準財政収入額が</a:t>
          </a:r>
          <a:r>
            <a:rPr kumimoji="1" lang="ja-JP" altLang="en-US" sz="1050" b="0" i="0" baseline="0">
              <a:solidFill>
                <a:schemeClr val="dk1"/>
              </a:solidFill>
              <a:effectLst/>
              <a:latin typeface="+mn-lt"/>
              <a:ea typeface="+mn-ea"/>
              <a:cs typeface="+mn-cs"/>
            </a:rPr>
            <a:t>減少し</a:t>
          </a:r>
          <a:r>
            <a:rPr kumimoji="1" lang="ja-JP" altLang="ja-JP" sz="1050" b="0" i="0" baseline="0">
              <a:solidFill>
                <a:schemeClr val="dk1"/>
              </a:solidFill>
              <a:effectLst/>
              <a:latin typeface="+mn-lt"/>
              <a:ea typeface="+mn-ea"/>
              <a:cs typeface="+mn-cs"/>
            </a:rPr>
            <a:t>、令和</a:t>
          </a:r>
          <a:r>
            <a:rPr kumimoji="1" lang="ja-JP" altLang="en-US" sz="1050" b="0" i="0" baseline="0">
              <a:solidFill>
                <a:schemeClr val="dk1"/>
              </a:solidFill>
              <a:effectLst/>
              <a:latin typeface="+mn-lt"/>
              <a:ea typeface="+mn-ea"/>
              <a:cs typeface="+mn-cs"/>
            </a:rPr>
            <a:t>２</a:t>
          </a:r>
          <a:r>
            <a:rPr kumimoji="1" lang="ja-JP" altLang="ja-JP" sz="1050" b="0" i="0" baseline="0">
              <a:solidFill>
                <a:schemeClr val="dk1"/>
              </a:solidFill>
              <a:effectLst/>
              <a:latin typeface="+mn-lt"/>
              <a:ea typeface="+mn-ea"/>
              <a:cs typeface="+mn-cs"/>
            </a:rPr>
            <a:t>年度単年度の財政力指数は、０．</a:t>
          </a:r>
          <a:r>
            <a:rPr kumimoji="1" lang="ja-JP" altLang="en-US" sz="1050" b="0" i="0" baseline="0">
              <a:solidFill>
                <a:schemeClr val="dk1"/>
              </a:solidFill>
              <a:effectLst/>
              <a:latin typeface="+mn-lt"/>
              <a:ea typeface="+mn-ea"/>
              <a:cs typeface="+mn-cs"/>
            </a:rPr>
            <a:t>０９５</a:t>
          </a:r>
          <a:r>
            <a:rPr kumimoji="1" lang="ja-JP" altLang="ja-JP" sz="1050" b="0" i="0" baseline="0">
              <a:solidFill>
                <a:schemeClr val="dk1"/>
              </a:solidFill>
              <a:effectLst/>
              <a:latin typeface="+mn-lt"/>
              <a:ea typeface="+mn-ea"/>
              <a:cs typeface="+mn-cs"/>
            </a:rPr>
            <a:t>ポイント</a:t>
          </a:r>
          <a:r>
            <a:rPr kumimoji="1" lang="ja-JP" altLang="en-US" sz="1050" b="0" i="0" baseline="0">
              <a:solidFill>
                <a:schemeClr val="dk1"/>
              </a:solidFill>
              <a:effectLst/>
              <a:latin typeface="+mn-lt"/>
              <a:ea typeface="+mn-ea"/>
              <a:cs typeface="+mn-cs"/>
            </a:rPr>
            <a:t>下降</a:t>
          </a:r>
          <a:r>
            <a:rPr kumimoji="1" lang="ja-JP" altLang="ja-JP" sz="1050" b="0" i="0" baseline="0">
              <a:solidFill>
                <a:schemeClr val="dk1"/>
              </a:solidFill>
              <a:effectLst/>
              <a:latin typeface="+mn-lt"/>
              <a:ea typeface="+mn-ea"/>
              <a:cs typeface="+mn-cs"/>
            </a:rPr>
            <a:t>した（</a:t>
          </a:r>
          <a:r>
            <a:rPr kumimoji="1" lang="ja-JP" altLang="en-US" sz="1050" b="0" i="0" baseline="0">
              <a:solidFill>
                <a:schemeClr val="dk1"/>
              </a:solidFill>
              <a:effectLst/>
              <a:latin typeface="+mn-lt"/>
              <a:ea typeface="+mn-ea"/>
              <a:cs typeface="+mn-cs"/>
            </a:rPr>
            <a:t>Ｒ元</a:t>
          </a:r>
          <a:r>
            <a:rPr kumimoji="1" lang="ja-JP" altLang="ja-JP" sz="1050" b="0" i="0" baseline="0">
              <a:solidFill>
                <a:schemeClr val="dk1"/>
              </a:solidFill>
              <a:effectLst/>
              <a:latin typeface="+mn-lt"/>
              <a:ea typeface="+mn-ea"/>
              <a:cs typeface="+mn-cs"/>
            </a:rPr>
            <a:t>　１．</a:t>
          </a:r>
          <a:r>
            <a:rPr kumimoji="1" lang="ja-JP" altLang="en-US" sz="1050" b="0" i="0" baseline="0">
              <a:solidFill>
                <a:schemeClr val="dk1"/>
              </a:solidFill>
              <a:effectLst/>
              <a:latin typeface="+mn-lt"/>
              <a:ea typeface="+mn-ea"/>
              <a:cs typeface="+mn-cs"/>
            </a:rPr>
            <a:t>５３８</a:t>
          </a:r>
          <a:r>
            <a:rPr kumimoji="1" lang="ja-JP" altLang="ja-JP" sz="1050" b="0" i="0" baseline="0">
              <a:solidFill>
                <a:schemeClr val="dk1"/>
              </a:solidFill>
              <a:effectLst/>
              <a:latin typeface="+mn-lt"/>
              <a:ea typeface="+mn-ea"/>
              <a:cs typeface="+mn-cs"/>
            </a:rPr>
            <a:t>→Ｒ</a:t>
          </a:r>
          <a:r>
            <a:rPr kumimoji="1" lang="ja-JP" altLang="en-US" sz="1050" b="0" i="0" baseline="0">
              <a:solidFill>
                <a:schemeClr val="dk1"/>
              </a:solidFill>
              <a:effectLst/>
              <a:latin typeface="+mn-lt"/>
              <a:ea typeface="+mn-ea"/>
              <a:cs typeface="+mn-cs"/>
            </a:rPr>
            <a:t>２</a:t>
          </a:r>
          <a:r>
            <a:rPr kumimoji="1" lang="ja-JP" altLang="ja-JP" sz="1050" b="0" i="0" baseline="0">
              <a:solidFill>
                <a:schemeClr val="dk1"/>
              </a:solidFill>
              <a:effectLst/>
              <a:latin typeface="+mn-lt"/>
              <a:ea typeface="+mn-ea"/>
              <a:cs typeface="+mn-cs"/>
            </a:rPr>
            <a:t>　１．</a:t>
          </a:r>
          <a:r>
            <a:rPr kumimoji="1" lang="ja-JP" altLang="en-US" sz="1050" b="0" i="0" baseline="0">
              <a:solidFill>
                <a:schemeClr val="dk1"/>
              </a:solidFill>
              <a:effectLst/>
              <a:latin typeface="+mn-lt"/>
              <a:ea typeface="+mn-ea"/>
              <a:cs typeface="+mn-cs"/>
            </a:rPr>
            <a:t>４４３</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また、</a:t>
          </a:r>
          <a:r>
            <a:rPr kumimoji="1" lang="ja-JP" altLang="ja-JP" sz="1050" b="0" i="0" baseline="0">
              <a:solidFill>
                <a:schemeClr val="dk1"/>
              </a:solidFill>
              <a:effectLst/>
              <a:latin typeface="+mn-lt"/>
              <a:ea typeface="+mn-ea"/>
              <a:cs typeface="+mn-cs"/>
            </a:rPr>
            <a:t>３か年平均について</a:t>
          </a:r>
          <a:r>
            <a:rPr kumimoji="1" lang="ja-JP" altLang="en-US" sz="1050" b="0" i="0" baseline="0">
              <a:solidFill>
                <a:schemeClr val="dk1"/>
              </a:solidFill>
              <a:effectLst/>
              <a:latin typeface="+mn-lt"/>
              <a:ea typeface="+mn-ea"/>
              <a:cs typeface="+mn-cs"/>
            </a:rPr>
            <a:t>も</a:t>
          </a:r>
          <a:r>
            <a:rPr kumimoji="1" lang="ja-JP" altLang="ja-JP" sz="1050" b="0" i="0" baseline="0">
              <a:solidFill>
                <a:schemeClr val="dk1"/>
              </a:solidFill>
              <a:effectLst/>
              <a:latin typeface="+mn-lt"/>
              <a:ea typeface="+mn-ea"/>
              <a:cs typeface="+mn-cs"/>
            </a:rPr>
            <a:t>、０．０</a:t>
          </a:r>
          <a:r>
            <a:rPr kumimoji="1" lang="ja-JP" altLang="en-US" sz="1050" b="0" i="0" baseline="0">
              <a:solidFill>
                <a:schemeClr val="dk1"/>
              </a:solidFill>
              <a:effectLst/>
              <a:latin typeface="+mn-lt"/>
              <a:ea typeface="+mn-ea"/>
              <a:cs typeface="+mn-cs"/>
            </a:rPr>
            <a:t>８</a:t>
          </a:r>
          <a:r>
            <a:rPr kumimoji="1" lang="ja-JP" altLang="ja-JP" sz="1050" b="0" i="0" baseline="0">
              <a:solidFill>
                <a:schemeClr val="dk1"/>
              </a:solidFill>
              <a:effectLst/>
              <a:latin typeface="+mn-lt"/>
              <a:ea typeface="+mn-ea"/>
              <a:cs typeface="+mn-cs"/>
            </a:rPr>
            <a:t>ポイント下降した。今後も、景気の変動</a:t>
          </a:r>
          <a:r>
            <a:rPr kumimoji="1" lang="ja-JP" altLang="en-US" sz="1050" b="0" i="0" baseline="0">
              <a:solidFill>
                <a:schemeClr val="dk1"/>
              </a:solidFill>
              <a:effectLst/>
              <a:latin typeface="+mn-lt"/>
              <a:ea typeface="+mn-ea"/>
              <a:cs typeface="+mn-cs"/>
            </a:rPr>
            <a:t>等に注視しつつ</a:t>
          </a:r>
          <a:r>
            <a:rPr kumimoji="1" lang="ja-JP" altLang="ja-JP" sz="1050" b="0" i="0" baseline="0">
              <a:solidFill>
                <a:schemeClr val="dk1"/>
              </a:solidFill>
              <a:effectLst/>
              <a:latin typeface="+mn-lt"/>
              <a:ea typeface="+mn-ea"/>
              <a:cs typeface="+mn-cs"/>
            </a:rPr>
            <a:t>、引き続き財務体質の強化を図る。</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155928</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8128"/>
          <a:ext cx="0" cy="1219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70855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155928</xdr:rowOff>
    </xdr:from>
    <xdr:to>
      <xdr:col>24</xdr:col>
      <xdr:colOff>12700</xdr:colOff>
      <xdr:row>36</xdr:row>
      <xdr:rowOff>155928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48683</xdr:rowOff>
    </xdr:from>
    <xdr:to>
      <xdr:col>23</xdr:col>
      <xdr:colOff>133350</xdr:colOff>
      <xdr:row>36</xdr:row>
      <xdr:rowOff>155928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220883"/>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21872</xdr:rowOff>
    </xdr:from>
    <xdr:to>
      <xdr:col>19</xdr:col>
      <xdr:colOff>133350</xdr:colOff>
      <xdr:row>36</xdr:row>
      <xdr:rowOff>48683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1940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153105</xdr:rowOff>
    </xdr:from>
    <xdr:to>
      <xdr:col>15</xdr:col>
      <xdr:colOff>82550</xdr:colOff>
      <xdr:row>36</xdr:row>
      <xdr:rowOff>21872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1538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153105</xdr:rowOff>
    </xdr:from>
    <xdr:to>
      <xdr:col>11</xdr:col>
      <xdr:colOff>31750</xdr:colOff>
      <xdr:row>37</xdr:row>
      <xdr:rowOff>105128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153855"/>
          <a:ext cx="889000" cy="29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38805</xdr:rowOff>
    </xdr:from>
    <xdr:to>
      <xdr:col>11</xdr:col>
      <xdr:colOff>82550</xdr:colOff>
      <xdr:row>41</xdr:row>
      <xdr:rowOff>140405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125182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138588</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105128</xdr:rowOff>
    </xdr:from>
    <xdr:to>
      <xdr:col>23</xdr:col>
      <xdr:colOff>184150</xdr:colOff>
      <xdr:row>37</xdr:row>
      <xdr:rowOff>35278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2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26405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19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169333</xdr:rowOff>
    </xdr:from>
    <xdr:to>
      <xdr:col>19</xdr:col>
      <xdr:colOff>184150</xdr:colOff>
      <xdr:row>36</xdr:row>
      <xdr:rowOff>99483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109660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593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142522</xdr:rowOff>
    </xdr:from>
    <xdr:to>
      <xdr:col>15</xdr:col>
      <xdr:colOff>133350</xdr:colOff>
      <xdr:row>36</xdr:row>
      <xdr:rowOff>72672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1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82849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59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102305</xdr:rowOff>
    </xdr:from>
    <xdr:to>
      <xdr:col>11</xdr:col>
      <xdr:colOff>82550</xdr:colOff>
      <xdr:row>36</xdr:row>
      <xdr:rowOff>32455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42632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54328</xdr:rowOff>
    </xdr:from>
    <xdr:to>
      <xdr:col>7</xdr:col>
      <xdr:colOff>31750</xdr:colOff>
      <xdr:row>37</xdr:row>
      <xdr:rowOff>155928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166105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平成２１年度決算から地方税の大幅な減収により悪化を続けていたが、自動車関連企業を中心とする製造業の業績が回復するなど、平成２６年度から地方税の大幅な増加により改善された。令和</a:t>
          </a:r>
          <a:r>
            <a:rPr kumimoji="1" lang="ja-JP" altLang="en-US" sz="1050" b="0" i="0" baseline="0">
              <a:solidFill>
                <a:schemeClr val="dk1"/>
              </a:solidFill>
              <a:effectLst/>
              <a:latin typeface="+mn-lt"/>
              <a:ea typeface="+mn-ea"/>
              <a:cs typeface="+mn-cs"/>
            </a:rPr>
            <a:t>２</a:t>
          </a:r>
          <a:r>
            <a:rPr kumimoji="1" lang="ja-JP" altLang="ja-JP" sz="1050" b="0" i="0" baseline="0">
              <a:solidFill>
                <a:schemeClr val="dk1"/>
              </a:solidFill>
              <a:effectLst/>
              <a:latin typeface="+mn-lt"/>
              <a:ea typeface="+mn-ea"/>
              <a:cs typeface="+mn-cs"/>
            </a:rPr>
            <a:t>年度は、</a:t>
          </a:r>
          <a:r>
            <a:rPr kumimoji="1" lang="ja-JP" altLang="en-US" sz="1050" b="0" i="0" baseline="0">
              <a:solidFill>
                <a:schemeClr val="dk1"/>
              </a:solidFill>
              <a:effectLst/>
              <a:latin typeface="+mn-lt"/>
              <a:ea typeface="+mn-ea"/>
              <a:cs typeface="+mn-cs"/>
            </a:rPr>
            <a:t>法人市民</a:t>
          </a:r>
          <a:r>
            <a:rPr kumimoji="1" lang="ja-JP" altLang="ja-JP" sz="1050" b="0" i="0" baseline="0">
              <a:solidFill>
                <a:schemeClr val="dk1"/>
              </a:solidFill>
              <a:effectLst/>
              <a:latin typeface="+mn-lt"/>
              <a:ea typeface="+mn-ea"/>
              <a:cs typeface="+mn-cs"/>
            </a:rPr>
            <a:t>税の</a:t>
          </a:r>
          <a:r>
            <a:rPr kumimoji="1" lang="ja-JP" altLang="en-US" sz="1050" b="0" i="0" baseline="0">
              <a:solidFill>
                <a:schemeClr val="dk1"/>
              </a:solidFill>
              <a:effectLst/>
              <a:latin typeface="+mn-lt"/>
              <a:ea typeface="+mn-ea"/>
              <a:cs typeface="+mn-cs"/>
            </a:rPr>
            <a:t>減収</a:t>
          </a:r>
          <a:r>
            <a:rPr kumimoji="1" lang="ja-JP" altLang="ja-JP" sz="1050" b="0" i="0" baseline="0">
              <a:solidFill>
                <a:schemeClr val="dk1"/>
              </a:solidFill>
              <a:effectLst/>
              <a:latin typeface="+mn-lt"/>
              <a:ea typeface="+mn-ea"/>
              <a:cs typeface="+mn-cs"/>
            </a:rPr>
            <a:t>等により、前年度から</a:t>
          </a:r>
          <a:r>
            <a:rPr kumimoji="1" lang="ja-JP" altLang="en-US" sz="1050" b="0" i="0" baseline="0">
              <a:solidFill>
                <a:schemeClr val="dk1"/>
              </a:solidFill>
              <a:effectLst/>
              <a:latin typeface="+mn-lt"/>
              <a:ea typeface="+mn-ea"/>
              <a:cs typeface="+mn-cs"/>
            </a:rPr>
            <a:t>７</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４</a:t>
          </a:r>
          <a:r>
            <a:rPr kumimoji="1" lang="ja-JP" altLang="ja-JP" sz="1050" b="0" i="0" baseline="0">
              <a:solidFill>
                <a:schemeClr val="dk1"/>
              </a:solidFill>
              <a:effectLst/>
              <a:latin typeface="+mn-lt"/>
              <a:ea typeface="+mn-ea"/>
              <a:cs typeface="+mn-cs"/>
            </a:rPr>
            <a:t>ポイント</a:t>
          </a:r>
          <a:r>
            <a:rPr kumimoji="1" lang="ja-JP" altLang="en-US" sz="1050" b="0" i="0" baseline="0">
              <a:solidFill>
                <a:schemeClr val="dk1"/>
              </a:solidFill>
              <a:effectLst/>
              <a:latin typeface="+mn-lt"/>
              <a:ea typeface="+mn-ea"/>
              <a:cs typeface="+mn-cs"/>
            </a:rPr>
            <a:t>悪化</a:t>
          </a:r>
          <a:r>
            <a:rPr kumimoji="1" lang="ja-JP" altLang="ja-JP" sz="1050" b="0" i="0" baseline="0">
              <a:solidFill>
                <a:schemeClr val="dk1"/>
              </a:solidFill>
              <a:effectLst/>
              <a:latin typeface="+mn-lt"/>
              <a:ea typeface="+mn-ea"/>
              <a:cs typeface="+mn-cs"/>
            </a:rPr>
            <a:t>した</a:t>
          </a:r>
          <a:r>
            <a:rPr kumimoji="1" lang="ja-JP" altLang="en-US" sz="1050" b="0" i="0" baseline="0">
              <a:solidFill>
                <a:schemeClr val="dk1"/>
              </a:solidFill>
              <a:effectLst/>
              <a:latin typeface="+mn-lt"/>
              <a:ea typeface="+mn-ea"/>
              <a:cs typeface="+mn-cs"/>
            </a:rPr>
            <a:t>が、</a:t>
          </a:r>
          <a:r>
            <a:rPr kumimoji="1" lang="ja-JP" altLang="ja-JP" sz="1050" b="0" i="0" baseline="0">
              <a:solidFill>
                <a:schemeClr val="dk1"/>
              </a:solidFill>
              <a:effectLst/>
              <a:latin typeface="+mn-lt"/>
              <a:ea typeface="+mn-ea"/>
              <a:cs typeface="+mn-cs"/>
            </a:rPr>
            <a:t>類似団体と比較しても依然高い水準を維持している</a:t>
          </a:r>
          <a:r>
            <a:rPr kumimoji="1" lang="ja-JP" altLang="en-US" sz="1050" b="0" i="0" baseline="0">
              <a:solidFill>
                <a:schemeClr val="dk1"/>
              </a:solidFill>
              <a:effectLst/>
              <a:latin typeface="+mn-lt"/>
              <a:ea typeface="+mn-ea"/>
              <a:cs typeface="+mn-cs"/>
            </a:rPr>
            <a:t>。令和３年度についても、</a:t>
          </a:r>
          <a:r>
            <a:rPr kumimoji="1" lang="ja-JP" altLang="ja-JP" sz="1050" b="0" i="0" baseline="0">
              <a:solidFill>
                <a:schemeClr val="dk1"/>
              </a:solidFill>
              <a:effectLst/>
              <a:latin typeface="+mn-lt"/>
              <a:ea typeface="+mn-ea"/>
              <a:cs typeface="+mn-cs"/>
            </a:rPr>
            <a:t>法人市民税の一部国税化による地方税の減収が見込まれるため、</a:t>
          </a:r>
          <a:r>
            <a:rPr kumimoji="1" lang="ja-JP" altLang="en-US" sz="1050" b="0" i="0" baseline="0">
              <a:solidFill>
                <a:schemeClr val="dk1"/>
              </a:solidFill>
              <a:effectLst/>
              <a:latin typeface="+mn-lt"/>
              <a:ea typeface="+mn-ea"/>
              <a:cs typeface="+mn-cs"/>
            </a:rPr>
            <a:t>引き続き</a:t>
          </a:r>
          <a:r>
            <a:rPr kumimoji="1" lang="ja-JP" altLang="ja-JP" sz="1050" b="0" i="0" baseline="0">
              <a:solidFill>
                <a:schemeClr val="dk1"/>
              </a:solidFill>
              <a:effectLst/>
              <a:latin typeface="+mn-lt"/>
              <a:ea typeface="+mn-ea"/>
              <a:cs typeface="+mn-cs"/>
            </a:rPr>
            <a:t>厳しい状況が続くと予想される。</a:t>
          </a:r>
          <a:r>
            <a:rPr kumimoji="1" lang="ja-JP" altLang="en-US" sz="1050" b="0" i="0" baseline="0">
              <a:solidFill>
                <a:schemeClr val="dk1"/>
              </a:solidFill>
              <a:effectLst/>
              <a:latin typeface="+mn-lt"/>
              <a:ea typeface="+mn-ea"/>
              <a:cs typeface="+mn-cs"/>
            </a:rPr>
            <a:t>令和４年度以降は、</a:t>
          </a:r>
          <a:r>
            <a:rPr kumimoji="1" lang="ja-JP" altLang="ja-JP" sz="1050" b="0" i="0" baseline="0">
              <a:solidFill>
                <a:schemeClr val="dk1"/>
              </a:solidFill>
              <a:effectLst/>
              <a:latin typeface="+mn-lt"/>
              <a:ea typeface="+mn-ea"/>
              <a:cs typeface="+mn-cs"/>
            </a:rPr>
            <a:t>法人市民税の一部国税化による</a:t>
          </a:r>
          <a:r>
            <a:rPr kumimoji="1" lang="ja-JP" altLang="en-US" sz="1050" b="0" i="0" baseline="0">
              <a:solidFill>
                <a:schemeClr val="dk1"/>
              </a:solidFill>
              <a:effectLst/>
              <a:latin typeface="+mn-lt"/>
              <a:ea typeface="+mn-ea"/>
              <a:cs typeface="+mn-cs"/>
            </a:rPr>
            <a:t>影響はなくなるものの、景気の変動等に引き続き注視していく必要がある。</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62</xdr:row>
      <xdr:rowOff>48471</xdr:rowOff>
    </xdr:from>
    <xdr:to>
      <xdr:col>23</xdr:col>
      <xdr:colOff>133350</xdr:colOff>
      <xdr:row>68</xdr:row>
      <xdr:rowOff>13123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678371"/>
          <a:ext cx="0" cy="993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134848</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42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48471</xdr:rowOff>
    </xdr:from>
    <xdr:to>
      <xdr:col>24</xdr:col>
      <xdr:colOff>12700</xdr:colOff>
      <xdr:row>62</xdr:row>
      <xdr:rowOff>48471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6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93769</xdr:rowOff>
    </xdr:from>
    <xdr:to>
      <xdr:col>23</xdr:col>
      <xdr:colOff>133350</xdr:colOff>
      <xdr:row>62</xdr:row>
      <xdr:rowOff>48471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380769"/>
          <a:ext cx="838200" cy="29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82779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1227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110702</xdr:rowOff>
    </xdr:from>
    <xdr:to>
      <xdr:col>23</xdr:col>
      <xdr:colOff>184150</xdr:colOff>
      <xdr:row>66</xdr:row>
      <xdr:rowOff>40852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25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93769</xdr:rowOff>
    </xdr:from>
    <xdr:to>
      <xdr:col>19</xdr:col>
      <xdr:colOff>133350</xdr:colOff>
      <xdr:row>60</xdr:row>
      <xdr:rowOff>121920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380769"/>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114723</xdr:rowOff>
    </xdr:from>
    <xdr:to>
      <xdr:col>19</xdr:col>
      <xdr:colOff>184150</xdr:colOff>
      <xdr:row>66</xdr:row>
      <xdr:rowOff>44873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29650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3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62</xdr:row>
      <xdr:rowOff>20320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40892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90594</xdr:rowOff>
    </xdr:from>
    <xdr:to>
      <xdr:col>15</xdr:col>
      <xdr:colOff>133350</xdr:colOff>
      <xdr:row>66</xdr:row>
      <xdr:rowOff>20744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5521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136525</xdr:rowOff>
    </xdr:from>
    <xdr:to>
      <xdr:col>11</xdr:col>
      <xdr:colOff>31750</xdr:colOff>
      <xdr:row>62</xdr:row>
      <xdr:rowOff>20320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252075"/>
          <a:ext cx="8890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78529</xdr:rowOff>
    </xdr:from>
    <xdr:to>
      <xdr:col>7</xdr:col>
      <xdr:colOff>31750</xdr:colOff>
      <xdr:row>66</xdr:row>
      <xdr:rowOff>8679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164906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169121</xdr:rowOff>
    </xdr:from>
    <xdr:to>
      <xdr:col>23</xdr:col>
      <xdr:colOff>184150</xdr:colOff>
      <xdr:row>62</xdr:row>
      <xdr:rowOff>99271</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90398</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4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42969</xdr:rowOff>
    </xdr:from>
    <xdr:to>
      <xdr:col>19</xdr:col>
      <xdr:colOff>184150</xdr:colOff>
      <xdr:row>60</xdr:row>
      <xdr:rowOff>144569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154746</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098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71120</xdr:rowOff>
    </xdr:from>
    <xdr:to>
      <xdr:col>15</xdr:col>
      <xdr:colOff>133350</xdr:colOff>
      <xdr:row>61</xdr:row>
      <xdr:rowOff>1270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11447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85725</xdr:rowOff>
    </xdr:from>
    <xdr:to>
      <xdr:col>7</xdr:col>
      <xdr:colOff>31750</xdr:colOff>
      <xdr:row>60</xdr:row>
      <xdr:rowOff>15875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26052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人口１人当たり人件費は</a:t>
          </a:r>
          <a:r>
            <a:rPr kumimoji="1" lang="ja-JP" altLang="en-US" sz="1000">
              <a:solidFill>
                <a:schemeClr val="dk1"/>
              </a:solidFill>
              <a:effectLst/>
              <a:latin typeface="+mn-lt"/>
              <a:ea typeface="+mn-ea"/>
              <a:cs typeface="+mn-cs"/>
            </a:rPr>
            <a:t>７１</a:t>
          </a:r>
          <a:r>
            <a:rPr kumimoji="1" lang="ja-JP" altLang="ja-JP" sz="1000">
              <a:solidFill>
                <a:schemeClr val="dk1"/>
              </a:solidFill>
              <a:effectLst/>
              <a:latin typeface="+mn-lt"/>
              <a:ea typeface="+mn-ea"/>
              <a:cs typeface="+mn-cs"/>
            </a:rPr>
            <a:t>，０</a:t>
          </a:r>
          <a:r>
            <a:rPr kumimoji="1" lang="ja-JP" altLang="en-US" sz="1000">
              <a:solidFill>
                <a:schemeClr val="dk1"/>
              </a:solidFill>
              <a:effectLst/>
              <a:latin typeface="+mn-lt"/>
              <a:ea typeface="+mn-ea"/>
              <a:cs typeface="+mn-cs"/>
            </a:rPr>
            <a:t>７５</a:t>
          </a:r>
          <a:r>
            <a:rPr kumimoji="1" lang="ja-JP" altLang="ja-JP" sz="1000">
              <a:solidFill>
                <a:schemeClr val="dk1"/>
              </a:solidFill>
              <a:effectLst/>
              <a:latin typeface="+mn-lt"/>
              <a:ea typeface="+mn-ea"/>
              <a:cs typeface="+mn-cs"/>
            </a:rPr>
            <a:t>円となり、類似団体平均の５</a:t>
          </a:r>
          <a:r>
            <a:rPr kumimoji="1" lang="ja-JP" altLang="en-US" sz="1000">
              <a:solidFill>
                <a:schemeClr val="dk1"/>
              </a:solidFill>
              <a:effectLst/>
              <a:latin typeface="+mn-lt"/>
              <a:ea typeface="+mn-ea"/>
              <a:cs typeface="+mn-cs"/>
            </a:rPr>
            <a:t>９</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７４７</a:t>
          </a:r>
          <a:r>
            <a:rPr kumimoji="1" lang="ja-JP" altLang="ja-JP" sz="1000">
              <a:solidFill>
                <a:schemeClr val="dk1"/>
              </a:solidFill>
              <a:effectLst/>
              <a:latin typeface="+mn-lt"/>
              <a:ea typeface="+mn-ea"/>
              <a:cs typeface="+mn-cs"/>
            </a:rPr>
            <a:t>円を上回っている。前年度と比較すると</a:t>
          </a:r>
          <a:r>
            <a:rPr kumimoji="1" lang="ja-JP" altLang="en-US" sz="1000">
              <a:solidFill>
                <a:schemeClr val="dk1"/>
              </a:solidFill>
              <a:effectLst/>
              <a:latin typeface="+mn-lt"/>
              <a:ea typeface="+mn-ea"/>
              <a:cs typeface="+mn-cs"/>
            </a:rPr>
            <a:t>３，０３１</a:t>
          </a:r>
          <a:r>
            <a:rPr kumimoji="1" lang="ja-JP" altLang="ja-JP" sz="1000">
              <a:solidFill>
                <a:schemeClr val="dk1"/>
              </a:solidFill>
              <a:effectLst/>
              <a:latin typeface="+mn-lt"/>
              <a:ea typeface="+mn-ea"/>
              <a:cs typeface="+mn-cs"/>
            </a:rPr>
            <a:t>円増加した（</a:t>
          </a:r>
          <a:r>
            <a:rPr kumimoji="1" lang="ja-JP" altLang="en-US" sz="1000">
              <a:solidFill>
                <a:schemeClr val="dk1"/>
              </a:solidFill>
              <a:effectLst/>
              <a:latin typeface="+mn-lt"/>
              <a:ea typeface="+mn-ea"/>
              <a:cs typeface="+mn-cs"/>
            </a:rPr>
            <a:t>Ｒ元</a:t>
          </a: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６８，０４４</a:t>
          </a:r>
          <a:r>
            <a:rPr kumimoji="1" lang="ja-JP" altLang="ja-JP" sz="1000">
              <a:solidFill>
                <a:schemeClr val="dk1"/>
              </a:solidFill>
              <a:effectLst/>
              <a:latin typeface="+mn-lt"/>
              <a:ea typeface="+mn-ea"/>
              <a:cs typeface="+mn-cs"/>
            </a:rPr>
            <a:t>円→Ｒ</a:t>
          </a:r>
          <a:r>
            <a:rPr kumimoji="1" lang="ja-JP" altLang="en-US" sz="1000">
              <a:solidFill>
                <a:schemeClr val="dk1"/>
              </a:solidFill>
              <a:effectLst/>
              <a:latin typeface="+mn-lt"/>
              <a:ea typeface="+mn-ea"/>
              <a:cs typeface="+mn-cs"/>
            </a:rPr>
            <a:t>２</a:t>
          </a: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７１，０７５</a:t>
          </a:r>
          <a:r>
            <a:rPr kumimoji="1" lang="ja-JP" altLang="ja-JP" sz="1000">
              <a:solidFill>
                <a:schemeClr val="dk1"/>
              </a:solidFill>
              <a:effectLst/>
              <a:latin typeface="+mn-lt"/>
              <a:ea typeface="+mn-ea"/>
              <a:cs typeface="+mn-cs"/>
            </a:rPr>
            <a:t>円）。人口１人当たり物件費は</a:t>
          </a:r>
          <a:r>
            <a:rPr kumimoji="1" lang="ja-JP" altLang="en-US" sz="1000">
              <a:solidFill>
                <a:schemeClr val="dk1"/>
              </a:solidFill>
              <a:effectLst/>
              <a:latin typeface="+mn-lt"/>
              <a:ea typeface="+mn-ea"/>
              <a:cs typeface="+mn-cs"/>
            </a:rPr>
            <a:t>８１，５１５</a:t>
          </a:r>
          <a:r>
            <a:rPr kumimoji="1" lang="ja-JP" altLang="ja-JP" sz="1000">
              <a:solidFill>
                <a:schemeClr val="dk1"/>
              </a:solidFill>
              <a:effectLst/>
              <a:latin typeface="+mn-lt"/>
              <a:ea typeface="+mn-ea"/>
              <a:cs typeface="+mn-cs"/>
            </a:rPr>
            <a:t>円となり、類似団体の</a:t>
          </a:r>
          <a:r>
            <a:rPr kumimoji="1" lang="ja-JP" altLang="en-US" sz="1000">
              <a:solidFill>
                <a:schemeClr val="dk1"/>
              </a:solidFill>
              <a:effectLst/>
              <a:latin typeface="+mn-lt"/>
              <a:ea typeface="+mn-ea"/>
              <a:cs typeface="+mn-cs"/>
            </a:rPr>
            <a:t>５４，７３０</a:t>
          </a:r>
          <a:r>
            <a:rPr kumimoji="1" lang="ja-JP" altLang="ja-JP" sz="1000">
              <a:solidFill>
                <a:schemeClr val="dk1"/>
              </a:solidFill>
              <a:effectLst/>
              <a:latin typeface="+mn-lt"/>
              <a:ea typeface="+mn-ea"/>
              <a:cs typeface="+mn-cs"/>
            </a:rPr>
            <a:t>円及び全国平均の</a:t>
          </a:r>
          <a:r>
            <a:rPr kumimoji="1" lang="ja-JP" altLang="en-US" sz="1000">
              <a:solidFill>
                <a:schemeClr val="dk1"/>
              </a:solidFill>
              <a:effectLst/>
              <a:latin typeface="+mn-lt"/>
              <a:ea typeface="+mn-ea"/>
              <a:cs typeface="+mn-cs"/>
            </a:rPr>
            <a:t>６４，６７９</a:t>
          </a:r>
          <a:r>
            <a:rPr kumimoji="1" lang="ja-JP" altLang="ja-JP" sz="1000">
              <a:solidFill>
                <a:schemeClr val="dk1"/>
              </a:solidFill>
              <a:effectLst/>
              <a:latin typeface="+mn-lt"/>
              <a:ea typeface="+mn-ea"/>
              <a:cs typeface="+mn-cs"/>
            </a:rPr>
            <a:t>円を大きく上回っている。この要因としては市域が広いことにより公共施設が多く、施設の維持管理費が多く必要となるためと考えられる。なかでも、教育費が２</a:t>
          </a:r>
          <a:r>
            <a:rPr kumimoji="1" lang="ja-JP" altLang="en-US" sz="1000">
              <a:solidFill>
                <a:schemeClr val="dk1"/>
              </a:solidFill>
              <a:effectLst/>
              <a:latin typeface="+mn-lt"/>
              <a:ea typeface="+mn-ea"/>
              <a:cs typeface="+mn-cs"/>
            </a:rPr>
            <a:t>９，８９４</a:t>
          </a:r>
          <a:r>
            <a:rPr kumimoji="1" lang="ja-JP" altLang="ja-JP" sz="1000">
              <a:solidFill>
                <a:schemeClr val="dk1"/>
              </a:solidFill>
              <a:effectLst/>
              <a:latin typeface="+mn-lt"/>
              <a:ea typeface="+mn-ea"/>
              <a:cs typeface="+mn-cs"/>
            </a:rPr>
            <a:t>円で類似団体の１</a:t>
          </a:r>
          <a:r>
            <a:rPr kumimoji="1" lang="ja-JP" altLang="en-US" sz="1000">
              <a:solidFill>
                <a:schemeClr val="dk1"/>
              </a:solidFill>
              <a:effectLst/>
              <a:latin typeface="+mn-lt"/>
              <a:ea typeface="+mn-ea"/>
              <a:cs typeface="+mn-cs"/>
            </a:rPr>
            <a:t>６，８５５</a:t>
          </a:r>
          <a:r>
            <a:rPr kumimoji="1" lang="ja-JP" altLang="ja-JP" sz="1000">
              <a:solidFill>
                <a:schemeClr val="dk1"/>
              </a:solidFill>
              <a:effectLst/>
              <a:latin typeface="+mn-lt"/>
              <a:ea typeface="+mn-ea"/>
              <a:cs typeface="+mn-cs"/>
            </a:rPr>
            <a:t>円及び全国平均の１</a:t>
          </a:r>
          <a:r>
            <a:rPr kumimoji="1" lang="ja-JP" altLang="en-US" sz="1000">
              <a:solidFill>
                <a:schemeClr val="dk1"/>
              </a:solidFill>
              <a:effectLst/>
              <a:latin typeface="+mn-lt"/>
              <a:ea typeface="+mn-ea"/>
              <a:cs typeface="+mn-cs"/>
            </a:rPr>
            <a:t>９，４８５</a:t>
          </a:r>
          <a:r>
            <a:rPr kumimoji="1" lang="ja-JP" altLang="ja-JP" sz="1000">
              <a:solidFill>
                <a:schemeClr val="dk1"/>
              </a:solidFill>
              <a:effectLst/>
              <a:latin typeface="+mn-lt"/>
              <a:ea typeface="+mn-ea"/>
              <a:cs typeface="+mn-cs"/>
            </a:rPr>
            <a:t>円を大幅に上回っている。これを踏まえ、引き続き効率的な施設管理と経費削減に取り組む。</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144844</xdr:rowOff>
    </xdr:from>
    <xdr:to>
      <xdr:col>23</xdr:col>
      <xdr:colOff>133350</xdr:colOff>
      <xdr:row>87</xdr:row>
      <xdr:rowOff>156025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889544"/>
          <a:ext cx="838200" cy="18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55564</xdr:rowOff>
    </xdr:from>
    <xdr:to>
      <xdr:col>19</xdr:col>
      <xdr:colOff>133350</xdr:colOff>
      <xdr:row>86</xdr:row>
      <xdr:rowOff>144844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800264"/>
          <a:ext cx="889000" cy="8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112475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9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21455</xdr:rowOff>
    </xdr:from>
    <xdr:to>
      <xdr:col>15</xdr:col>
      <xdr:colOff>82550</xdr:colOff>
      <xdr:row>86</xdr:row>
      <xdr:rowOff>55564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766155"/>
          <a:ext cx="889000" cy="3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68161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5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21455</xdr:rowOff>
    </xdr:from>
    <xdr:to>
      <xdr:col>11</xdr:col>
      <xdr:colOff>31750</xdr:colOff>
      <xdr:row>86</xdr:row>
      <xdr:rowOff>30899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766155"/>
          <a:ext cx="889000" cy="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22401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31242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105225</xdr:rowOff>
    </xdr:from>
    <xdr:to>
      <xdr:col>23</xdr:col>
      <xdr:colOff>184150</xdr:colOff>
      <xdr:row>88</xdr:row>
      <xdr:rowOff>35375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50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77302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99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94044</xdr:rowOff>
    </xdr:from>
    <xdr:to>
      <xdr:col>19</xdr:col>
      <xdr:colOff>184150</xdr:colOff>
      <xdr:row>87</xdr:row>
      <xdr:rowOff>24194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83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8971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92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4764</xdr:rowOff>
    </xdr:from>
    <xdr:to>
      <xdr:col>15</xdr:col>
      <xdr:colOff>133350</xdr:colOff>
      <xdr:row>86</xdr:row>
      <xdr:rowOff>106364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74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91141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83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142105</xdr:rowOff>
    </xdr:from>
    <xdr:to>
      <xdr:col>11</xdr:col>
      <xdr:colOff>82550</xdr:colOff>
      <xdr:row>86</xdr:row>
      <xdr:rowOff>72255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7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57032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80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151549</xdr:rowOff>
    </xdr:from>
    <xdr:to>
      <xdr:col>7</xdr:col>
      <xdr:colOff>31750</xdr:colOff>
      <xdr:row>86</xdr:row>
      <xdr:rowOff>81699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72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66476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81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ラスパイレス指数は１００であり、国と同等の水準となっている。</a:t>
          </a:r>
          <a:endParaRPr lang="ja-JP" altLang="ja-JP" sz="1050">
            <a:effectLst/>
          </a:endParaRPr>
        </a:p>
        <a:p>
          <a:r>
            <a:rPr kumimoji="1" lang="ja-JP" altLang="ja-JP" sz="1050">
              <a:solidFill>
                <a:schemeClr val="dk1"/>
              </a:solidFill>
              <a:effectLst/>
              <a:latin typeface="+mn-lt"/>
              <a:ea typeface="+mn-ea"/>
              <a:cs typeface="+mn-cs"/>
            </a:rPr>
            <a:t>　これは、平成２５年度以降実施している本市独自の給与構造改革及び平成２７年度の給与制度の総合的見直しにおいて、国を上回る給料表の引下げを行った成果が表れているものと分析している。</a:t>
          </a:r>
          <a:endParaRPr lang="ja-JP" altLang="ja-JP" sz="1050">
            <a:effectLst/>
          </a:endParaRPr>
        </a:p>
        <a:p>
          <a:r>
            <a:rPr kumimoji="1" lang="ja-JP" altLang="ja-JP" sz="1050">
              <a:solidFill>
                <a:schemeClr val="dk1"/>
              </a:solidFill>
              <a:effectLst/>
              <a:latin typeface="+mn-lt"/>
              <a:ea typeface="+mn-ea"/>
              <a:cs typeface="+mn-cs"/>
            </a:rPr>
            <a:t>　今後も適正水準が維持できるよう、引き続きラスパイレス指数の動向に注視していく。</a:t>
          </a:r>
          <a:endParaRPr lang="ja-JP" altLang="ja-JP" sz="105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32657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76012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84364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84364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84364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定員適正化計画に基づき、職員数全体で大幅な増員とならないように抑制していく。行政職について行政改革の取組や働き方改革によって生み出した労働力を活用することとし、現状の規模を維持する。消防職は市域特性や消防需要を加味した新たな整備指針を定め、段階的に増員する。教育保育職は現場力を確保するために任期付採用職員を活用し、定員は現状維持とする。技能労務職については一律的な退職補充は行わず、市直営で実施すべき業務を精査し、一部業務の民間委託化を図るとともに、必要最小限の直営体制の維持に向けた適正化を進めていく。</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154517</xdr:rowOff>
    </xdr:from>
    <xdr:to>
      <xdr:col>81</xdr:col>
      <xdr:colOff>44450</xdr:colOff>
      <xdr:row>64</xdr:row>
      <xdr:rowOff>7196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95586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114300</xdr:rowOff>
    </xdr:from>
    <xdr:to>
      <xdr:col>77</xdr:col>
      <xdr:colOff>44450</xdr:colOff>
      <xdr:row>63</xdr:row>
      <xdr:rowOff>154517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91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114300</xdr:rowOff>
    </xdr:from>
    <xdr:to>
      <xdr:col>72</xdr:col>
      <xdr:colOff>203200</xdr:colOff>
      <xdr:row>63</xdr:row>
      <xdr:rowOff>122344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9156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90170</xdr:rowOff>
    </xdr:from>
    <xdr:to>
      <xdr:col>68</xdr:col>
      <xdr:colOff>152400</xdr:colOff>
      <xdr:row>63</xdr:row>
      <xdr:rowOff>122344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8915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127846</xdr:rowOff>
    </xdr:from>
    <xdr:to>
      <xdr:col>81</xdr:col>
      <xdr:colOff>95250</xdr:colOff>
      <xdr:row>64</xdr:row>
      <xdr:rowOff>57996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99923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103717</xdr:rowOff>
    </xdr:from>
    <xdr:to>
      <xdr:col>77</xdr:col>
      <xdr:colOff>95250</xdr:colOff>
      <xdr:row>64</xdr:row>
      <xdr:rowOff>33867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18644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63500</xdr:rowOff>
    </xdr:from>
    <xdr:to>
      <xdr:col>73</xdr:col>
      <xdr:colOff>44450</xdr:colOff>
      <xdr:row>63</xdr:row>
      <xdr:rowOff>165100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71544</xdr:rowOff>
    </xdr:from>
    <xdr:to>
      <xdr:col>68</xdr:col>
      <xdr:colOff>203200</xdr:colOff>
      <xdr:row>64</xdr:row>
      <xdr:rowOff>1694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157921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39370</xdr:rowOff>
    </xdr:from>
    <xdr:to>
      <xdr:col>64</xdr:col>
      <xdr:colOff>152400</xdr:colOff>
      <xdr:row>63</xdr:row>
      <xdr:rowOff>140970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125747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令和</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年度決算では、前年度から０．</a:t>
          </a:r>
          <a:r>
            <a:rPr kumimoji="1" lang="ja-JP" altLang="en-US" sz="1050">
              <a:solidFill>
                <a:schemeClr val="dk1"/>
              </a:solidFill>
              <a:effectLst/>
              <a:latin typeface="+mn-lt"/>
              <a:ea typeface="+mn-ea"/>
              <a:cs typeface="+mn-cs"/>
            </a:rPr>
            <a:t>５</a:t>
          </a:r>
          <a:r>
            <a:rPr kumimoji="1" lang="ja-JP" altLang="ja-JP" sz="1050">
              <a:solidFill>
                <a:schemeClr val="dk1"/>
              </a:solidFill>
              <a:effectLst/>
              <a:latin typeface="+mn-lt"/>
              <a:ea typeface="+mn-ea"/>
              <a:cs typeface="+mn-cs"/>
            </a:rPr>
            <a:t>ポイント改善し、２．</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％となった。現状では類似団体や全国平均を下回っているが、今後は地方債借入額の増加を見込んでいるため、公債費の増加により数値が下降する可能性がある。</a:t>
          </a:r>
          <a:endParaRPr lang="ja-JP" altLang="ja-JP" sz="1050">
            <a:effectLst/>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81280</xdr:rowOff>
    </xdr:from>
    <xdr:to>
      <xdr:col>81</xdr:col>
      <xdr:colOff>44450</xdr:colOff>
      <xdr:row>39</xdr:row>
      <xdr:rowOff>121496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76783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39</xdr:row>
      <xdr:rowOff>145627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8080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145627</xdr:rowOff>
    </xdr:from>
    <xdr:to>
      <xdr:col>72</xdr:col>
      <xdr:colOff>203200</xdr:colOff>
      <xdr:row>39</xdr:row>
      <xdr:rowOff>169756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8321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40</xdr:row>
      <xdr:rowOff>38523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8563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30480</xdr:rowOff>
    </xdr:from>
    <xdr:to>
      <xdr:col>81</xdr:col>
      <xdr:colOff>95250</xdr:colOff>
      <xdr:row>39</xdr:row>
      <xdr:rowOff>132080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47007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94827</xdr:rowOff>
    </xdr:from>
    <xdr:to>
      <xdr:col>73</xdr:col>
      <xdr:colOff>44450</xdr:colOff>
      <xdr:row>40</xdr:row>
      <xdr:rowOff>24977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35154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充当可能財源等が将来負担額を上回るため将来負担比率はない。</a:t>
          </a:r>
          <a:endParaRPr lang="ja-JP" altLang="ja-JP" sz="1050">
            <a:effectLst/>
          </a:endParaRPr>
        </a:p>
        <a:p>
          <a:r>
            <a:rPr kumimoji="1" lang="ja-JP" altLang="ja-JP" sz="1050">
              <a:solidFill>
                <a:schemeClr val="dk1"/>
              </a:solidFill>
              <a:effectLst/>
              <a:latin typeface="+mn-lt"/>
              <a:ea typeface="+mn-ea"/>
              <a:cs typeface="+mn-cs"/>
            </a:rPr>
            <a:t>　しかし、今後は、</a:t>
          </a:r>
          <a:r>
            <a:rPr kumimoji="1" lang="ja-JP" altLang="en-US" sz="1050">
              <a:solidFill>
                <a:schemeClr val="dk1"/>
              </a:solidFill>
              <a:effectLst/>
              <a:latin typeface="+mn-lt"/>
              <a:ea typeface="+mn-ea"/>
              <a:cs typeface="+mn-cs"/>
            </a:rPr>
            <a:t>景気の変動等</a:t>
          </a:r>
          <a:r>
            <a:rPr kumimoji="1" lang="ja-JP" altLang="ja-JP" sz="1050">
              <a:solidFill>
                <a:schemeClr val="dk1"/>
              </a:solidFill>
              <a:effectLst/>
              <a:latin typeface="+mn-lt"/>
              <a:ea typeface="+mn-ea"/>
              <a:cs typeface="+mn-cs"/>
            </a:rPr>
            <a:t>に伴う数値の悪化も懸念されるため、引き続き健全な財政運営の強化に向けた取組を進めていく。</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50546</xdr:rowOff>
    </xdr:from>
    <xdr:to>
      <xdr:col>68</xdr:col>
      <xdr:colOff>203200</xdr:colOff>
      <xdr:row>15</xdr:row>
      <xdr:rowOff>152146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422,225
404,589
918.32
253,256,587
239,387,199
7,405,280
126,223,605
51,630,630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年度決算においては、</a:t>
          </a:r>
          <a:r>
            <a:rPr kumimoji="1" lang="ja-JP" altLang="en-US" sz="1100">
              <a:solidFill>
                <a:schemeClr val="dk1"/>
              </a:solidFill>
              <a:effectLst/>
              <a:latin typeface="+mn-lt"/>
              <a:ea typeface="+mn-ea"/>
              <a:cs typeface="+mn-cs"/>
            </a:rPr>
            <a:t>非常勤一般職</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人件費の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経常一般財源における法人市民税の減少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により、前年度比</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となったが、</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平均と比較すると、１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ポイント下回って</a:t>
          </a:r>
          <a:r>
            <a:rPr kumimoji="1" lang="ja-JP" altLang="en-US" sz="1100">
              <a:solidFill>
                <a:schemeClr val="dk1"/>
              </a:solidFill>
              <a:effectLst/>
              <a:latin typeface="+mn-lt"/>
              <a:ea typeface="+mn-ea"/>
              <a:cs typeface="+mn-cs"/>
            </a:rPr>
            <a:t>おり、引き続き低い水準を維持している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、職員の定員適正化計画に基づく適切な定員管理が必要となる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5536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55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36</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087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142240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7154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115587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年度決算においては、</a:t>
          </a:r>
          <a:r>
            <a:rPr kumimoji="1" lang="ja-JP" altLang="en-US" sz="1100">
              <a:solidFill>
                <a:schemeClr val="dk1"/>
              </a:solidFill>
              <a:effectLst/>
              <a:latin typeface="+mn-lt"/>
              <a:ea typeface="+mn-ea"/>
              <a:cs typeface="+mn-cs"/>
            </a:rPr>
            <a:t>給食費収入の減に伴う</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の経常経費充当一般財源の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経常一般財源における法人市民税の減少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により、前年度比</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６ポ</a:t>
          </a:r>
          <a:r>
            <a:rPr kumimoji="1" lang="ja-JP" altLang="ja-JP" sz="1100">
              <a:solidFill>
                <a:schemeClr val="dk1"/>
              </a:solidFill>
              <a:effectLst/>
              <a:latin typeface="+mn-lt"/>
              <a:ea typeface="+mn-ea"/>
              <a:cs typeface="+mn-cs"/>
            </a:rPr>
            <a:t>イント</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悪化となった。市域が広く公共施設が多いことから維持管理費が膨らみ類似団体に比べて多い状況にある。</a:t>
          </a:r>
          <a:endParaRPr lang="ja-JP" altLang="ja-JP" sz="1400">
            <a:effectLst/>
          </a:endParaRPr>
        </a:p>
        <a:p>
          <a:r>
            <a:rPr kumimoji="1" lang="ja-JP" altLang="ja-JP" sz="1100">
              <a:solidFill>
                <a:schemeClr val="dk1"/>
              </a:solidFill>
              <a:effectLst/>
              <a:latin typeface="+mn-lt"/>
              <a:ea typeface="+mn-ea"/>
              <a:cs typeface="+mn-cs"/>
            </a:rPr>
            <a:t>　今後も、効率的な施設管理と経費削減を進める必要がある。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94343</xdr:rowOff>
    </xdr:from>
    <xdr:to>
      <xdr:col>82</xdr:col>
      <xdr:colOff>107950</xdr:colOff>
      <xdr:row>20</xdr:row>
      <xdr:rowOff>34472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180443"/>
          <a:ext cx="8382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39914</xdr:rowOff>
    </xdr:from>
    <xdr:to>
      <xdr:col>78</xdr:col>
      <xdr:colOff>69850</xdr:colOff>
      <xdr:row>18</xdr:row>
      <xdr:rowOff>94343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126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39914</xdr:rowOff>
    </xdr:from>
    <xdr:to>
      <xdr:col>73</xdr:col>
      <xdr:colOff>180975</xdr:colOff>
      <xdr:row>18</xdr:row>
      <xdr:rowOff>170543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1260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48079</xdr:rowOff>
    </xdr:from>
    <xdr:to>
      <xdr:col>69</xdr:col>
      <xdr:colOff>92075</xdr:colOff>
      <xdr:row>18</xdr:row>
      <xdr:rowOff>170543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62729"/>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155122</xdr:rowOff>
    </xdr:from>
    <xdr:to>
      <xdr:col>82</xdr:col>
      <xdr:colOff>158750</xdr:colOff>
      <xdr:row>20</xdr:row>
      <xdr:rowOff>85272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127199</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38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160564</xdr:rowOff>
    </xdr:from>
    <xdr:to>
      <xdr:col>74</xdr:col>
      <xdr:colOff>31750</xdr:colOff>
      <xdr:row>18</xdr:row>
      <xdr:rowOff>90714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119743</xdr:rowOff>
    </xdr:from>
    <xdr:to>
      <xdr:col>69</xdr:col>
      <xdr:colOff>142875</xdr:colOff>
      <xdr:row>19</xdr:row>
      <xdr:rowOff>49893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34670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168729</xdr:rowOff>
    </xdr:from>
    <xdr:to>
      <xdr:col>65</xdr:col>
      <xdr:colOff>53975</xdr:colOff>
      <xdr:row>17</xdr:row>
      <xdr:rowOff>98879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83656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年度決算においては、扶助費</a:t>
          </a:r>
          <a:r>
            <a:rPr kumimoji="1" lang="ja-JP" altLang="en-US" sz="1100">
              <a:solidFill>
                <a:schemeClr val="dk1"/>
              </a:solidFill>
              <a:effectLst/>
              <a:latin typeface="+mn-lt"/>
              <a:ea typeface="+mn-ea"/>
              <a:cs typeface="+mn-cs"/>
            </a:rPr>
            <a:t>の経常経費充当一般財源は減少</a:t>
          </a:r>
          <a:r>
            <a:rPr kumimoji="1" lang="ja-JP" altLang="ja-JP" sz="1100">
              <a:solidFill>
                <a:schemeClr val="dk1"/>
              </a:solidFill>
              <a:effectLst/>
              <a:latin typeface="+mn-lt"/>
              <a:ea typeface="+mn-ea"/>
              <a:cs typeface="+mn-cs"/>
            </a:rPr>
            <a:t>しているものの、経常一般財源</a:t>
          </a:r>
          <a:r>
            <a:rPr kumimoji="1" lang="ja-JP" altLang="en-US" sz="1100">
              <a:solidFill>
                <a:schemeClr val="dk1"/>
              </a:solidFill>
              <a:effectLst/>
              <a:latin typeface="+mn-lt"/>
              <a:ea typeface="+mn-ea"/>
              <a:cs typeface="+mn-cs"/>
            </a:rPr>
            <a:t>における法人市民税の減少等により</a:t>
          </a:r>
          <a:r>
            <a:rPr kumimoji="1" lang="ja-JP" altLang="ja-JP" sz="1100">
              <a:solidFill>
                <a:schemeClr val="dk1"/>
              </a:solidFill>
              <a:effectLst/>
              <a:latin typeface="+mn-lt"/>
              <a:ea typeface="+mn-ea"/>
              <a:cs typeface="+mn-cs"/>
            </a:rPr>
            <a:t>、数値は前年度比０．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ポイント悪化したが、依然として類似団体及び全国平均よりも良好な水準を維持している。</a:t>
          </a:r>
          <a:endParaRPr lang="ja-JP" altLang="ja-JP" sz="1400">
            <a:effectLst/>
          </a:endParaRPr>
        </a:p>
        <a:p>
          <a:r>
            <a:rPr kumimoji="1" lang="ja-JP" altLang="ja-JP" sz="1100">
              <a:solidFill>
                <a:schemeClr val="dk1"/>
              </a:solidFill>
              <a:effectLst/>
              <a:latin typeface="+mn-lt"/>
              <a:ea typeface="+mn-ea"/>
              <a:cs typeface="+mn-cs"/>
            </a:rPr>
            <a:t>　今後は、高齢者に伴う社会保障関連経費が増加する見込みであることから、扶助費は増加することが予想される。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6350</xdr:rowOff>
    </xdr:from>
    <xdr:to>
      <xdr:col>24</xdr:col>
      <xdr:colOff>25400</xdr:colOff>
      <xdr:row>53</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093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6350</xdr:rowOff>
    </xdr:from>
    <xdr:to>
      <xdr:col>19</xdr:col>
      <xdr:colOff>187325</xdr:colOff>
      <xdr:row>53</xdr:row>
      <xdr:rowOff>19050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09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19050</xdr:rowOff>
    </xdr:from>
    <xdr:to>
      <xdr:col>15</xdr:col>
      <xdr:colOff>98425</xdr:colOff>
      <xdr:row>53</xdr:row>
      <xdr:rowOff>57150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10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50800</xdr:rowOff>
    </xdr:from>
    <xdr:to>
      <xdr:col>11</xdr:col>
      <xdr:colOff>9525</xdr:colOff>
      <xdr:row>53</xdr:row>
      <xdr:rowOff>57150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8966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127000</xdr:rowOff>
    </xdr:from>
    <xdr:to>
      <xdr:col>20</xdr:col>
      <xdr:colOff>38100</xdr:colOff>
      <xdr:row>53</xdr:row>
      <xdr:rowOff>57150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67327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81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139700</xdr:rowOff>
    </xdr:from>
    <xdr:to>
      <xdr:col>15</xdr:col>
      <xdr:colOff>149225</xdr:colOff>
      <xdr:row>53</xdr:row>
      <xdr:rowOff>69850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80027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6350</xdr:rowOff>
    </xdr:from>
    <xdr:to>
      <xdr:col>11</xdr:col>
      <xdr:colOff>60325</xdr:colOff>
      <xdr:row>53</xdr:row>
      <xdr:rowOff>107950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118127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0</xdr:rowOff>
    </xdr:from>
    <xdr:to>
      <xdr:col>6</xdr:col>
      <xdr:colOff>171450</xdr:colOff>
      <xdr:row>52</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6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その他の内訳は、維持補修費、投資及び出資金・貸付金と繰出金である。令和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年度決算においては、</a:t>
          </a:r>
          <a:r>
            <a:rPr kumimoji="1" lang="ja-JP" altLang="en-US" sz="1100">
              <a:solidFill>
                <a:schemeClr val="dk1"/>
              </a:solidFill>
              <a:effectLst/>
              <a:latin typeface="+mn-lt"/>
              <a:ea typeface="+mn-ea"/>
              <a:cs typeface="+mn-cs"/>
            </a:rPr>
            <a:t>維持補修費の増加や</a:t>
          </a:r>
          <a:r>
            <a:rPr kumimoji="1" lang="ja-JP" altLang="ja-JP" sz="1100">
              <a:solidFill>
                <a:schemeClr val="dk1"/>
              </a:solidFill>
              <a:effectLst/>
              <a:latin typeface="+mn-lt"/>
              <a:ea typeface="+mn-ea"/>
              <a:cs typeface="+mn-cs"/>
            </a:rPr>
            <a:t>経常一般財源における法人市民税の減少等により、前年度比０．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ポイント悪化となった。</a:t>
          </a:r>
          <a:endParaRPr lang="ja-JP" altLang="ja-JP" sz="1400">
            <a:effectLst/>
          </a:endParaRPr>
        </a:p>
        <a:p>
          <a:r>
            <a:rPr kumimoji="1" lang="ja-JP" altLang="ja-JP" sz="1100">
              <a:solidFill>
                <a:schemeClr val="dk1"/>
              </a:solidFill>
              <a:effectLst/>
              <a:latin typeface="+mn-lt"/>
              <a:ea typeface="+mn-ea"/>
              <a:cs typeface="+mn-cs"/>
            </a:rPr>
            <a:t>　今後は公共施設の老朽化に伴い維持補修費が増加することが予想される。社会資本の適切な維持管理に努め、計画的な施設改修が行えるよう、基金等の活用も検討する必要がある。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19050</xdr:rowOff>
    </xdr:from>
    <xdr:to>
      <xdr:col>82</xdr:col>
      <xdr:colOff>107950</xdr:colOff>
      <xdr:row>53</xdr:row>
      <xdr:rowOff>120650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105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127000</xdr:rowOff>
    </xdr:from>
    <xdr:to>
      <xdr:col>78</xdr:col>
      <xdr:colOff>69850</xdr:colOff>
      <xdr:row>53</xdr:row>
      <xdr:rowOff>19050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042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127000</xdr:rowOff>
    </xdr:from>
    <xdr:to>
      <xdr:col>73</xdr:col>
      <xdr:colOff>180975</xdr:colOff>
      <xdr:row>52</xdr:row>
      <xdr:rowOff>152400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04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88900</xdr:rowOff>
    </xdr:from>
    <xdr:to>
      <xdr:col>69</xdr:col>
      <xdr:colOff>92075</xdr:colOff>
      <xdr:row>52</xdr:row>
      <xdr:rowOff>152400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004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69850</xdr:rowOff>
    </xdr:from>
    <xdr:to>
      <xdr:col>82</xdr:col>
      <xdr:colOff>158750</xdr:colOff>
      <xdr:row>54</xdr:row>
      <xdr:rowOff>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149877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139700</xdr:rowOff>
    </xdr:from>
    <xdr:to>
      <xdr:col>78</xdr:col>
      <xdr:colOff>120650</xdr:colOff>
      <xdr:row>53</xdr:row>
      <xdr:rowOff>69850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80027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82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76200</xdr:rowOff>
    </xdr:from>
    <xdr:to>
      <xdr:col>74</xdr:col>
      <xdr:colOff>31750</xdr:colOff>
      <xdr:row>53</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101600</xdr:rowOff>
    </xdr:from>
    <xdr:to>
      <xdr:col>69</xdr:col>
      <xdr:colOff>142875</xdr:colOff>
      <xdr:row>53</xdr:row>
      <xdr:rowOff>31750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38100</xdr:rowOff>
    </xdr:from>
    <xdr:to>
      <xdr:col>65</xdr:col>
      <xdr:colOff>53975</xdr:colOff>
      <xdr:row>52</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年度決算においては、補助費等</a:t>
          </a:r>
          <a:r>
            <a:rPr kumimoji="1" lang="ja-JP" altLang="en-US" sz="1100">
              <a:solidFill>
                <a:schemeClr val="dk1"/>
              </a:solidFill>
              <a:effectLst/>
              <a:latin typeface="+mn-lt"/>
              <a:ea typeface="+mn-ea"/>
              <a:cs typeface="+mn-cs"/>
            </a:rPr>
            <a:t>自体は微増であるが</a:t>
          </a:r>
          <a:r>
            <a:rPr kumimoji="1" lang="ja-JP" altLang="ja-JP" sz="1100">
              <a:solidFill>
                <a:schemeClr val="dk1"/>
              </a:solidFill>
              <a:effectLst/>
              <a:latin typeface="+mn-lt"/>
              <a:ea typeface="+mn-ea"/>
              <a:cs typeface="+mn-cs"/>
            </a:rPr>
            <a:t>、経常一般財源における法人市民税の減少等により、前年度比</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した。依然として全国平均よりも高い水準であるが、類似団体と比較するとやや低い水準となっている。</a:t>
          </a:r>
          <a:endParaRPr lang="ja-JP" altLang="ja-JP" sz="1400">
            <a:effectLst/>
          </a:endParaRPr>
        </a:p>
        <a:p>
          <a:r>
            <a:rPr kumimoji="1" lang="ja-JP" altLang="ja-JP" sz="1100">
              <a:solidFill>
                <a:schemeClr val="dk1"/>
              </a:solidFill>
              <a:effectLst/>
              <a:latin typeface="+mn-lt"/>
              <a:ea typeface="+mn-ea"/>
              <a:cs typeface="+mn-cs"/>
            </a:rPr>
            <a:t>　今後も補助金の見直しや適正化を図</a:t>
          </a:r>
          <a:r>
            <a:rPr kumimoji="1" lang="ja-JP" altLang="en-US" sz="1100">
              <a:solidFill>
                <a:schemeClr val="dk1"/>
              </a:solidFill>
              <a:effectLst/>
              <a:latin typeface="+mn-lt"/>
              <a:ea typeface="+mn-ea"/>
              <a:cs typeface="+mn-cs"/>
            </a:rPr>
            <a:t>っていく必要がある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111760</xdr:rowOff>
    </xdr:from>
    <xdr:to>
      <xdr:col>82</xdr:col>
      <xdr:colOff>107950</xdr:colOff>
      <xdr:row>35</xdr:row>
      <xdr:rowOff>24130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9410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111760</xdr:rowOff>
    </xdr:from>
    <xdr:to>
      <xdr:col>78</xdr:col>
      <xdr:colOff>69850</xdr:colOff>
      <xdr:row>34</xdr:row>
      <xdr:rowOff>119380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119380</xdr:rowOff>
    </xdr:from>
    <xdr:to>
      <xdr:col>73</xdr:col>
      <xdr:colOff>180975</xdr:colOff>
      <xdr:row>34</xdr:row>
      <xdr:rowOff>142240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948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50800</xdr:rowOff>
    </xdr:from>
    <xdr:to>
      <xdr:col>69</xdr:col>
      <xdr:colOff>92075</xdr:colOff>
      <xdr:row>34</xdr:row>
      <xdr:rowOff>142240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880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116857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60960</xdr:rowOff>
    </xdr:from>
    <xdr:to>
      <xdr:col>78</xdr:col>
      <xdr:colOff>120650</xdr:colOff>
      <xdr:row>34</xdr:row>
      <xdr:rowOff>162560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147337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97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68580</xdr:rowOff>
    </xdr:from>
    <xdr:to>
      <xdr:col>74</xdr:col>
      <xdr:colOff>31750</xdr:colOff>
      <xdr:row>34</xdr:row>
      <xdr:rowOff>170180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154957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98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91440</xdr:rowOff>
    </xdr:from>
    <xdr:to>
      <xdr:col>69</xdr:col>
      <xdr:colOff>142875</xdr:colOff>
      <xdr:row>35</xdr:row>
      <xdr:rowOff>21590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6367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0</xdr:rowOff>
    </xdr:from>
    <xdr:to>
      <xdr:col>65</xdr:col>
      <xdr:colOff>53975</xdr:colOff>
      <xdr:row>34</xdr:row>
      <xdr:rowOff>101600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111777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年度決算においては、前年度比０．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ポイント改善した。類似団体の平均を９．</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ポイントと大幅に下回っており、安定した数値を維持している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今後は地方債借入額の増加を見込んでいるため、公債費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することが予想される</a:t>
          </a:r>
          <a:r>
            <a:rPr kumimoji="1" lang="ja-JP" altLang="ja-JP" sz="1100">
              <a:solidFill>
                <a:schemeClr val="dk1"/>
              </a:solidFill>
              <a:effectLst/>
              <a:latin typeface="+mn-lt"/>
              <a:ea typeface="+mn-ea"/>
              <a:cs typeface="+mn-cs"/>
            </a:rPr>
            <a:t>。</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92710</xdr:rowOff>
    </xdr:from>
    <xdr:to>
      <xdr:col>24</xdr:col>
      <xdr:colOff>25400</xdr:colOff>
      <xdr:row>73</xdr:row>
      <xdr:rowOff>146050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26085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146050</xdr:rowOff>
    </xdr:from>
    <xdr:to>
      <xdr:col>19</xdr:col>
      <xdr:colOff>187325</xdr:colOff>
      <xdr:row>74</xdr:row>
      <xdr:rowOff>35560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2661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35560</xdr:rowOff>
    </xdr:from>
    <xdr:to>
      <xdr:col>15</xdr:col>
      <xdr:colOff>98425</xdr:colOff>
      <xdr:row>75</xdr:row>
      <xdr:rowOff>46990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27228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75</xdr:row>
      <xdr:rowOff>46990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2852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41910</xdr:rowOff>
    </xdr:from>
    <xdr:to>
      <xdr:col>24</xdr:col>
      <xdr:colOff>76200</xdr:colOff>
      <xdr:row>73</xdr:row>
      <xdr:rowOff>143510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121937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95250</xdr:rowOff>
    </xdr:from>
    <xdr:to>
      <xdr:col>20</xdr:col>
      <xdr:colOff>38100</xdr:colOff>
      <xdr:row>74</xdr:row>
      <xdr:rowOff>25400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35577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37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156210</xdr:rowOff>
    </xdr:from>
    <xdr:to>
      <xdr:col>15</xdr:col>
      <xdr:colOff>149225</xdr:colOff>
      <xdr:row>74</xdr:row>
      <xdr:rowOff>86360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96537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年度決算においては、法人市民税の減少等</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経常一般財源</a:t>
          </a:r>
          <a:r>
            <a:rPr kumimoji="1" lang="ja-JP" altLang="en-US" sz="1100">
              <a:solidFill>
                <a:schemeClr val="dk1"/>
              </a:solidFill>
              <a:effectLst/>
              <a:latin typeface="+mn-lt"/>
              <a:ea typeface="+mn-ea"/>
              <a:cs typeface="+mn-cs"/>
            </a:rPr>
            <a:t>の減少や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人件費や</a:t>
          </a:r>
          <a:r>
            <a:rPr kumimoji="1" lang="ja-JP" altLang="ja-JP" sz="1100">
              <a:solidFill>
                <a:schemeClr val="dk1"/>
              </a:solidFill>
              <a:effectLst/>
              <a:latin typeface="+mn-lt"/>
              <a:ea typeface="+mn-ea"/>
              <a:cs typeface="+mn-cs"/>
            </a:rPr>
            <a:t>物件費をはじめとする経費の増により、前年度比</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．１ポイント悪化となった。</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全国平均と比較すると大幅に上回っており、類似団体でも上位の水準を維持している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、経常一般財源を確保するのに厳しい状況が続くと予想されることから、</a:t>
          </a:r>
          <a:r>
            <a:rPr kumimoji="1" lang="ja-JP" altLang="ja-JP" sz="1100" b="0" i="0" baseline="0">
              <a:solidFill>
                <a:schemeClr val="dk1"/>
              </a:solidFill>
              <a:effectLst/>
              <a:latin typeface="+mn-lt"/>
              <a:ea typeface="+mn-ea"/>
              <a:cs typeface="+mn-cs"/>
            </a:rPr>
            <a:t>景気の変動等に注視しつつ</a:t>
          </a:r>
          <a:r>
            <a:rPr kumimoji="1" lang="ja-JP" altLang="en-US"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財務体質の強化に取り組む必要がある。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26415</xdr:rowOff>
    </xdr:from>
    <xdr:to>
      <xdr:col>82</xdr:col>
      <xdr:colOff>107950</xdr:colOff>
      <xdr:row>80</xdr:row>
      <xdr:rowOff>145287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3056615"/>
          <a:ext cx="0" cy="80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112793</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8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26415</xdr:rowOff>
    </xdr:from>
    <xdr:to>
      <xdr:col>82</xdr:col>
      <xdr:colOff>196850</xdr:colOff>
      <xdr:row>76</xdr:row>
      <xdr:rowOff>26415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05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21844</xdr:rowOff>
    </xdr:from>
    <xdr:to>
      <xdr:col>82</xdr:col>
      <xdr:colOff>107950</xdr:colOff>
      <xdr:row>76</xdr:row>
      <xdr:rowOff>49276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709144"/>
          <a:ext cx="8382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17272</xdr:rowOff>
    </xdr:from>
    <xdr:to>
      <xdr:col>78</xdr:col>
      <xdr:colOff>69850</xdr:colOff>
      <xdr:row>74</xdr:row>
      <xdr:rowOff>21844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27045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101346</xdr:rowOff>
    </xdr:from>
    <xdr:to>
      <xdr:col>78</xdr:col>
      <xdr:colOff>120650</xdr:colOff>
      <xdr:row>78</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17272</xdr:rowOff>
    </xdr:from>
    <xdr:to>
      <xdr:col>73</xdr:col>
      <xdr:colOff>180975</xdr:colOff>
      <xdr:row>75</xdr:row>
      <xdr:rowOff>10414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270457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104140</xdr:rowOff>
    </xdr:from>
    <xdr:to>
      <xdr:col>69</xdr:col>
      <xdr:colOff>92075</xdr:colOff>
      <xdr:row>75</xdr:row>
      <xdr:rowOff>10414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448540"/>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78503</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93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142494</xdr:rowOff>
    </xdr:from>
    <xdr:to>
      <xdr:col>78</xdr:col>
      <xdr:colOff>120650</xdr:colOff>
      <xdr:row>74</xdr:row>
      <xdr:rowOff>72644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82821</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42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137922</xdr:rowOff>
    </xdr:from>
    <xdr:to>
      <xdr:col>74</xdr:col>
      <xdr:colOff>31750</xdr:colOff>
      <xdr:row>74</xdr:row>
      <xdr:rowOff>68072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78249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131064</xdr:rowOff>
    </xdr:from>
    <xdr:to>
      <xdr:col>69</xdr:col>
      <xdr:colOff>142875</xdr:colOff>
      <xdr:row>75</xdr:row>
      <xdr:rowOff>61214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71391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53340</xdr:rowOff>
    </xdr:from>
    <xdr:to>
      <xdr:col>65</xdr:col>
      <xdr:colOff>53975</xdr:colOff>
      <xdr:row>72</xdr:row>
      <xdr:rowOff>154940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39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165117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16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133614</xdr:rowOff>
    </xdr:from>
    <xdr:to>
      <xdr:col>29</xdr:col>
      <xdr:colOff>127000</xdr:colOff>
      <xdr:row>14</xdr:row>
      <xdr:rowOff>95804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410089"/>
          <a:ext cx="647700" cy="133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95804</xdr:rowOff>
    </xdr:from>
    <xdr:to>
      <xdr:col>26</xdr:col>
      <xdr:colOff>50800</xdr:colOff>
      <xdr:row>14</xdr:row>
      <xdr:rowOff>137043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543729"/>
          <a:ext cx="698500" cy="41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130048</xdr:rowOff>
    </xdr:from>
    <xdr:to>
      <xdr:col>22</xdr:col>
      <xdr:colOff>114300</xdr:colOff>
      <xdr:row>14</xdr:row>
      <xdr:rowOff>137043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577973"/>
          <a:ext cx="698500" cy="6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130048</xdr:rowOff>
    </xdr:from>
    <xdr:to>
      <xdr:col>18</xdr:col>
      <xdr:colOff>177800</xdr:colOff>
      <xdr:row>14</xdr:row>
      <xdr:rowOff>137500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577973"/>
          <a:ext cx="698500" cy="7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82814</xdr:rowOff>
    </xdr:from>
    <xdr:to>
      <xdr:col>29</xdr:col>
      <xdr:colOff>177800</xdr:colOff>
      <xdr:row>14</xdr:row>
      <xdr:rowOff>12964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59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99341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20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45004</xdr:rowOff>
    </xdr:from>
    <xdr:to>
      <xdr:col>26</xdr:col>
      <xdr:colOff>101600</xdr:colOff>
      <xdr:row>14</xdr:row>
      <xdr:rowOff>146604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492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156781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261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86243</xdr:rowOff>
    </xdr:from>
    <xdr:to>
      <xdr:col>22</xdr:col>
      <xdr:colOff>165100</xdr:colOff>
      <xdr:row>15</xdr:row>
      <xdr:rowOff>16393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34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26570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30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79248</xdr:rowOff>
    </xdr:from>
    <xdr:to>
      <xdr:col>19</xdr:col>
      <xdr:colOff>38100</xdr:colOff>
      <xdr:row>15</xdr:row>
      <xdr:rowOff>9398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527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19575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29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86700</xdr:rowOff>
    </xdr:from>
    <xdr:to>
      <xdr:col>15</xdr:col>
      <xdr:colOff>101600</xdr:colOff>
      <xdr:row>15</xdr:row>
      <xdr:rowOff>16850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534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27027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30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262598</xdr:rowOff>
    </xdr:from>
    <xdr:to>
      <xdr:col>29</xdr:col>
      <xdr:colOff>127000</xdr:colOff>
      <xdr:row>36</xdr:row>
      <xdr:rowOff>82194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872948"/>
          <a:ext cx="647700" cy="162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262598</xdr:rowOff>
    </xdr:from>
    <xdr:to>
      <xdr:col>26</xdr:col>
      <xdr:colOff>50800</xdr:colOff>
      <xdr:row>35</xdr:row>
      <xdr:rowOff>297497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872948"/>
          <a:ext cx="698500" cy="3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217030</xdr:rowOff>
    </xdr:from>
    <xdr:to>
      <xdr:col>22</xdr:col>
      <xdr:colOff>114300</xdr:colOff>
      <xdr:row>35</xdr:row>
      <xdr:rowOff>297497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827380"/>
          <a:ext cx="698500" cy="80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124104</xdr:rowOff>
    </xdr:from>
    <xdr:to>
      <xdr:col>18</xdr:col>
      <xdr:colOff>177800</xdr:colOff>
      <xdr:row>35</xdr:row>
      <xdr:rowOff>217030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734454"/>
          <a:ext cx="698500" cy="92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7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31394</xdr:rowOff>
    </xdr:from>
    <xdr:to>
      <xdr:col>29</xdr:col>
      <xdr:colOff>177800</xdr:colOff>
      <xdr:row>36</xdr:row>
      <xdr:rowOff>132994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84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3471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211798</xdr:rowOff>
    </xdr:from>
    <xdr:to>
      <xdr:col>26</xdr:col>
      <xdr:colOff>101600</xdr:colOff>
      <xdr:row>35</xdr:row>
      <xdr:rowOff>313398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22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298175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0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246697</xdr:rowOff>
    </xdr:from>
    <xdr:to>
      <xdr:col>22</xdr:col>
      <xdr:colOff>165100</xdr:colOff>
      <xdr:row>36</xdr:row>
      <xdr:rowOff>5397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57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333074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4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166230</xdr:rowOff>
    </xdr:from>
    <xdr:to>
      <xdr:col>19</xdr:col>
      <xdr:colOff>38100</xdr:colOff>
      <xdr:row>35</xdr:row>
      <xdr:rowOff>267830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776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252607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6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73304</xdr:rowOff>
    </xdr:from>
    <xdr:to>
      <xdr:col>15</xdr:col>
      <xdr:colOff>101600</xdr:colOff>
      <xdr:row>35</xdr:row>
      <xdr:rowOff>174904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683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185081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45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422,225
404,589
918.32
253,256,587
239,387,199
7,405,280
126,223,605
51,630,630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108153</xdr:rowOff>
    </xdr:from>
    <xdr:to>
      <xdr:col>24</xdr:col>
      <xdr:colOff>63500</xdr:colOff>
      <xdr:row>34</xdr:row>
      <xdr:rowOff>33760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66003"/>
          <a:ext cx="838200" cy="9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12141</xdr:rowOff>
    </xdr:from>
    <xdr:to>
      <xdr:col>19</xdr:col>
      <xdr:colOff>177800</xdr:colOff>
      <xdr:row>34</xdr:row>
      <xdr:rowOff>33760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841441"/>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12141</xdr:rowOff>
    </xdr:from>
    <xdr:to>
      <xdr:col>15</xdr:col>
      <xdr:colOff>50800</xdr:colOff>
      <xdr:row>34</xdr:row>
      <xdr:rowOff>28372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41441"/>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28372</xdr:rowOff>
    </xdr:from>
    <xdr:to>
      <xdr:col>10</xdr:col>
      <xdr:colOff>114300</xdr:colOff>
      <xdr:row>34</xdr:row>
      <xdr:rowOff>59265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57672"/>
          <a:ext cx="889000" cy="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73858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80194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57353</xdr:rowOff>
    </xdr:from>
    <xdr:to>
      <xdr:col>24</xdr:col>
      <xdr:colOff>114300</xdr:colOff>
      <xdr:row>33</xdr:row>
      <xdr:rowOff>158953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1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80230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6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154410</xdr:rowOff>
    </xdr:from>
    <xdr:to>
      <xdr:col>20</xdr:col>
      <xdr:colOff>38100</xdr:colOff>
      <xdr:row>34</xdr:row>
      <xdr:rowOff>84560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1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101087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8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132791</xdr:rowOff>
    </xdr:from>
    <xdr:to>
      <xdr:col>15</xdr:col>
      <xdr:colOff>101600</xdr:colOff>
      <xdr:row>34</xdr:row>
      <xdr:rowOff>62941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79468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6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149022</xdr:rowOff>
    </xdr:from>
    <xdr:to>
      <xdr:col>10</xdr:col>
      <xdr:colOff>165100</xdr:colOff>
      <xdr:row>34</xdr:row>
      <xdr:rowOff>79172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0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95699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8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8465</xdr:rowOff>
    </xdr:from>
    <xdr:to>
      <xdr:col>6</xdr:col>
      <xdr:colOff>38100</xdr:colOff>
      <xdr:row>34</xdr:row>
      <xdr:rowOff>110065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3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126592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1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47917</xdr:rowOff>
    </xdr:from>
    <xdr:to>
      <xdr:col>24</xdr:col>
      <xdr:colOff>63500</xdr:colOff>
      <xdr:row>54</xdr:row>
      <xdr:rowOff>37356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134767"/>
          <a:ext cx="838200" cy="16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73499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37356</xdr:rowOff>
    </xdr:from>
    <xdr:to>
      <xdr:col>19</xdr:col>
      <xdr:colOff>177800</xdr:colOff>
      <xdr:row>54</xdr:row>
      <xdr:rowOff>112954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295656"/>
          <a:ext cx="889000" cy="7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87581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112954</xdr:rowOff>
    </xdr:from>
    <xdr:to>
      <xdr:col>15</xdr:col>
      <xdr:colOff>50800</xdr:colOff>
      <xdr:row>54</xdr:row>
      <xdr:rowOff>151724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371254"/>
          <a:ext cx="889000" cy="3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136982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151724</xdr:rowOff>
    </xdr:from>
    <xdr:to>
      <xdr:col>10</xdr:col>
      <xdr:colOff>114300</xdr:colOff>
      <xdr:row>54</xdr:row>
      <xdr:rowOff>155222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410024"/>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18063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163225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168567</xdr:rowOff>
    </xdr:from>
    <xdr:to>
      <xdr:col>24</xdr:col>
      <xdr:colOff>114300</xdr:colOff>
      <xdr:row>53</xdr:row>
      <xdr:rowOff>98717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0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19994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93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158006</xdr:rowOff>
    </xdr:from>
    <xdr:to>
      <xdr:col>20</xdr:col>
      <xdr:colOff>38100</xdr:colOff>
      <xdr:row>54</xdr:row>
      <xdr:rowOff>88156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2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104683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0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62154</xdr:rowOff>
    </xdr:from>
    <xdr:to>
      <xdr:col>15</xdr:col>
      <xdr:colOff>101600</xdr:colOff>
      <xdr:row>54</xdr:row>
      <xdr:rowOff>163754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32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8831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09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100924</xdr:rowOff>
    </xdr:from>
    <xdr:to>
      <xdr:col>10</xdr:col>
      <xdr:colOff>165100</xdr:colOff>
      <xdr:row>55</xdr:row>
      <xdr:rowOff>31074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35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47601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13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104422</xdr:rowOff>
    </xdr:from>
    <xdr:to>
      <xdr:col>6</xdr:col>
      <xdr:colOff>38100</xdr:colOff>
      <xdr:row>55</xdr:row>
      <xdr:rowOff>34572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3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51099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1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43307</xdr:rowOff>
    </xdr:from>
    <xdr:to>
      <xdr:col>24</xdr:col>
      <xdr:colOff>63500</xdr:colOff>
      <xdr:row>77</xdr:row>
      <xdr:rowOff>83465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44957"/>
          <a:ext cx="838200" cy="4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83465</xdr:rowOff>
    </xdr:from>
    <xdr:to>
      <xdr:col>19</xdr:col>
      <xdr:colOff>177800</xdr:colOff>
      <xdr:row>77</xdr:row>
      <xdr:rowOff>157226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85115"/>
          <a:ext cx="889000" cy="7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157226</xdr:rowOff>
    </xdr:from>
    <xdr:to>
      <xdr:col>15</xdr:col>
      <xdr:colOff>50800</xdr:colOff>
      <xdr:row>78</xdr:row>
      <xdr:rowOff>8102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58876"/>
          <a:ext cx="8890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102667</xdr:rowOff>
    </xdr:from>
    <xdr:to>
      <xdr:col>10</xdr:col>
      <xdr:colOff>114300</xdr:colOff>
      <xdr:row>78</xdr:row>
      <xdr:rowOff>8102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04317"/>
          <a:ext cx="889000" cy="7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163957</xdr:rowOff>
    </xdr:from>
    <xdr:to>
      <xdr:col>24</xdr:col>
      <xdr:colOff>114300</xdr:colOff>
      <xdr:row>77</xdr:row>
      <xdr:rowOff>94107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9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142384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7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32665</xdr:rowOff>
    </xdr:from>
    <xdr:to>
      <xdr:col>20</xdr:col>
      <xdr:colOff>38100</xdr:colOff>
      <xdr:row>77</xdr:row>
      <xdr:rowOff>134265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125392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106426</xdr:rowOff>
    </xdr:from>
    <xdr:to>
      <xdr:col>15</xdr:col>
      <xdr:colOff>101600</xdr:colOff>
      <xdr:row>78</xdr:row>
      <xdr:rowOff>36576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0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27703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128752</xdr:rowOff>
    </xdr:from>
    <xdr:to>
      <xdr:col>10</xdr:col>
      <xdr:colOff>165100</xdr:colOff>
      <xdr:row>78</xdr:row>
      <xdr:rowOff>58902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3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50029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2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51867</xdr:rowOff>
    </xdr:from>
    <xdr:to>
      <xdr:col>6</xdr:col>
      <xdr:colOff>38100</xdr:colOff>
      <xdr:row>77</xdr:row>
      <xdr:rowOff>153467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144594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4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155347</xdr:rowOff>
    </xdr:from>
    <xdr:to>
      <xdr:col>24</xdr:col>
      <xdr:colOff>63500</xdr:colOff>
      <xdr:row>98</xdr:row>
      <xdr:rowOff>48082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785997"/>
          <a:ext cx="838200" cy="6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48082</xdr:rowOff>
    </xdr:from>
    <xdr:to>
      <xdr:col>19</xdr:col>
      <xdr:colOff>177800</xdr:colOff>
      <xdr:row>98</xdr:row>
      <xdr:rowOff>102527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50182"/>
          <a:ext cx="889000" cy="5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102527</xdr:rowOff>
    </xdr:from>
    <xdr:to>
      <xdr:col>15</xdr:col>
      <xdr:colOff>50800</xdr:colOff>
      <xdr:row>98</xdr:row>
      <xdr:rowOff>105778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04627"/>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105778</xdr:rowOff>
    </xdr:from>
    <xdr:to>
      <xdr:col>10</xdr:col>
      <xdr:colOff>114300</xdr:colOff>
      <xdr:row>98</xdr:row>
      <xdr:rowOff>132017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07878"/>
          <a:ext cx="889000" cy="2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104547</xdr:rowOff>
    </xdr:from>
    <xdr:to>
      <xdr:col>24</xdr:col>
      <xdr:colOff>114300</xdr:colOff>
      <xdr:row>98</xdr:row>
      <xdr:rowOff>34697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19474</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168732</xdr:rowOff>
    </xdr:from>
    <xdr:to>
      <xdr:col>20</xdr:col>
      <xdr:colOff>38100</xdr:colOff>
      <xdr:row>98</xdr:row>
      <xdr:rowOff>98882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9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90009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51727</xdr:rowOff>
    </xdr:from>
    <xdr:to>
      <xdr:col>15</xdr:col>
      <xdr:colOff>101600</xdr:colOff>
      <xdr:row>98</xdr:row>
      <xdr:rowOff>153327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144454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4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54978</xdr:rowOff>
    </xdr:from>
    <xdr:to>
      <xdr:col>10</xdr:col>
      <xdr:colOff>165100</xdr:colOff>
      <xdr:row>98</xdr:row>
      <xdr:rowOff>156578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147705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4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81217</xdr:rowOff>
    </xdr:from>
    <xdr:to>
      <xdr:col>6</xdr:col>
      <xdr:colOff>38100</xdr:colOff>
      <xdr:row>99</xdr:row>
      <xdr:rowOff>11367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2494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7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120719</xdr:rowOff>
    </xdr:from>
    <xdr:to>
      <xdr:col>55</xdr:col>
      <xdr:colOff>0</xdr:colOff>
      <xdr:row>37</xdr:row>
      <xdr:rowOff>82184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607119"/>
          <a:ext cx="838200" cy="81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82184</xdr:rowOff>
    </xdr:from>
    <xdr:to>
      <xdr:col>50</xdr:col>
      <xdr:colOff>114300</xdr:colOff>
      <xdr:row>37</xdr:row>
      <xdr:rowOff>92738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425834"/>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40099</xdr:rowOff>
    </xdr:from>
    <xdr:to>
      <xdr:col>45</xdr:col>
      <xdr:colOff>177800</xdr:colOff>
      <xdr:row>37</xdr:row>
      <xdr:rowOff>92738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383749"/>
          <a:ext cx="889000" cy="5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40099</xdr:rowOff>
    </xdr:from>
    <xdr:to>
      <xdr:col>41</xdr:col>
      <xdr:colOff>50800</xdr:colOff>
      <xdr:row>37</xdr:row>
      <xdr:rowOff>112634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83749"/>
          <a:ext cx="889000" cy="7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38531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5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69919</xdr:rowOff>
    </xdr:from>
    <xdr:to>
      <xdr:col>55</xdr:col>
      <xdr:colOff>50800</xdr:colOff>
      <xdr:row>33</xdr:row>
      <xdr:rowOff>69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55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92796</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40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31384</xdr:rowOff>
    </xdr:from>
    <xdr:to>
      <xdr:col>50</xdr:col>
      <xdr:colOff>165100</xdr:colOff>
      <xdr:row>37</xdr:row>
      <xdr:rowOff>132984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7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149511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1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41938</xdr:rowOff>
    </xdr:from>
    <xdr:to>
      <xdr:col>46</xdr:col>
      <xdr:colOff>38100</xdr:colOff>
      <xdr:row>37</xdr:row>
      <xdr:rowOff>143538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8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160065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16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160749</xdr:rowOff>
    </xdr:from>
    <xdr:to>
      <xdr:col>41</xdr:col>
      <xdr:colOff>101600</xdr:colOff>
      <xdr:row>37</xdr:row>
      <xdr:rowOff>90899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3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107426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10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61834</xdr:rowOff>
    </xdr:from>
    <xdr:to>
      <xdr:col>36</xdr:col>
      <xdr:colOff>165100</xdr:colOff>
      <xdr:row>37</xdr:row>
      <xdr:rowOff>163433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054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8511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18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130246</xdr:rowOff>
    </xdr:from>
    <xdr:to>
      <xdr:col>55</xdr:col>
      <xdr:colOff>0</xdr:colOff>
      <xdr:row>51</xdr:row>
      <xdr:rowOff>14917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8702746"/>
          <a:ext cx="8382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15222</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1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130246</xdr:rowOff>
    </xdr:from>
    <xdr:to>
      <xdr:col>50</xdr:col>
      <xdr:colOff>114300</xdr:colOff>
      <xdr:row>52</xdr:row>
      <xdr:rowOff>153400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8702746"/>
          <a:ext cx="889000" cy="36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30690</xdr:rowOff>
    </xdr:from>
    <xdr:to>
      <xdr:col>45</xdr:col>
      <xdr:colOff>177800</xdr:colOff>
      <xdr:row>52</xdr:row>
      <xdr:rowOff>153400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8946090"/>
          <a:ext cx="889000" cy="12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51701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30690</xdr:rowOff>
    </xdr:from>
    <xdr:to>
      <xdr:col>41</xdr:col>
      <xdr:colOff>50800</xdr:colOff>
      <xdr:row>52</xdr:row>
      <xdr:rowOff>140010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8946090"/>
          <a:ext cx="889000" cy="10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52713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135567</xdr:rowOff>
    </xdr:from>
    <xdr:to>
      <xdr:col>55</xdr:col>
      <xdr:colOff>50800</xdr:colOff>
      <xdr:row>51</xdr:row>
      <xdr:rowOff>65717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87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88594</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6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79446</xdr:rowOff>
    </xdr:from>
    <xdr:to>
      <xdr:col>50</xdr:col>
      <xdr:colOff>165100</xdr:colOff>
      <xdr:row>51</xdr:row>
      <xdr:rowOff>9596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865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26123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842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102600</xdr:rowOff>
    </xdr:from>
    <xdr:to>
      <xdr:col>46</xdr:col>
      <xdr:colOff>38100</xdr:colOff>
      <xdr:row>53</xdr:row>
      <xdr:rowOff>32750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0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49277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879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151340</xdr:rowOff>
    </xdr:from>
    <xdr:to>
      <xdr:col>41</xdr:col>
      <xdr:colOff>101600</xdr:colOff>
      <xdr:row>52</xdr:row>
      <xdr:rowOff>81490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88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98017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867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89210</xdr:rowOff>
    </xdr:from>
    <xdr:to>
      <xdr:col>36</xdr:col>
      <xdr:colOff>165100</xdr:colOff>
      <xdr:row>53</xdr:row>
      <xdr:rowOff>19360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0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35887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877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139814</xdr:rowOff>
    </xdr:from>
    <xdr:to>
      <xdr:col>55</xdr:col>
      <xdr:colOff>0</xdr:colOff>
      <xdr:row>78</xdr:row>
      <xdr:rowOff>11593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827114"/>
          <a:ext cx="838200" cy="55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139814</xdr:rowOff>
    </xdr:from>
    <xdr:to>
      <xdr:col>50</xdr:col>
      <xdr:colOff>114300</xdr:colOff>
      <xdr:row>78</xdr:row>
      <xdr:rowOff>15982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827114"/>
          <a:ext cx="889000" cy="56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64310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121069</xdr:rowOff>
    </xdr:from>
    <xdr:to>
      <xdr:col>45</xdr:col>
      <xdr:colOff>177800</xdr:colOff>
      <xdr:row>78</xdr:row>
      <xdr:rowOff>15982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22719"/>
          <a:ext cx="889000" cy="6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121069</xdr:rowOff>
    </xdr:from>
    <xdr:to>
      <xdr:col>41</xdr:col>
      <xdr:colOff>50800</xdr:colOff>
      <xdr:row>77</xdr:row>
      <xdr:rowOff>150513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22719"/>
          <a:ext cx="889000" cy="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132243</xdr:rowOff>
    </xdr:from>
    <xdr:to>
      <xdr:col>55</xdr:col>
      <xdr:colOff>50800</xdr:colOff>
      <xdr:row>78</xdr:row>
      <xdr:rowOff>62393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3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47170</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89014</xdr:rowOff>
    </xdr:from>
    <xdr:to>
      <xdr:col>50</xdr:col>
      <xdr:colOff>165100</xdr:colOff>
      <xdr:row>75</xdr:row>
      <xdr:rowOff>19164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7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35691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5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136632</xdr:rowOff>
    </xdr:from>
    <xdr:to>
      <xdr:col>46</xdr:col>
      <xdr:colOff>38100</xdr:colOff>
      <xdr:row>78</xdr:row>
      <xdr:rowOff>66782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57909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43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70269</xdr:rowOff>
    </xdr:from>
    <xdr:to>
      <xdr:col>41</xdr:col>
      <xdr:colOff>101600</xdr:colOff>
      <xdr:row>78</xdr:row>
      <xdr:rowOff>419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7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162996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36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99713</xdr:rowOff>
    </xdr:from>
    <xdr:to>
      <xdr:col>36</xdr:col>
      <xdr:colOff>165100</xdr:colOff>
      <xdr:row>78</xdr:row>
      <xdr:rowOff>29863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20990</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39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151978</xdr:rowOff>
    </xdr:from>
    <xdr:to>
      <xdr:col>55</xdr:col>
      <xdr:colOff>0</xdr:colOff>
      <xdr:row>93</xdr:row>
      <xdr:rowOff>69422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5582478"/>
          <a:ext cx="838200" cy="43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152567</xdr:rowOff>
    </xdr:from>
    <xdr:to>
      <xdr:col>50</xdr:col>
      <xdr:colOff>114300</xdr:colOff>
      <xdr:row>93</xdr:row>
      <xdr:rowOff>69422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5925967"/>
          <a:ext cx="889000" cy="8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152567</xdr:rowOff>
    </xdr:from>
    <xdr:to>
      <xdr:col>45</xdr:col>
      <xdr:colOff>177800</xdr:colOff>
      <xdr:row>93</xdr:row>
      <xdr:rowOff>144762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5925967"/>
          <a:ext cx="889000" cy="16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144762</xdr:rowOff>
    </xdr:from>
    <xdr:to>
      <xdr:col>41</xdr:col>
      <xdr:colOff>50800</xdr:colOff>
      <xdr:row>94</xdr:row>
      <xdr:rowOff>41075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089612"/>
          <a:ext cx="889000" cy="6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76128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107625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101178</xdr:rowOff>
    </xdr:from>
    <xdr:to>
      <xdr:col>55</xdr:col>
      <xdr:colOff>50800</xdr:colOff>
      <xdr:row>91</xdr:row>
      <xdr:rowOff>31328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55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54205</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54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18622</xdr:rowOff>
    </xdr:from>
    <xdr:to>
      <xdr:col>50</xdr:col>
      <xdr:colOff>165100</xdr:colOff>
      <xdr:row>93</xdr:row>
      <xdr:rowOff>120222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596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136749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57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101767</xdr:rowOff>
    </xdr:from>
    <xdr:to>
      <xdr:col>46</xdr:col>
      <xdr:colOff>38100</xdr:colOff>
      <xdr:row>93</xdr:row>
      <xdr:rowOff>31917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587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48444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565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93962</xdr:rowOff>
    </xdr:from>
    <xdr:to>
      <xdr:col>41</xdr:col>
      <xdr:colOff>101600</xdr:colOff>
      <xdr:row>94</xdr:row>
      <xdr:rowOff>24112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03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40639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581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161725</xdr:rowOff>
    </xdr:from>
    <xdr:to>
      <xdr:col>36</xdr:col>
      <xdr:colOff>165100</xdr:colOff>
      <xdr:row>94</xdr:row>
      <xdr:rowOff>91875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10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108402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58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167094</xdr:rowOff>
    </xdr:from>
    <xdr:to>
      <xdr:col>85</xdr:col>
      <xdr:colOff>127000</xdr:colOff>
      <xdr:row>39</xdr:row>
      <xdr:rowOff>37954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82194"/>
          <a:ext cx="838200" cy="4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28086</xdr:rowOff>
    </xdr:from>
    <xdr:to>
      <xdr:col>81</xdr:col>
      <xdr:colOff>50800</xdr:colOff>
      <xdr:row>39</xdr:row>
      <xdr:rowOff>37954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14636"/>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28086</xdr:rowOff>
    </xdr:from>
    <xdr:to>
      <xdr:col>76</xdr:col>
      <xdr:colOff>114300</xdr:colOff>
      <xdr:row>39</xdr:row>
      <xdr:rowOff>32201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1463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32201</xdr:rowOff>
    </xdr:from>
    <xdr:to>
      <xdr:col>71</xdr:col>
      <xdr:colOff>177800</xdr:colOff>
      <xdr:row>39</xdr:row>
      <xdr:rowOff>38602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1875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116294</xdr:rowOff>
    </xdr:from>
    <xdr:to>
      <xdr:col>85</xdr:col>
      <xdr:colOff>177800</xdr:colOff>
      <xdr:row>39</xdr:row>
      <xdr:rowOff>46444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0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158604</xdr:rowOff>
    </xdr:from>
    <xdr:to>
      <xdr:col>81</xdr:col>
      <xdr:colOff>101600</xdr:colOff>
      <xdr:row>39</xdr:row>
      <xdr:rowOff>88754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79881</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6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148736</xdr:rowOff>
    </xdr:from>
    <xdr:to>
      <xdr:col>76</xdr:col>
      <xdr:colOff>165100</xdr:colOff>
      <xdr:row>39</xdr:row>
      <xdr:rowOff>78886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6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70013</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56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152851</xdr:rowOff>
    </xdr:from>
    <xdr:to>
      <xdr:col>72</xdr:col>
      <xdr:colOff>38100</xdr:colOff>
      <xdr:row>39</xdr:row>
      <xdr:rowOff>83001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74128</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60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159252</xdr:rowOff>
    </xdr:from>
    <xdr:to>
      <xdr:col>67</xdr:col>
      <xdr:colOff>101600</xdr:colOff>
      <xdr:row>39</xdr:row>
      <xdr:rowOff>89402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80529</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6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131722</xdr:rowOff>
    </xdr:from>
    <xdr:to>
      <xdr:col>85</xdr:col>
      <xdr:colOff>127000</xdr:colOff>
      <xdr:row>76</xdr:row>
      <xdr:rowOff>55026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990472"/>
          <a:ext cx="838200" cy="9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165303</xdr:rowOff>
    </xdr:from>
    <xdr:to>
      <xdr:col>81</xdr:col>
      <xdr:colOff>50800</xdr:colOff>
      <xdr:row>75</xdr:row>
      <xdr:rowOff>131722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2852603"/>
          <a:ext cx="889000" cy="13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151404</xdr:rowOff>
    </xdr:from>
    <xdr:to>
      <xdr:col>76</xdr:col>
      <xdr:colOff>114300</xdr:colOff>
      <xdr:row>74</xdr:row>
      <xdr:rowOff>165303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838704"/>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106142</xdr:rowOff>
    </xdr:from>
    <xdr:to>
      <xdr:col>71</xdr:col>
      <xdr:colOff>177800</xdr:colOff>
      <xdr:row>74</xdr:row>
      <xdr:rowOff>151404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793442"/>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23141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3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14546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3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4226</xdr:rowOff>
    </xdr:from>
    <xdr:to>
      <xdr:col>85</xdr:col>
      <xdr:colOff>177800</xdr:colOff>
      <xdr:row>76</xdr:row>
      <xdr:rowOff>105826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03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90604</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9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80922</xdr:rowOff>
    </xdr:from>
    <xdr:to>
      <xdr:col>81</xdr:col>
      <xdr:colOff>101600</xdr:colOff>
      <xdr:row>76</xdr:row>
      <xdr:rowOff>11072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93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2199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03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114503</xdr:rowOff>
    </xdr:from>
    <xdr:to>
      <xdr:col>76</xdr:col>
      <xdr:colOff>165100</xdr:colOff>
      <xdr:row>75</xdr:row>
      <xdr:rowOff>44653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80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35780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89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100604</xdr:rowOff>
    </xdr:from>
    <xdr:to>
      <xdr:col>72</xdr:col>
      <xdr:colOff>38100</xdr:colOff>
      <xdr:row>75</xdr:row>
      <xdr:rowOff>30754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7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21881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8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55342</xdr:rowOff>
    </xdr:from>
    <xdr:to>
      <xdr:col>67</xdr:col>
      <xdr:colOff>101600</xdr:colOff>
      <xdr:row>74</xdr:row>
      <xdr:rowOff>156942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7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148069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83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155969</xdr:rowOff>
    </xdr:from>
    <xdr:to>
      <xdr:col>85</xdr:col>
      <xdr:colOff>127000</xdr:colOff>
      <xdr:row>97</xdr:row>
      <xdr:rowOff>27687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272269"/>
          <a:ext cx="838200" cy="3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170484</xdr:rowOff>
    </xdr:from>
    <xdr:to>
      <xdr:col>81</xdr:col>
      <xdr:colOff>50800</xdr:colOff>
      <xdr:row>97</xdr:row>
      <xdr:rowOff>27687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458234"/>
          <a:ext cx="889000" cy="20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26636</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170484</xdr:rowOff>
    </xdr:from>
    <xdr:to>
      <xdr:col>76</xdr:col>
      <xdr:colOff>114300</xdr:colOff>
      <xdr:row>96</xdr:row>
      <xdr:rowOff>122898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458234"/>
          <a:ext cx="889000" cy="12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32504</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19495</xdr:rowOff>
    </xdr:from>
    <xdr:to>
      <xdr:col>71</xdr:col>
      <xdr:colOff>177800</xdr:colOff>
      <xdr:row>96</xdr:row>
      <xdr:rowOff>122898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5792895"/>
          <a:ext cx="889000" cy="78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43096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14445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8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105169</xdr:rowOff>
    </xdr:from>
    <xdr:to>
      <xdr:col>85</xdr:col>
      <xdr:colOff>177800</xdr:colOff>
      <xdr:row>95</xdr:row>
      <xdr:rowOff>35319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2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128046</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07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148337</xdr:rowOff>
    </xdr:from>
    <xdr:to>
      <xdr:col>81</xdr:col>
      <xdr:colOff>101600</xdr:colOff>
      <xdr:row>97</xdr:row>
      <xdr:rowOff>78487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0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95014</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38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119684</xdr:rowOff>
    </xdr:from>
    <xdr:to>
      <xdr:col>76</xdr:col>
      <xdr:colOff>165100</xdr:colOff>
      <xdr:row>96</xdr:row>
      <xdr:rowOff>49834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40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66361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18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72098</xdr:rowOff>
    </xdr:from>
    <xdr:to>
      <xdr:col>72</xdr:col>
      <xdr:colOff>38100</xdr:colOff>
      <xdr:row>97</xdr:row>
      <xdr:rowOff>2248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5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18775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30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140145</xdr:rowOff>
    </xdr:from>
    <xdr:to>
      <xdr:col>67</xdr:col>
      <xdr:colOff>101600</xdr:colOff>
      <xdr:row>92</xdr:row>
      <xdr:rowOff>70295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574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86822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551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88428</xdr:rowOff>
    </xdr:from>
    <xdr:to>
      <xdr:col>116</xdr:col>
      <xdr:colOff>63500</xdr:colOff>
      <xdr:row>38</xdr:row>
      <xdr:rowOff>96103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432078"/>
          <a:ext cx="838200" cy="17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88428</xdr:rowOff>
    </xdr:from>
    <xdr:to>
      <xdr:col>111</xdr:col>
      <xdr:colOff>177800</xdr:colOff>
      <xdr:row>37</xdr:row>
      <xdr:rowOff>96593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43207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148807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53485</xdr:rowOff>
    </xdr:from>
    <xdr:to>
      <xdr:col>107</xdr:col>
      <xdr:colOff>50800</xdr:colOff>
      <xdr:row>37</xdr:row>
      <xdr:rowOff>96593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397135"/>
          <a:ext cx="8890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143908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139373</xdr:rowOff>
    </xdr:from>
    <xdr:to>
      <xdr:col>102</xdr:col>
      <xdr:colOff>114300</xdr:colOff>
      <xdr:row>37</xdr:row>
      <xdr:rowOff>53485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140123"/>
          <a:ext cx="889000" cy="25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167258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543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45303</xdr:rowOff>
    </xdr:from>
    <xdr:to>
      <xdr:col>116</xdr:col>
      <xdr:colOff>114300</xdr:colOff>
      <xdr:row>38</xdr:row>
      <xdr:rowOff>146903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23730</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3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37628</xdr:rowOff>
    </xdr:from>
    <xdr:to>
      <xdr:col>112</xdr:col>
      <xdr:colOff>38100</xdr:colOff>
      <xdr:row>37</xdr:row>
      <xdr:rowOff>139228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3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155755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15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45793</xdr:rowOff>
    </xdr:from>
    <xdr:to>
      <xdr:col>107</xdr:col>
      <xdr:colOff>101600</xdr:colOff>
      <xdr:row>37</xdr:row>
      <xdr:rowOff>147393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38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163920</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2685</xdr:rowOff>
    </xdr:from>
    <xdr:to>
      <xdr:col>102</xdr:col>
      <xdr:colOff>165100</xdr:colOff>
      <xdr:row>37</xdr:row>
      <xdr:rowOff>104285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3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120812</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12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88573</xdr:rowOff>
    </xdr:from>
    <xdr:to>
      <xdr:col>98</xdr:col>
      <xdr:colOff>38100</xdr:colOff>
      <xdr:row>36</xdr:row>
      <xdr:rowOff>18723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0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35250</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586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78191</xdr:rowOff>
    </xdr:from>
    <xdr:to>
      <xdr:col>116</xdr:col>
      <xdr:colOff>63500</xdr:colOff>
      <xdr:row>59</xdr:row>
      <xdr:rowOff>79677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93741"/>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77243</xdr:rowOff>
    </xdr:from>
    <xdr:to>
      <xdr:col>111</xdr:col>
      <xdr:colOff>177800</xdr:colOff>
      <xdr:row>59</xdr:row>
      <xdr:rowOff>79677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92793"/>
          <a:ext cx="8890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39981</xdr:rowOff>
    </xdr:from>
    <xdr:to>
      <xdr:col>107</xdr:col>
      <xdr:colOff>50800</xdr:colOff>
      <xdr:row>59</xdr:row>
      <xdr:rowOff>77243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55531"/>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25906</xdr:rowOff>
    </xdr:from>
    <xdr:to>
      <xdr:col>102</xdr:col>
      <xdr:colOff>114300</xdr:colOff>
      <xdr:row>59</xdr:row>
      <xdr:rowOff>39981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41456"/>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27391</xdr:rowOff>
    </xdr:from>
    <xdr:to>
      <xdr:col>116</xdr:col>
      <xdr:colOff>114300</xdr:colOff>
      <xdr:row>59</xdr:row>
      <xdr:rowOff>128991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4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113768</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5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28877</xdr:rowOff>
    </xdr:from>
    <xdr:to>
      <xdr:col>112</xdr:col>
      <xdr:colOff>38100</xdr:colOff>
      <xdr:row>59</xdr:row>
      <xdr:rowOff>130477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4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121604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23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26443</xdr:rowOff>
    </xdr:from>
    <xdr:to>
      <xdr:col>107</xdr:col>
      <xdr:colOff>101600</xdr:colOff>
      <xdr:row>59</xdr:row>
      <xdr:rowOff>128043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4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119170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23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160631</xdr:rowOff>
    </xdr:from>
    <xdr:to>
      <xdr:col>102</xdr:col>
      <xdr:colOff>165100</xdr:colOff>
      <xdr:row>59</xdr:row>
      <xdr:rowOff>90781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81908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146556</xdr:rowOff>
    </xdr:from>
    <xdr:to>
      <xdr:col>98</xdr:col>
      <xdr:colOff>38100</xdr:colOff>
      <xdr:row>59</xdr:row>
      <xdr:rowOff>76706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9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67833</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8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103163</xdr:rowOff>
    </xdr:from>
    <xdr:to>
      <xdr:col>116</xdr:col>
      <xdr:colOff>63500</xdr:colOff>
      <xdr:row>76</xdr:row>
      <xdr:rowOff>115049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133363"/>
          <a:ext cx="8382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103163</xdr:rowOff>
    </xdr:from>
    <xdr:to>
      <xdr:col>111</xdr:col>
      <xdr:colOff>177800</xdr:colOff>
      <xdr:row>77</xdr:row>
      <xdr:rowOff>30238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133363"/>
          <a:ext cx="889000" cy="9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33096</xdr:rowOff>
    </xdr:from>
    <xdr:to>
      <xdr:col>107</xdr:col>
      <xdr:colOff>50800</xdr:colOff>
      <xdr:row>77</xdr:row>
      <xdr:rowOff>30238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063296"/>
          <a:ext cx="889000" cy="16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33096</xdr:rowOff>
    </xdr:from>
    <xdr:to>
      <xdr:col>102</xdr:col>
      <xdr:colOff>114300</xdr:colOff>
      <xdr:row>76</xdr:row>
      <xdr:rowOff>51308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063296"/>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64249</xdr:rowOff>
    </xdr:from>
    <xdr:to>
      <xdr:col>116</xdr:col>
      <xdr:colOff>114300</xdr:colOff>
      <xdr:row>76</xdr:row>
      <xdr:rowOff>165849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42676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0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52363</xdr:rowOff>
    </xdr:from>
    <xdr:to>
      <xdr:col>112</xdr:col>
      <xdr:colOff>38100</xdr:colOff>
      <xdr:row>76</xdr:row>
      <xdr:rowOff>153963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145090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17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150888</xdr:rowOff>
    </xdr:from>
    <xdr:to>
      <xdr:col>107</xdr:col>
      <xdr:colOff>101600</xdr:colOff>
      <xdr:row>77</xdr:row>
      <xdr:rowOff>81038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1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72165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27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153746</xdr:rowOff>
    </xdr:from>
    <xdr:to>
      <xdr:col>102</xdr:col>
      <xdr:colOff>165100</xdr:colOff>
      <xdr:row>76</xdr:row>
      <xdr:rowOff>83896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0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75023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1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508</xdr:rowOff>
    </xdr:from>
    <xdr:to>
      <xdr:col>98</xdr:col>
      <xdr:colOff>38100</xdr:colOff>
      <xdr:row>76</xdr:row>
      <xdr:rowOff>102108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3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93235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平成２１年度決算から企業業績の悪化による地方税の大幅な減収により、予算規模の縮小を図っていたが、平成２６年度以降は改善し、令和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年度決算においても多くの項目が前年度と同水準で推移している。</a:t>
          </a:r>
          <a:endParaRPr lang="ja-JP" altLang="ja-JP" sz="1400">
            <a:effectLst/>
          </a:endParaRPr>
        </a:p>
        <a:p>
          <a:r>
            <a:rPr kumimoji="1" lang="ja-JP" altLang="ja-JP" sz="1100">
              <a:solidFill>
                <a:schemeClr val="dk1"/>
              </a:solidFill>
              <a:effectLst/>
              <a:latin typeface="+mn-lt"/>
              <a:ea typeface="+mn-ea"/>
              <a:cs typeface="+mn-cs"/>
            </a:rPr>
            <a:t>　本市は公共施設数が類似団体平均に比べて多いため、物件費が多額となっている。また、普通建設事業費においては、将来への投資として道路の整備や、豊田地域医療センターの再整備</a:t>
          </a:r>
          <a:r>
            <a:rPr kumimoji="1" lang="ja-JP" altLang="en-US" sz="1100">
              <a:solidFill>
                <a:schemeClr val="dk1"/>
              </a:solidFill>
              <a:effectLst/>
              <a:latin typeface="+mn-lt"/>
              <a:ea typeface="+mn-ea"/>
              <a:cs typeface="+mn-cs"/>
            </a:rPr>
            <a:t>の推進、</a:t>
          </a:r>
          <a:r>
            <a:rPr kumimoji="1" lang="ja-JP" altLang="ja-JP" sz="1100">
              <a:solidFill>
                <a:schemeClr val="dk1"/>
              </a:solidFill>
              <a:effectLst/>
              <a:latin typeface="+mn-lt"/>
              <a:ea typeface="+mn-ea"/>
              <a:cs typeface="+mn-cs"/>
            </a:rPr>
            <a:t>住環境の向上を図るため</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区画整理事業</a:t>
          </a:r>
          <a:r>
            <a:rPr kumimoji="1" lang="ja-JP" altLang="en-US" sz="1100">
              <a:solidFill>
                <a:schemeClr val="dk1"/>
              </a:solidFill>
              <a:effectLst/>
              <a:latin typeface="+mn-lt"/>
              <a:ea typeface="+mn-ea"/>
              <a:cs typeface="+mn-cs"/>
            </a:rPr>
            <a:t>の推進</a:t>
          </a:r>
          <a:r>
            <a:rPr kumimoji="1" lang="ja-JP" altLang="ja-JP" sz="1100">
              <a:solidFill>
                <a:schemeClr val="dk1"/>
              </a:solidFill>
              <a:effectLst/>
              <a:latin typeface="+mn-lt"/>
              <a:ea typeface="+mn-ea"/>
              <a:cs typeface="+mn-cs"/>
            </a:rPr>
            <a:t>等により、住民１人当たりのコストが類似団体よりも</a:t>
          </a:r>
          <a:r>
            <a:rPr kumimoji="1" lang="ja-JP" altLang="en-US" sz="1100">
              <a:solidFill>
                <a:schemeClr val="dk1"/>
              </a:solidFill>
              <a:effectLst/>
              <a:latin typeface="+mn-lt"/>
              <a:ea typeface="+mn-ea"/>
              <a:cs typeface="+mn-cs"/>
            </a:rPr>
            <a:t>５６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９５１</a:t>
          </a:r>
          <a:r>
            <a:rPr kumimoji="1" lang="ja-JP" altLang="ja-JP" sz="1100">
              <a:solidFill>
                <a:schemeClr val="dk1"/>
              </a:solidFill>
              <a:effectLst/>
              <a:latin typeface="+mn-lt"/>
              <a:ea typeface="+mn-ea"/>
              <a:cs typeface="+mn-cs"/>
            </a:rPr>
            <a:t>円と大幅に高くなっている。一方で、扶助費や公債費は例年類似団体平均を下回っている。扶助費は生活保護率や老年人口割合が低い等の要因により支出が抑制されているが、今後は高齢化に伴い増加することが予想される。公債費については、減少傾向にあるが、今後は将来に向けたまちづくりの推進等に必要な財源として地方債を有効活用するため、地方債借入額の増加を見込んでおり、増加に転じる可能性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422,225
404,589
918.32
253,256,587
239,387,199
7,405,280
126,223,605
51,630,630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138176</xdr:rowOff>
    </xdr:from>
    <xdr:to>
      <xdr:col>24</xdr:col>
      <xdr:colOff>63500</xdr:colOff>
      <xdr:row>34</xdr:row>
      <xdr:rowOff>165608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674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135890</xdr:rowOff>
    </xdr:from>
    <xdr:to>
      <xdr:col>19</xdr:col>
      <xdr:colOff>177800</xdr:colOff>
      <xdr:row>34</xdr:row>
      <xdr:rowOff>138176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651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122936</xdr:rowOff>
    </xdr:from>
    <xdr:to>
      <xdr:col>15</xdr:col>
      <xdr:colOff>50800</xdr:colOff>
      <xdr:row>34</xdr:row>
      <xdr:rowOff>135890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5223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109982</xdr:rowOff>
    </xdr:from>
    <xdr:to>
      <xdr:col>10</xdr:col>
      <xdr:colOff>114300</xdr:colOff>
      <xdr:row>34</xdr:row>
      <xdr:rowOff>122936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3928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114808</xdr:rowOff>
    </xdr:from>
    <xdr:to>
      <xdr:col>24</xdr:col>
      <xdr:colOff>114300</xdr:colOff>
      <xdr:row>35</xdr:row>
      <xdr:rowOff>44958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4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137685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9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87376</xdr:rowOff>
    </xdr:from>
    <xdr:to>
      <xdr:col>20</xdr:col>
      <xdr:colOff>38100</xdr:colOff>
      <xdr:row>35</xdr:row>
      <xdr:rowOff>17526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34053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9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85090</xdr:rowOff>
    </xdr:from>
    <xdr:to>
      <xdr:col>15</xdr:col>
      <xdr:colOff>101600</xdr:colOff>
      <xdr:row>35</xdr:row>
      <xdr:rowOff>15240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31767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8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72136</xdr:rowOff>
    </xdr:from>
    <xdr:to>
      <xdr:col>10</xdr:col>
      <xdr:colOff>165100</xdr:colOff>
      <xdr:row>35</xdr:row>
      <xdr:rowOff>2286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18813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7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59182</xdr:rowOff>
    </xdr:from>
    <xdr:to>
      <xdr:col>6</xdr:col>
      <xdr:colOff>38100</xdr:colOff>
      <xdr:row>34</xdr:row>
      <xdr:rowOff>160782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5859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6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4804</xdr:rowOff>
    </xdr:from>
    <xdr:to>
      <xdr:col>24</xdr:col>
      <xdr:colOff>63500</xdr:colOff>
      <xdr:row>58</xdr:row>
      <xdr:rowOff>32334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748754"/>
          <a:ext cx="838200" cy="122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32334</xdr:rowOff>
    </xdr:from>
    <xdr:to>
      <xdr:col>19</xdr:col>
      <xdr:colOff>177800</xdr:colOff>
      <xdr:row>58</xdr:row>
      <xdr:rowOff>69574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76434"/>
          <a:ext cx="889000" cy="3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23364</xdr:rowOff>
    </xdr:from>
    <xdr:to>
      <xdr:col>15</xdr:col>
      <xdr:colOff>50800</xdr:colOff>
      <xdr:row>58</xdr:row>
      <xdr:rowOff>69574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967464"/>
          <a:ext cx="889000" cy="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78398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1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17116</xdr:rowOff>
    </xdr:from>
    <xdr:to>
      <xdr:col>10</xdr:col>
      <xdr:colOff>114300</xdr:colOff>
      <xdr:row>58</xdr:row>
      <xdr:rowOff>23364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789766"/>
          <a:ext cx="889000" cy="17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87575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2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69177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8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125454</xdr:rowOff>
    </xdr:from>
    <xdr:to>
      <xdr:col>24</xdr:col>
      <xdr:colOff>114300</xdr:colOff>
      <xdr:row>51</xdr:row>
      <xdr:rowOff>55604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69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40381</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61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152984</xdr:rowOff>
    </xdr:from>
    <xdr:to>
      <xdr:col>20</xdr:col>
      <xdr:colOff>38100</xdr:colOff>
      <xdr:row>58</xdr:row>
      <xdr:rowOff>83134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2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99661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7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18774</xdr:rowOff>
    </xdr:from>
    <xdr:to>
      <xdr:col>15</xdr:col>
      <xdr:colOff>101600</xdr:colOff>
      <xdr:row>58</xdr:row>
      <xdr:rowOff>120374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136901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73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144014</xdr:rowOff>
    </xdr:from>
    <xdr:to>
      <xdr:col>10</xdr:col>
      <xdr:colOff>165100</xdr:colOff>
      <xdr:row>58</xdr:row>
      <xdr:rowOff>74164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1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90691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69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137766</xdr:rowOff>
    </xdr:from>
    <xdr:to>
      <xdr:col>6</xdr:col>
      <xdr:colOff>38100</xdr:colOff>
      <xdr:row>57</xdr:row>
      <xdr:rowOff>67916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7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84443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51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84575</xdr:rowOff>
    </xdr:from>
    <xdr:to>
      <xdr:col>24</xdr:col>
      <xdr:colOff>63500</xdr:colOff>
      <xdr:row>78</xdr:row>
      <xdr:rowOff>160035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457675"/>
          <a:ext cx="838200" cy="7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160035</xdr:rowOff>
    </xdr:from>
    <xdr:to>
      <xdr:col>19</xdr:col>
      <xdr:colOff>177800</xdr:colOff>
      <xdr:row>79</xdr:row>
      <xdr:rowOff>55477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533135"/>
          <a:ext cx="889000" cy="6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41173</xdr:rowOff>
    </xdr:from>
    <xdr:to>
      <xdr:col>15</xdr:col>
      <xdr:colOff>50800</xdr:colOff>
      <xdr:row>79</xdr:row>
      <xdr:rowOff>55477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3585723"/>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41173</xdr:rowOff>
    </xdr:from>
    <xdr:to>
      <xdr:col>10</xdr:col>
      <xdr:colOff>114300</xdr:colOff>
      <xdr:row>79</xdr:row>
      <xdr:rowOff>98847</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585723"/>
          <a:ext cx="889000" cy="5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33775</xdr:rowOff>
    </xdr:from>
    <xdr:to>
      <xdr:col>24</xdr:col>
      <xdr:colOff>114300</xdr:colOff>
      <xdr:row>78</xdr:row>
      <xdr:rowOff>135375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40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12202</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38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109235</xdr:rowOff>
    </xdr:from>
    <xdr:to>
      <xdr:col>20</xdr:col>
      <xdr:colOff>38100</xdr:colOff>
      <xdr:row>79</xdr:row>
      <xdr:rowOff>39385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4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30512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57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4677</xdr:rowOff>
    </xdr:from>
    <xdr:to>
      <xdr:col>15</xdr:col>
      <xdr:colOff>101600</xdr:colOff>
      <xdr:row>79</xdr:row>
      <xdr:rowOff>106277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54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97404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64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161823</xdr:rowOff>
    </xdr:from>
    <xdr:to>
      <xdr:col>10</xdr:col>
      <xdr:colOff>165100</xdr:colOff>
      <xdr:row>79</xdr:row>
      <xdr:rowOff>91973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5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83100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62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48047</xdr:rowOff>
    </xdr:from>
    <xdr:to>
      <xdr:col>6</xdr:col>
      <xdr:colOff>38100</xdr:colOff>
      <xdr:row>79</xdr:row>
      <xdr:rowOff>149647</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5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140774</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68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158739</xdr:rowOff>
    </xdr:from>
    <xdr:to>
      <xdr:col>24</xdr:col>
      <xdr:colOff>63500</xdr:colOff>
      <xdr:row>96</xdr:row>
      <xdr:rowOff>83922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5932139"/>
          <a:ext cx="838200" cy="61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29706</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48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83922</xdr:rowOff>
    </xdr:from>
    <xdr:to>
      <xdr:col>19</xdr:col>
      <xdr:colOff>177800</xdr:colOff>
      <xdr:row>96</xdr:row>
      <xdr:rowOff>169842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543122"/>
          <a:ext cx="889000" cy="8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166767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146134</xdr:rowOff>
    </xdr:from>
    <xdr:to>
      <xdr:col>15</xdr:col>
      <xdr:colOff>50800</xdr:colOff>
      <xdr:row>96</xdr:row>
      <xdr:rowOff>169842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605334"/>
          <a:ext cx="889000" cy="2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146134</xdr:rowOff>
    </xdr:from>
    <xdr:to>
      <xdr:col>10</xdr:col>
      <xdr:colOff>114300</xdr:colOff>
      <xdr:row>96</xdr:row>
      <xdr:rowOff>159784</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605334"/>
          <a:ext cx="889000" cy="1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76733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76013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107939</xdr:rowOff>
    </xdr:from>
    <xdr:to>
      <xdr:col>24</xdr:col>
      <xdr:colOff>114300</xdr:colOff>
      <xdr:row>93</xdr:row>
      <xdr:rowOff>38089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588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130816</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573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33122</xdr:rowOff>
    </xdr:from>
    <xdr:to>
      <xdr:col>20</xdr:col>
      <xdr:colOff>38100</xdr:colOff>
      <xdr:row>96</xdr:row>
      <xdr:rowOff>134722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4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151249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26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119042</xdr:rowOff>
    </xdr:from>
    <xdr:to>
      <xdr:col>15</xdr:col>
      <xdr:colOff>101600</xdr:colOff>
      <xdr:row>97</xdr:row>
      <xdr:rowOff>49192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57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40319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6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95334</xdr:rowOff>
    </xdr:from>
    <xdr:to>
      <xdr:col>10</xdr:col>
      <xdr:colOff>165100</xdr:colOff>
      <xdr:row>97</xdr:row>
      <xdr:rowOff>25484</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55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42011</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32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108984</xdr:rowOff>
    </xdr:from>
    <xdr:to>
      <xdr:col>6</xdr:col>
      <xdr:colOff>38100</xdr:colOff>
      <xdr:row>97</xdr:row>
      <xdr:rowOff>39134</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56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55661</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3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60147</xdr:rowOff>
    </xdr:from>
    <xdr:to>
      <xdr:col>55</xdr:col>
      <xdr:colOff>0</xdr:colOff>
      <xdr:row>36</xdr:row>
      <xdr:rowOff>27686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5889447"/>
          <a:ext cx="838200" cy="3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163475</xdr:rowOff>
    </xdr:from>
    <xdr:to>
      <xdr:col>50</xdr:col>
      <xdr:colOff>114300</xdr:colOff>
      <xdr:row>36</xdr:row>
      <xdr:rowOff>27686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164225"/>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32123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163475</xdr:rowOff>
    </xdr:from>
    <xdr:to>
      <xdr:col>45</xdr:col>
      <xdr:colOff>177800</xdr:colOff>
      <xdr:row>36</xdr:row>
      <xdr:rowOff>57404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164225"/>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57404</xdr:rowOff>
    </xdr:from>
    <xdr:to>
      <xdr:col>41</xdr:col>
      <xdr:colOff>50800</xdr:colOff>
      <xdr:row>36</xdr:row>
      <xdr:rowOff>94437</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229604"/>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50411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38523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9347</xdr:rowOff>
    </xdr:from>
    <xdr:to>
      <xdr:col>55</xdr:col>
      <xdr:colOff>50800</xdr:colOff>
      <xdr:row>34</xdr:row>
      <xdr:rowOff>110947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583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32224</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569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148336</xdr:rowOff>
    </xdr:from>
    <xdr:to>
      <xdr:col>50</xdr:col>
      <xdr:colOff>165100</xdr:colOff>
      <xdr:row>36</xdr:row>
      <xdr:rowOff>78486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95013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5924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112675</xdr:rowOff>
    </xdr:from>
    <xdr:to>
      <xdr:col>46</xdr:col>
      <xdr:colOff>38100</xdr:colOff>
      <xdr:row>36</xdr:row>
      <xdr:rowOff>42825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1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59352</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58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6604</xdr:rowOff>
    </xdr:from>
    <xdr:to>
      <xdr:col>41</xdr:col>
      <xdr:colOff>101600</xdr:colOff>
      <xdr:row>36</xdr:row>
      <xdr:rowOff>108204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124731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5954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43637</xdr:rowOff>
    </xdr:from>
    <xdr:to>
      <xdr:col>36</xdr:col>
      <xdr:colOff>165100</xdr:colOff>
      <xdr:row>36</xdr:row>
      <xdr:rowOff>145237</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2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161764</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5991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137414</xdr:rowOff>
    </xdr:from>
    <xdr:to>
      <xdr:col>55</xdr:col>
      <xdr:colOff>0</xdr:colOff>
      <xdr:row>55</xdr:row>
      <xdr:rowOff>168446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567164"/>
          <a:ext cx="8382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73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158045</xdr:rowOff>
    </xdr:from>
    <xdr:to>
      <xdr:col>50</xdr:col>
      <xdr:colOff>114300</xdr:colOff>
      <xdr:row>55</xdr:row>
      <xdr:rowOff>168446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587795"/>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149930</xdr:rowOff>
    </xdr:from>
    <xdr:to>
      <xdr:col>45</xdr:col>
      <xdr:colOff>177800</xdr:colOff>
      <xdr:row>55</xdr:row>
      <xdr:rowOff>158045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579680"/>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138443</xdr:rowOff>
    </xdr:from>
    <xdr:to>
      <xdr:col>41</xdr:col>
      <xdr:colOff>50800</xdr:colOff>
      <xdr:row>55</xdr:row>
      <xdr:rowOff>149930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568193"/>
          <a:ext cx="8890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133221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124020</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86614</xdr:rowOff>
    </xdr:from>
    <xdr:to>
      <xdr:col>55</xdr:col>
      <xdr:colOff>50800</xdr:colOff>
      <xdr:row>56</xdr:row>
      <xdr:rowOff>16764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1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109491</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6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117646</xdr:rowOff>
    </xdr:from>
    <xdr:to>
      <xdr:col>50</xdr:col>
      <xdr:colOff>165100</xdr:colOff>
      <xdr:row>56</xdr:row>
      <xdr:rowOff>47796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4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64323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32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107245</xdr:rowOff>
    </xdr:from>
    <xdr:to>
      <xdr:col>46</xdr:col>
      <xdr:colOff>38100</xdr:colOff>
      <xdr:row>56</xdr:row>
      <xdr:rowOff>37395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5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53922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31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99130</xdr:rowOff>
    </xdr:from>
    <xdr:to>
      <xdr:col>41</xdr:col>
      <xdr:colOff>101600</xdr:colOff>
      <xdr:row>56</xdr:row>
      <xdr:rowOff>29280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52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45807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30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87643</xdr:rowOff>
    </xdr:from>
    <xdr:to>
      <xdr:col>36</xdr:col>
      <xdr:colOff>165100</xdr:colOff>
      <xdr:row>56</xdr:row>
      <xdr:rowOff>17793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1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34320</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29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49949</xdr:rowOff>
    </xdr:from>
    <xdr:to>
      <xdr:col>55</xdr:col>
      <xdr:colOff>0</xdr:colOff>
      <xdr:row>78</xdr:row>
      <xdr:rowOff>74231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23049"/>
          <a:ext cx="838200" cy="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74231</xdr:rowOff>
    </xdr:from>
    <xdr:to>
      <xdr:col>50</xdr:col>
      <xdr:colOff>114300</xdr:colOff>
      <xdr:row>78</xdr:row>
      <xdr:rowOff>81280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47331"/>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50636</xdr:rowOff>
    </xdr:from>
    <xdr:to>
      <xdr:col>45</xdr:col>
      <xdr:colOff>177800</xdr:colOff>
      <xdr:row>78</xdr:row>
      <xdr:rowOff>81280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23736"/>
          <a:ext cx="889000" cy="3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50636</xdr:rowOff>
    </xdr:from>
    <xdr:to>
      <xdr:col>41</xdr:col>
      <xdr:colOff>50800</xdr:colOff>
      <xdr:row>78</xdr:row>
      <xdr:rowOff>115367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23736"/>
          <a:ext cx="889000" cy="6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122190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170599</xdr:rowOff>
    </xdr:from>
    <xdr:to>
      <xdr:col>55</xdr:col>
      <xdr:colOff>50800</xdr:colOff>
      <xdr:row>78</xdr:row>
      <xdr:rowOff>100749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7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149026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5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23431</xdr:rowOff>
    </xdr:from>
    <xdr:to>
      <xdr:col>50</xdr:col>
      <xdr:colOff>165100</xdr:colOff>
      <xdr:row>78</xdr:row>
      <xdr:rowOff>125031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9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141558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7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30480</xdr:rowOff>
    </xdr:from>
    <xdr:to>
      <xdr:col>46</xdr:col>
      <xdr:colOff>38100</xdr:colOff>
      <xdr:row>78</xdr:row>
      <xdr:rowOff>132080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148607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7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171286</xdr:rowOff>
    </xdr:from>
    <xdr:to>
      <xdr:col>41</xdr:col>
      <xdr:colOff>101600</xdr:colOff>
      <xdr:row>78</xdr:row>
      <xdr:rowOff>101436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117963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64567</xdr:rowOff>
    </xdr:from>
    <xdr:to>
      <xdr:col>36</xdr:col>
      <xdr:colOff>165100</xdr:colOff>
      <xdr:row>78</xdr:row>
      <xdr:rowOff>166167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157294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3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145548</xdr:rowOff>
    </xdr:from>
    <xdr:to>
      <xdr:col>55</xdr:col>
      <xdr:colOff>0</xdr:colOff>
      <xdr:row>92</xdr:row>
      <xdr:rowOff>151912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5918948"/>
          <a:ext cx="8382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145548</xdr:rowOff>
    </xdr:from>
    <xdr:to>
      <xdr:col>50</xdr:col>
      <xdr:colOff>114300</xdr:colOff>
      <xdr:row>93</xdr:row>
      <xdr:rowOff>56547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5918948"/>
          <a:ext cx="889000" cy="8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28790</xdr:rowOff>
    </xdr:from>
    <xdr:to>
      <xdr:col>45</xdr:col>
      <xdr:colOff>177800</xdr:colOff>
      <xdr:row>93</xdr:row>
      <xdr:rowOff>56547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5630740"/>
          <a:ext cx="889000" cy="37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170866</xdr:rowOff>
    </xdr:from>
    <xdr:to>
      <xdr:col>41</xdr:col>
      <xdr:colOff>50800</xdr:colOff>
      <xdr:row>91</xdr:row>
      <xdr:rowOff>28790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5601366"/>
          <a:ext cx="889000" cy="2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152404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101112</xdr:rowOff>
    </xdr:from>
    <xdr:to>
      <xdr:col>55</xdr:col>
      <xdr:colOff>50800</xdr:colOff>
      <xdr:row>93</xdr:row>
      <xdr:rowOff>31262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587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123989</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572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94748</xdr:rowOff>
    </xdr:from>
    <xdr:to>
      <xdr:col>50</xdr:col>
      <xdr:colOff>165100</xdr:colOff>
      <xdr:row>93</xdr:row>
      <xdr:rowOff>24898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58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41425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564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5747</xdr:rowOff>
    </xdr:from>
    <xdr:to>
      <xdr:col>46</xdr:col>
      <xdr:colOff>38100</xdr:colOff>
      <xdr:row>93</xdr:row>
      <xdr:rowOff>107347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595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123874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572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149440</xdr:rowOff>
    </xdr:from>
    <xdr:to>
      <xdr:col>41</xdr:col>
      <xdr:colOff>101600</xdr:colOff>
      <xdr:row>91</xdr:row>
      <xdr:rowOff>79590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55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96117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53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120066</xdr:rowOff>
    </xdr:from>
    <xdr:to>
      <xdr:col>36</xdr:col>
      <xdr:colOff>165100</xdr:colOff>
      <xdr:row>91</xdr:row>
      <xdr:rowOff>50216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555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66743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53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3520</xdr:rowOff>
    </xdr:from>
    <xdr:to>
      <xdr:col>85</xdr:col>
      <xdr:colOff>127000</xdr:colOff>
      <xdr:row>34</xdr:row>
      <xdr:rowOff>76236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5832820"/>
          <a:ext cx="838200" cy="7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3520</xdr:rowOff>
    </xdr:from>
    <xdr:to>
      <xdr:col>81</xdr:col>
      <xdr:colOff>50800</xdr:colOff>
      <xdr:row>34</xdr:row>
      <xdr:rowOff>10160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5832820"/>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10160</xdr:rowOff>
    </xdr:from>
    <xdr:to>
      <xdr:col>76</xdr:col>
      <xdr:colOff>114300</xdr:colOff>
      <xdr:row>34</xdr:row>
      <xdr:rowOff>48695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5839460"/>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48695</xdr:rowOff>
    </xdr:from>
    <xdr:to>
      <xdr:col>71</xdr:col>
      <xdr:colOff>177800</xdr:colOff>
      <xdr:row>34</xdr:row>
      <xdr:rowOff>147864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5877995"/>
          <a:ext cx="889000" cy="9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167149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10503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25436</xdr:rowOff>
    </xdr:from>
    <xdr:to>
      <xdr:col>85</xdr:col>
      <xdr:colOff>177800</xdr:colOff>
      <xdr:row>34</xdr:row>
      <xdr:rowOff>127036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58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48313</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570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124170</xdr:rowOff>
    </xdr:from>
    <xdr:to>
      <xdr:col>81</xdr:col>
      <xdr:colOff>101600</xdr:colOff>
      <xdr:row>34</xdr:row>
      <xdr:rowOff>54320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57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70847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555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130810</xdr:rowOff>
    </xdr:from>
    <xdr:to>
      <xdr:col>76</xdr:col>
      <xdr:colOff>165100</xdr:colOff>
      <xdr:row>34</xdr:row>
      <xdr:rowOff>60960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57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77487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556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169345</xdr:rowOff>
    </xdr:from>
    <xdr:to>
      <xdr:col>72</xdr:col>
      <xdr:colOff>38100</xdr:colOff>
      <xdr:row>34</xdr:row>
      <xdr:rowOff>99495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582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116022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560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97064</xdr:rowOff>
    </xdr:from>
    <xdr:to>
      <xdr:col>67</xdr:col>
      <xdr:colOff>101600</xdr:colOff>
      <xdr:row>35</xdr:row>
      <xdr:rowOff>27214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59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43741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570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1580</xdr:rowOff>
    </xdr:from>
    <xdr:to>
      <xdr:col>85</xdr:col>
      <xdr:colOff>126364</xdr:colOff>
      <xdr:row>57</xdr:row>
      <xdr:rowOff>75784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916980"/>
          <a:ext cx="1269" cy="931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79611</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85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75784</xdr:rowOff>
    </xdr:from>
    <xdr:to>
      <xdr:col>86</xdr:col>
      <xdr:colOff>25400</xdr:colOff>
      <xdr:row>57</xdr:row>
      <xdr:rowOff>75784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8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119707</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9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1580</xdr:rowOff>
    </xdr:from>
    <xdr:to>
      <xdr:col>86</xdr:col>
      <xdr:colOff>25400</xdr:colOff>
      <xdr:row>52</xdr:row>
      <xdr:rowOff>1580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91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71280</xdr:rowOff>
    </xdr:from>
    <xdr:to>
      <xdr:col>85</xdr:col>
      <xdr:colOff>127000</xdr:colOff>
      <xdr:row>52</xdr:row>
      <xdr:rowOff>5077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8643780"/>
          <a:ext cx="838200" cy="27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104017</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362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125590</xdr:rowOff>
    </xdr:from>
    <xdr:to>
      <xdr:col>85</xdr:col>
      <xdr:colOff>177800</xdr:colOff>
      <xdr:row>55</xdr:row>
      <xdr:rowOff>55740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38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71280</xdr:rowOff>
    </xdr:from>
    <xdr:to>
      <xdr:col>81</xdr:col>
      <xdr:colOff>50800</xdr:colOff>
      <xdr:row>52</xdr:row>
      <xdr:rowOff>5535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8643780"/>
          <a:ext cx="889000" cy="27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40277</xdr:rowOff>
    </xdr:from>
    <xdr:to>
      <xdr:col>81</xdr:col>
      <xdr:colOff>101600</xdr:colOff>
      <xdr:row>55</xdr:row>
      <xdr:rowOff>141877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133004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6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5535</xdr:rowOff>
    </xdr:from>
    <xdr:to>
      <xdr:col>76</xdr:col>
      <xdr:colOff>114300</xdr:colOff>
      <xdr:row>53</xdr:row>
      <xdr:rowOff>116429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8920935"/>
          <a:ext cx="889000" cy="28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146416</xdr:rowOff>
    </xdr:from>
    <xdr:to>
      <xdr:col>76</xdr:col>
      <xdr:colOff>165100</xdr:colOff>
      <xdr:row>56</xdr:row>
      <xdr:rowOff>76566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67693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6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116429</xdr:rowOff>
    </xdr:from>
    <xdr:to>
      <xdr:col>71</xdr:col>
      <xdr:colOff>177800</xdr:colOff>
      <xdr:row>53</xdr:row>
      <xdr:rowOff>161600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203279"/>
          <a:ext cx="8890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113017</xdr:rowOff>
    </xdr:from>
    <xdr:to>
      <xdr:col>72</xdr:col>
      <xdr:colOff>38100</xdr:colOff>
      <xdr:row>56</xdr:row>
      <xdr:rowOff>43167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34294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139855</xdr:rowOff>
    </xdr:from>
    <xdr:to>
      <xdr:col>67</xdr:col>
      <xdr:colOff>101600</xdr:colOff>
      <xdr:row>56</xdr:row>
      <xdr:rowOff>70005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61132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125727</xdr:rowOff>
    </xdr:from>
    <xdr:to>
      <xdr:col>85</xdr:col>
      <xdr:colOff>177800</xdr:colOff>
      <xdr:row>52</xdr:row>
      <xdr:rowOff>55877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88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75256</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88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20480</xdr:rowOff>
    </xdr:from>
    <xdr:to>
      <xdr:col>81</xdr:col>
      <xdr:colOff>101600</xdr:colOff>
      <xdr:row>50</xdr:row>
      <xdr:rowOff>122080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859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48</xdr:row>
      <xdr:rowOff>138607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83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126185</xdr:rowOff>
    </xdr:from>
    <xdr:to>
      <xdr:col>76</xdr:col>
      <xdr:colOff>165100</xdr:colOff>
      <xdr:row>52</xdr:row>
      <xdr:rowOff>56335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88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72862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86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65629</xdr:rowOff>
    </xdr:from>
    <xdr:to>
      <xdr:col>72</xdr:col>
      <xdr:colOff>38100</xdr:colOff>
      <xdr:row>53</xdr:row>
      <xdr:rowOff>167229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15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12306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892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110800</xdr:rowOff>
    </xdr:from>
    <xdr:to>
      <xdr:col>67</xdr:col>
      <xdr:colOff>101600</xdr:colOff>
      <xdr:row>54</xdr:row>
      <xdr:rowOff>40950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1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57477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897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167094</xdr:rowOff>
    </xdr:from>
    <xdr:to>
      <xdr:col>85</xdr:col>
      <xdr:colOff>127000</xdr:colOff>
      <xdr:row>79</xdr:row>
      <xdr:rowOff>37954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540194"/>
          <a:ext cx="838200" cy="4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28087</xdr:rowOff>
    </xdr:from>
    <xdr:to>
      <xdr:col>81</xdr:col>
      <xdr:colOff>50800</xdr:colOff>
      <xdr:row>79</xdr:row>
      <xdr:rowOff>37954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72637"/>
          <a:ext cx="8890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28087</xdr:rowOff>
    </xdr:from>
    <xdr:to>
      <xdr:col>76</xdr:col>
      <xdr:colOff>114300</xdr:colOff>
      <xdr:row>79</xdr:row>
      <xdr:rowOff>32201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572637"/>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32201</xdr:rowOff>
    </xdr:from>
    <xdr:to>
      <xdr:col>71</xdr:col>
      <xdr:colOff>177800</xdr:colOff>
      <xdr:row>79</xdr:row>
      <xdr:rowOff>38602</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57675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116294</xdr:rowOff>
    </xdr:from>
    <xdr:to>
      <xdr:col>85</xdr:col>
      <xdr:colOff>177800</xdr:colOff>
      <xdr:row>79</xdr:row>
      <xdr:rowOff>46444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8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158604</xdr:rowOff>
    </xdr:from>
    <xdr:to>
      <xdr:col>81</xdr:col>
      <xdr:colOff>101600</xdr:colOff>
      <xdr:row>79</xdr:row>
      <xdr:rowOff>88754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3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79881</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362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148737</xdr:rowOff>
    </xdr:from>
    <xdr:to>
      <xdr:col>76</xdr:col>
      <xdr:colOff>165100</xdr:colOff>
      <xdr:row>79</xdr:row>
      <xdr:rowOff>78887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2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70014</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3017" y="13614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152851</xdr:rowOff>
    </xdr:from>
    <xdr:to>
      <xdr:col>72</xdr:col>
      <xdr:colOff>38100</xdr:colOff>
      <xdr:row>79</xdr:row>
      <xdr:rowOff>83001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74128</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17" y="13618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159252</xdr:rowOff>
    </xdr:from>
    <xdr:to>
      <xdr:col>67</xdr:col>
      <xdr:colOff>101600</xdr:colOff>
      <xdr:row>79</xdr:row>
      <xdr:rowOff>89402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80529</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62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131722</xdr:rowOff>
    </xdr:from>
    <xdr:to>
      <xdr:col>85</xdr:col>
      <xdr:colOff>127000</xdr:colOff>
      <xdr:row>96</xdr:row>
      <xdr:rowOff>55026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419472"/>
          <a:ext cx="838200" cy="9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165303</xdr:rowOff>
    </xdr:from>
    <xdr:to>
      <xdr:col>81</xdr:col>
      <xdr:colOff>50800</xdr:colOff>
      <xdr:row>95</xdr:row>
      <xdr:rowOff>131722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281603"/>
          <a:ext cx="889000" cy="13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151405</xdr:rowOff>
    </xdr:from>
    <xdr:to>
      <xdr:col>76</xdr:col>
      <xdr:colOff>114300</xdr:colOff>
      <xdr:row>94</xdr:row>
      <xdr:rowOff>165303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267705"/>
          <a:ext cx="8890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106141</xdr:rowOff>
    </xdr:from>
    <xdr:to>
      <xdr:col>71</xdr:col>
      <xdr:colOff>177800</xdr:colOff>
      <xdr:row>94</xdr:row>
      <xdr:rowOff>151405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222441"/>
          <a:ext cx="889000" cy="4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23119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14522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57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4226</xdr:rowOff>
    </xdr:from>
    <xdr:to>
      <xdr:col>85</xdr:col>
      <xdr:colOff>177800</xdr:colOff>
      <xdr:row>96</xdr:row>
      <xdr:rowOff>105826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6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90603</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3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80922</xdr:rowOff>
    </xdr:from>
    <xdr:to>
      <xdr:col>81</xdr:col>
      <xdr:colOff>101600</xdr:colOff>
      <xdr:row>96</xdr:row>
      <xdr:rowOff>11072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3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2199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4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114503</xdr:rowOff>
    </xdr:from>
    <xdr:to>
      <xdr:col>76</xdr:col>
      <xdr:colOff>165100</xdr:colOff>
      <xdr:row>95</xdr:row>
      <xdr:rowOff>44653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23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35780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32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100605</xdr:rowOff>
    </xdr:from>
    <xdr:to>
      <xdr:col>72</xdr:col>
      <xdr:colOff>38100</xdr:colOff>
      <xdr:row>95</xdr:row>
      <xdr:rowOff>30755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2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21882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3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55341</xdr:rowOff>
    </xdr:from>
    <xdr:to>
      <xdr:col>67</xdr:col>
      <xdr:colOff>101600</xdr:colOff>
      <xdr:row>94</xdr:row>
      <xdr:rowOff>156941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1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148068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26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18923</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05473"/>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18923</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19545300" y="6705473"/>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139573</xdr:rowOff>
    </xdr:from>
    <xdr:to>
      <xdr:col>107</xdr:col>
      <xdr:colOff>101600</xdr:colOff>
      <xdr:row>39</xdr:row>
      <xdr:rowOff>69723</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60850</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7474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度決算においては、引き続き土木費、消防費、教育費において、類似団体の比較して住民１人当たりのコストが特に高い数値となっている。土木費については、道路建設や区画整理事業の推進が要因である。消防費については本市が広域であることから人件費等のコストがかかるためであり、教育費については公共施設が多く、施設の管理運営費が膨らむことが主な要因であ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、豊田地域医療センターの再整備の進捗により衛生費</a:t>
          </a:r>
          <a:r>
            <a:rPr kumimoji="1" lang="ja-JP" altLang="ja-JP" sz="1100">
              <a:solidFill>
                <a:schemeClr val="dk1"/>
              </a:solidFill>
              <a:effectLst/>
              <a:latin typeface="+mn-lt"/>
              <a:ea typeface="+mn-ea"/>
              <a:cs typeface="+mn-cs"/>
            </a:rPr>
            <a:t>の増加が顕著</a:t>
          </a:r>
          <a:r>
            <a:rPr kumimoji="1" lang="ja-JP" altLang="en-US" sz="1100">
              <a:solidFill>
                <a:schemeClr val="dk1"/>
              </a:solidFill>
              <a:effectLst/>
              <a:latin typeface="+mn-lt"/>
              <a:ea typeface="+mn-ea"/>
              <a:cs typeface="+mn-cs"/>
            </a:rPr>
            <a:t>となってい</a:t>
          </a:r>
          <a:r>
            <a:rPr kumimoji="1" lang="ja-JP" altLang="ja-JP" sz="1100">
              <a:solidFill>
                <a:schemeClr val="dk1"/>
              </a:solidFill>
              <a:effectLst/>
              <a:latin typeface="+mn-lt"/>
              <a:ea typeface="+mn-ea"/>
              <a:cs typeface="+mn-cs"/>
            </a:rPr>
            <a:t>る</a:t>
          </a:r>
          <a:r>
            <a:rPr kumimoji="1" lang="ja-JP" altLang="en-US" sz="1100">
              <a:solidFill>
                <a:schemeClr val="dk1"/>
              </a:solidFill>
              <a:effectLst/>
              <a:latin typeface="+mn-lt"/>
              <a:ea typeface="+mn-ea"/>
              <a:cs typeface="+mn-cs"/>
            </a:rPr>
            <a:t>が、今後は、再整備のピークが過ぎることから減少に転じることが予想される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一方で、民生費や公債費は例年類似団体の平均を下回っている。民生費については、老年人口割合が低い等の要因により少額となっているが、全体的には増加傾向にあり今後高齢化に伴い更なる増加が予想される。公債費については、性質別歳出でも記載したとおり、今後は増加の可能性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財政調整基金について、令和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法人市民税等の減収に対応するため、積立額以上の取り崩しを行った結果、</a:t>
          </a:r>
          <a:r>
            <a:rPr kumimoji="1" lang="ja-JP" altLang="ja-JP" sz="1100">
              <a:solidFill>
                <a:schemeClr val="dk1"/>
              </a:solidFill>
              <a:effectLst/>
              <a:latin typeface="+mn-lt"/>
              <a:ea typeface="+mn-ea"/>
              <a:cs typeface="+mn-cs"/>
            </a:rPr>
            <a:t>現在高は</a:t>
          </a:r>
          <a:r>
            <a:rPr kumimoji="1" lang="ja-JP" altLang="en-US" sz="1100">
              <a:solidFill>
                <a:schemeClr val="dk1"/>
              </a:solidFill>
              <a:effectLst/>
              <a:latin typeface="+mn-lt"/>
              <a:ea typeface="+mn-ea"/>
              <a:cs typeface="+mn-cs"/>
            </a:rPr>
            <a:t>微減となっ</a:t>
          </a:r>
          <a:r>
            <a:rPr kumimoji="1" lang="ja-JP" altLang="ja-JP" sz="1100">
              <a:solidFill>
                <a:schemeClr val="dk1"/>
              </a:solidFill>
              <a:effectLst/>
              <a:latin typeface="+mn-lt"/>
              <a:ea typeface="+mn-ea"/>
              <a:cs typeface="+mn-cs"/>
            </a:rPr>
            <a:t>ている</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基準財政収入額</a:t>
          </a:r>
          <a:r>
            <a:rPr kumimoji="1" lang="ja-JP" altLang="en-US" sz="1100">
              <a:solidFill>
                <a:schemeClr val="dk1"/>
              </a:solidFill>
              <a:effectLst/>
              <a:latin typeface="+mn-lt"/>
              <a:ea typeface="+mn-ea"/>
              <a:cs typeface="+mn-cs"/>
            </a:rPr>
            <a:t>の減少に伴い標準財政規模も減少しているため、</a:t>
          </a:r>
          <a:r>
            <a:rPr kumimoji="1" lang="ja-JP" altLang="ja-JP" sz="1100">
              <a:solidFill>
                <a:schemeClr val="dk1"/>
              </a:solidFill>
              <a:effectLst/>
              <a:latin typeface="+mn-lt"/>
              <a:ea typeface="+mn-ea"/>
              <a:cs typeface="+mn-cs"/>
            </a:rPr>
            <a:t>標準財政規模に対する比率は前年度比</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６％となった。実質収支額について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依然として黒字額を維持しているものの、前述のとおり、</a:t>
          </a:r>
          <a:r>
            <a:rPr kumimoji="1" lang="ja-JP" altLang="ja-JP" sz="1100">
              <a:solidFill>
                <a:schemeClr val="dk1"/>
              </a:solidFill>
              <a:effectLst/>
              <a:latin typeface="+mn-lt"/>
              <a:ea typeface="+mn-ea"/>
              <a:cs typeface="+mn-cs"/>
            </a:rPr>
            <a:t>令和２年度</a:t>
          </a:r>
          <a:r>
            <a:rPr kumimoji="1" lang="ja-JP" altLang="en-US" sz="1100">
              <a:solidFill>
                <a:schemeClr val="dk1"/>
              </a:solidFill>
              <a:effectLst/>
              <a:latin typeface="+mn-lt"/>
              <a:ea typeface="+mn-ea"/>
              <a:cs typeface="+mn-cs"/>
            </a:rPr>
            <a:t>においては財政調整基金を積立額以上に取り崩しているため、</a:t>
          </a:r>
          <a:r>
            <a:rPr kumimoji="1" lang="ja-JP" altLang="ja-JP" sz="1100">
              <a:solidFill>
                <a:schemeClr val="dk1"/>
              </a:solidFill>
              <a:effectLst/>
              <a:latin typeface="+mn-lt"/>
              <a:ea typeface="+mn-ea"/>
              <a:cs typeface="+mn-cs"/>
            </a:rPr>
            <a:t>実質単年度収支は</a:t>
          </a:r>
          <a:r>
            <a:rPr kumimoji="1" lang="ja-JP" altLang="en-US" sz="1100">
              <a:solidFill>
                <a:schemeClr val="dk1"/>
              </a:solidFill>
              <a:effectLst/>
              <a:latin typeface="+mn-lt"/>
              <a:ea typeface="+mn-ea"/>
              <a:cs typeface="+mn-cs"/>
            </a:rPr>
            <a:t>マイナス</a:t>
          </a:r>
          <a:r>
            <a:rPr kumimoji="1" lang="ja-JP" altLang="ja-JP" sz="1100">
              <a:solidFill>
                <a:schemeClr val="dk1"/>
              </a:solidFill>
              <a:effectLst/>
              <a:latin typeface="+mn-lt"/>
              <a:ea typeface="+mn-ea"/>
              <a:cs typeface="+mn-cs"/>
            </a:rPr>
            <a:t>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令和２年の連結赤字比率は△２１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４１である。平成１９年度以降、全ての会計において黒字が維持されており、健全な財政運営が保たれていると判断できる。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今後も、より一層の歳入確保や短期・中期的な見通しに立った財政運営に努め、引き続き財務体質の強化を図る。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253256587</v>
      </c>
      <c r="BO4" s="464"/>
      <c r="BP4" s="464"/>
      <c r="BQ4" s="464"/>
      <c r="BR4" s="464"/>
      <c r="BS4" s="464"/>
      <c r="BT4" s="464"/>
      <c r="BU4" s="465"/>
      <c r="BV4" s="463">
        <v>202379593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5.9</v>
      </c>
      <c r="CU4" s="648"/>
      <c r="CV4" s="648"/>
      <c r="CW4" s="648"/>
      <c r="CX4" s="648"/>
      <c r="CY4" s="648"/>
      <c r="CZ4" s="648"/>
      <c r="DA4" s="649"/>
      <c r="DB4" s="647">
        <v>5.6</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239387199</v>
      </c>
      <c r="BO5" s="469"/>
      <c r="BP5" s="469"/>
      <c r="BQ5" s="469"/>
      <c r="BR5" s="469"/>
      <c r="BS5" s="469"/>
      <c r="BT5" s="469"/>
      <c r="BU5" s="470"/>
      <c r="BV5" s="468">
        <v>187267580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77.099999999999994</v>
      </c>
      <c r="CU5" s="439"/>
      <c r="CV5" s="439"/>
      <c r="CW5" s="439"/>
      <c r="CX5" s="439"/>
      <c r="CY5" s="439"/>
      <c r="CZ5" s="439"/>
      <c r="DA5" s="440"/>
      <c r="DB5" s="438">
        <v>69.7</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13869388</v>
      </c>
      <c r="BO6" s="469"/>
      <c r="BP6" s="469"/>
      <c r="BQ6" s="469"/>
      <c r="BR6" s="469"/>
      <c r="BS6" s="469"/>
      <c r="BT6" s="469"/>
      <c r="BU6" s="470"/>
      <c r="BV6" s="468">
        <v>15112013</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77.099999999999994</v>
      </c>
      <c r="CU6" s="622"/>
      <c r="CV6" s="622"/>
      <c r="CW6" s="622"/>
      <c r="CX6" s="622"/>
      <c r="CY6" s="622"/>
      <c r="CZ6" s="622"/>
      <c r="DA6" s="623"/>
      <c r="DB6" s="621">
        <v>69.7</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6464108</v>
      </c>
      <c r="BO7" s="469"/>
      <c r="BP7" s="469"/>
      <c r="BQ7" s="469"/>
      <c r="BR7" s="469"/>
      <c r="BS7" s="469"/>
      <c r="BT7" s="469"/>
      <c r="BU7" s="470"/>
      <c r="BV7" s="468">
        <v>7730583</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126223605</v>
      </c>
      <c r="CU7" s="469"/>
      <c r="CV7" s="469"/>
      <c r="CW7" s="469"/>
      <c r="CX7" s="469"/>
      <c r="CY7" s="469"/>
      <c r="CZ7" s="469"/>
      <c r="DA7" s="470"/>
      <c r="DB7" s="468">
        <v>131208145</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94</v>
      </c>
      <c r="AV8" s="526"/>
      <c r="AW8" s="526"/>
      <c r="AX8" s="526"/>
      <c r="AY8" s="448" t="s">
        <v>110</v>
      </c>
      <c r="AZ8" s="449"/>
      <c r="BA8" s="449"/>
      <c r="BB8" s="449"/>
      <c r="BC8" s="449"/>
      <c r="BD8" s="449"/>
      <c r="BE8" s="449"/>
      <c r="BF8" s="449"/>
      <c r="BG8" s="449"/>
      <c r="BH8" s="449"/>
      <c r="BI8" s="449"/>
      <c r="BJ8" s="449"/>
      <c r="BK8" s="449"/>
      <c r="BL8" s="449"/>
      <c r="BM8" s="450"/>
      <c r="BN8" s="468">
        <v>7405280</v>
      </c>
      <c r="BO8" s="469"/>
      <c r="BP8" s="469"/>
      <c r="BQ8" s="469"/>
      <c r="BR8" s="469"/>
      <c r="BS8" s="469"/>
      <c r="BT8" s="469"/>
      <c r="BU8" s="470"/>
      <c r="BV8" s="468">
        <v>7381430</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1.39</v>
      </c>
      <c r="CU8" s="582"/>
      <c r="CV8" s="582"/>
      <c r="CW8" s="582"/>
      <c r="CX8" s="582"/>
      <c r="CY8" s="582"/>
      <c r="CZ8" s="582"/>
      <c r="DA8" s="583"/>
      <c r="DB8" s="581">
        <v>1.47</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422330</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23850</v>
      </c>
      <c r="BO9" s="469"/>
      <c r="BP9" s="469"/>
      <c r="BQ9" s="469"/>
      <c r="BR9" s="469"/>
      <c r="BS9" s="469"/>
      <c r="BT9" s="469"/>
      <c r="BU9" s="470"/>
      <c r="BV9" s="468">
        <v>1540390</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5.2</v>
      </c>
      <c r="CU9" s="439"/>
      <c r="CV9" s="439"/>
      <c r="CW9" s="439"/>
      <c r="CX9" s="439"/>
      <c r="CY9" s="439"/>
      <c r="CZ9" s="439"/>
      <c r="DA9" s="440"/>
      <c r="DB9" s="438">
        <v>6.5</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119</v>
      </c>
      <c r="M10" s="442"/>
      <c r="N10" s="442"/>
      <c r="O10" s="442"/>
      <c r="P10" s="442"/>
      <c r="Q10" s="443"/>
      <c r="R10" s="444">
        <v>422542</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116</v>
      </c>
      <c r="AV10" s="526"/>
      <c r="AW10" s="526"/>
      <c r="AX10" s="526"/>
      <c r="AY10" s="448" t="s">
        <v>121</v>
      </c>
      <c r="AZ10" s="449"/>
      <c r="BA10" s="449"/>
      <c r="BB10" s="449"/>
      <c r="BC10" s="449"/>
      <c r="BD10" s="449"/>
      <c r="BE10" s="449"/>
      <c r="BF10" s="449"/>
      <c r="BG10" s="449"/>
      <c r="BH10" s="449"/>
      <c r="BI10" s="449"/>
      <c r="BJ10" s="449"/>
      <c r="BK10" s="449"/>
      <c r="BL10" s="449"/>
      <c r="BM10" s="450"/>
      <c r="BN10" s="468">
        <v>7690554</v>
      </c>
      <c r="BO10" s="469"/>
      <c r="BP10" s="469"/>
      <c r="BQ10" s="469"/>
      <c r="BR10" s="469"/>
      <c r="BS10" s="469"/>
      <c r="BT10" s="469"/>
      <c r="BU10" s="470"/>
      <c r="BV10" s="468">
        <v>4000000</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156701</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2">
      <c r="A12" s="187"/>
      <c r="B12" s="584" t="s">
        <v>131</v>
      </c>
      <c r="C12" s="585"/>
      <c r="D12" s="585"/>
      <c r="E12" s="585"/>
      <c r="F12" s="585"/>
      <c r="G12" s="585"/>
      <c r="H12" s="585"/>
      <c r="I12" s="585"/>
      <c r="J12" s="585"/>
      <c r="K12" s="586"/>
      <c r="L12" s="593" t="s">
        <v>132</v>
      </c>
      <c r="M12" s="594"/>
      <c r="N12" s="594"/>
      <c r="O12" s="594"/>
      <c r="P12" s="594"/>
      <c r="Q12" s="595"/>
      <c r="R12" s="596">
        <v>422225</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94</v>
      </c>
      <c r="AV12" s="526"/>
      <c r="AW12" s="526"/>
      <c r="AX12" s="526"/>
      <c r="AY12" s="448" t="s">
        <v>136</v>
      </c>
      <c r="AZ12" s="449"/>
      <c r="BA12" s="449"/>
      <c r="BB12" s="449"/>
      <c r="BC12" s="449"/>
      <c r="BD12" s="449"/>
      <c r="BE12" s="449"/>
      <c r="BF12" s="449"/>
      <c r="BG12" s="449"/>
      <c r="BH12" s="449"/>
      <c r="BI12" s="449"/>
      <c r="BJ12" s="449"/>
      <c r="BK12" s="449"/>
      <c r="BL12" s="449"/>
      <c r="BM12" s="450"/>
      <c r="BN12" s="468">
        <v>8390554</v>
      </c>
      <c r="BO12" s="469"/>
      <c r="BP12" s="469"/>
      <c r="BQ12" s="469"/>
      <c r="BR12" s="469"/>
      <c r="BS12" s="469"/>
      <c r="BT12" s="469"/>
      <c r="BU12" s="470"/>
      <c r="BV12" s="468">
        <v>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130</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138</v>
      </c>
      <c r="N13" s="569"/>
      <c r="O13" s="569"/>
      <c r="P13" s="569"/>
      <c r="Q13" s="570"/>
      <c r="R13" s="571">
        <v>404589</v>
      </c>
      <c r="S13" s="572"/>
      <c r="T13" s="572"/>
      <c r="U13" s="572"/>
      <c r="V13" s="573"/>
      <c r="W13" s="559" t="s">
        <v>139</v>
      </c>
      <c r="X13" s="481"/>
      <c r="Y13" s="481"/>
      <c r="Z13" s="481"/>
      <c r="AA13" s="481"/>
      <c r="AB13" s="482"/>
      <c r="AC13" s="444">
        <v>3961</v>
      </c>
      <c r="AD13" s="445"/>
      <c r="AE13" s="445"/>
      <c r="AF13" s="445"/>
      <c r="AG13" s="446"/>
      <c r="AH13" s="444">
        <v>4355</v>
      </c>
      <c r="AI13" s="445"/>
      <c r="AJ13" s="445"/>
      <c r="AK13" s="445"/>
      <c r="AL13" s="447"/>
      <c r="AM13" s="537" t="s">
        <v>140</v>
      </c>
      <c r="AN13" s="442"/>
      <c r="AO13" s="442"/>
      <c r="AP13" s="442"/>
      <c r="AQ13" s="442"/>
      <c r="AR13" s="442"/>
      <c r="AS13" s="442"/>
      <c r="AT13" s="443"/>
      <c r="AU13" s="525" t="s">
        <v>116</v>
      </c>
      <c r="AV13" s="526"/>
      <c r="AW13" s="526"/>
      <c r="AX13" s="526"/>
      <c r="AY13" s="448" t="s">
        <v>141</v>
      </c>
      <c r="AZ13" s="449"/>
      <c r="BA13" s="449"/>
      <c r="BB13" s="449"/>
      <c r="BC13" s="449"/>
      <c r="BD13" s="449"/>
      <c r="BE13" s="449"/>
      <c r="BF13" s="449"/>
      <c r="BG13" s="449"/>
      <c r="BH13" s="449"/>
      <c r="BI13" s="449"/>
      <c r="BJ13" s="449"/>
      <c r="BK13" s="449"/>
      <c r="BL13" s="449"/>
      <c r="BM13" s="450"/>
      <c r="BN13" s="468">
        <v>-676150</v>
      </c>
      <c r="BO13" s="469"/>
      <c r="BP13" s="469"/>
      <c r="BQ13" s="469"/>
      <c r="BR13" s="469"/>
      <c r="BS13" s="469"/>
      <c r="BT13" s="469"/>
      <c r="BU13" s="470"/>
      <c r="BV13" s="468">
        <v>5697091</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2.2999999999999998</v>
      </c>
      <c r="CU13" s="439"/>
      <c r="CV13" s="439"/>
      <c r="CW13" s="439"/>
      <c r="CX13" s="439"/>
      <c r="CY13" s="439"/>
      <c r="CZ13" s="439"/>
      <c r="DA13" s="440"/>
      <c r="DB13" s="438">
        <v>2.8</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143</v>
      </c>
      <c r="M14" s="605"/>
      <c r="N14" s="605"/>
      <c r="O14" s="605"/>
      <c r="P14" s="605"/>
      <c r="Q14" s="606"/>
      <c r="R14" s="571">
        <v>425145</v>
      </c>
      <c r="S14" s="572"/>
      <c r="T14" s="572"/>
      <c r="U14" s="572"/>
      <c r="V14" s="573"/>
      <c r="W14" s="574"/>
      <c r="X14" s="484"/>
      <c r="Y14" s="484"/>
      <c r="Z14" s="484"/>
      <c r="AA14" s="484"/>
      <c r="AB14" s="485"/>
      <c r="AC14" s="564">
        <v>2</v>
      </c>
      <c r="AD14" s="565"/>
      <c r="AE14" s="565"/>
      <c r="AF14" s="565"/>
      <c r="AG14" s="566"/>
      <c r="AH14" s="564">
        <v>2.1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129</v>
      </c>
      <c r="CU14" s="576"/>
      <c r="CV14" s="576"/>
      <c r="CW14" s="576"/>
      <c r="CX14" s="576"/>
      <c r="CY14" s="576"/>
      <c r="CZ14" s="576"/>
      <c r="DA14" s="577"/>
      <c r="DB14" s="575" t="s">
        <v>130</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145</v>
      </c>
      <c r="N15" s="569"/>
      <c r="O15" s="569"/>
      <c r="P15" s="569"/>
      <c r="Q15" s="570"/>
      <c r="R15" s="571">
        <v>406559</v>
      </c>
      <c r="S15" s="572"/>
      <c r="T15" s="572"/>
      <c r="U15" s="572"/>
      <c r="V15" s="573"/>
      <c r="W15" s="559" t="s">
        <v>146</v>
      </c>
      <c r="X15" s="481"/>
      <c r="Y15" s="481"/>
      <c r="Z15" s="481"/>
      <c r="AA15" s="481"/>
      <c r="AB15" s="482"/>
      <c r="AC15" s="444">
        <v>96032</v>
      </c>
      <c r="AD15" s="445"/>
      <c r="AE15" s="445"/>
      <c r="AF15" s="445"/>
      <c r="AG15" s="446"/>
      <c r="AH15" s="444">
        <v>96761</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96550359</v>
      </c>
      <c r="BO15" s="464"/>
      <c r="BP15" s="464"/>
      <c r="BQ15" s="464"/>
      <c r="BR15" s="464"/>
      <c r="BS15" s="464"/>
      <c r="BT15" s="464"/>
      <c r="BU15" s="465"/>
      <c r="BV15" s="463">
        <v>98994926</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47.3</v>
      </c>
      <c r="AD16" s="565"/>
      <c r="AE16" s="565"/>
      <c r="AF16" s="565"/>
      <c r="AG16" s="566"/>
      <c r="AH16" s="564">
        <v>47.7</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66889629</v>
      </c>
      <c r="BO16" s="469"/>
      <c r="BP16" s="469"/>
      <c r="BQ16" s="469"/>
      <c r="BR16" s="469"/>
      <c r="BS16" s="469"/>
      <c r="BT16" s="469"/>
      <c r="BU16" s="470"/>
      <c r="BV16" s="468">
        <v>64385377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103006</v>
      </c>
      <c r="AD17" s="445"/>
      <c r="AE17" s="445"/>
      <c r="AF17" s="445"/>
      <c r="AG17" s="446"/>
      <c r="AH17" s="444">
        <v>101654</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125323988</v>
      </c>
      <c r="BO17" s="469"/>
      <c r="BP17" s="469"/>
      <c r="BQ17" s="469"/>
      <c r="BR17" s="469"/>
      <c r="BS17" s="469"/>
      <c r="BT17" s="469"/>
      <c r="BU17" s="470"/>
      <c r="BV17" s="468">
        <v>129046616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156</v>
      </c>
      <c r="C18" s="531"/>
      <c r="D18" s="531"/>
      <c r="E18" s="532"/>
      <c r="F18" s="532"/>
      <c r="G18" s="532"/>
      <c r="H18" s="532"/>
      <c r="I18" s="532"/>
      <c r="J18" s="532"/>
      <c r="K18" s="532"/>
      <c r="L18" s="533">
        <v>918.32</v>
      </c>
      <c r="M18" s="533"/>
      <c r="N18" s="533"/>
      <c r="O18" s="533"/>
      <c r="P18" s="533"/>
      <c r="Q18" s="533"/>
      <c r="R18" s="534"/>
      <c r="S18" s="534"/>
      <c r="T18" s="534"/>
      <c r="U18" s="534"/>
      <c r="V18" s="535"/>
      <c r="W18" s="549"/>
      <c r="X18" s="550"/>
      <c r="Y18" s="550"/>
      <c r="Z18" s="550"/>
      <c r="AA18" s="550"/>
      <c r="AB18" s="560"/>
      <c r="AC18" s="432">
        <v>50.7</v>
      </c>
      <c r="AD18" s="433"/>
      <c r="AE18" s="433"/>
      <c r="AF18" s="433"/>
      <c r="AG18" s="536"/>
      <c r="AH18" s="432">
        <v>50.1</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93157084</v>
      </c>
      <c r="BO18" s="469"/>
      <c r="BP18" s="469"/>
      <c r="BQ18" s="469"/>
      <c r="BR18" s="469"/>
      <c r="BS18" s="469"/>
      <c r="BT18" s="469"/>
      <c r="BU18" s="470"/>
      <c r="BV18" s="468">
        <v>92326402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158</v>
      </c>
      <c r="C19" s="531"/>
      <c r="D19" s="531"/>
      <c r="E19" s="532"/>
      <c r="F19" s="532"/>
      <c r="G19" s="532"/>
      <c r="H19" s="532"/>
      <c r="I19" s="532"/>
      <c r="J19" s="532"/>
      <c r="K19" s="532"/>
      <c r="L19" s="538">
        <v>460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146562863</v>
      </c>
      <c r="BO19" s="469"/>
      <c r="BP19" s="469"/>
      <c r="BQ19" s="469"/>
      <c r="BR19" s="469"/>
      <c r="BS19" s="469"/>
      <c r="BT19" s="469"/>
      <c r="BU19" s="470"/>
      <c r="BV19" s="468">
        <v>144684461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160</v>
      </c>
      <c r="C20" s="531"/>
      <c r="D20" s="531"/>
      <c r="E20" s="532"/>
      <c r="F20" s="532"/>
      <c r="G20" s="532"/>
      <c r="H20" s="532"/>
      <c r="I20" s="532"/>
      <c r="J20" s="532"/>
      <c r="K20" s="532"/>
      <c r="L20" s="538">
        <v>176840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51630630</v>
      </c>
      <c r="BO23" s="469"/>
      <c r="BP23" s="469"/>
      <c r="BQ23" s="469"/>
      <c r="BR23" s="469"/>
      <c r="BS23" s="469"/>
      <c r="BT23" s="469"/>
      <c r="BU23" s="470"/>
      <c r="BV23" s="468">
        <v>51359326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169</v>
      </c>
      <c r="F24" s="442"/>
      <c r="G24" s="442"/>
      <c r="H24" s="442"/>
      <c r="I24" s="442"/>
      <c r="J24" s="442"/>
      <c r="K24" s="443"/>
      <c r="L24" s="444">
        <v>1</v>
      </c>
      <c r="M24" s="445"/>
      <c r="N24" s="445"/>
      <c r="O24" s="445"/>
      <c r="P24" s="446"/>
      <c r="Q24" s="444">
        <v>11290</v>
      </c>
      <c r="R24" s="445"/>
      <c r="S24" s="445"/>
      <c r="T24" s="445"/>
      <c r="U24" s="445"/>
      <c r="V24" s="446"/>
      <c r="W24" s="510"/>
      <c r="X24" s="501"/>
      <c r="Y24" s="502"/>
      <c r="Z24" s="441" t="s">
        <v>170</v>
      </c>
      <c r="AA24" s="442"/>
      <c r="AB24" s="442"/>
      <c r="AC24" s="442"/>
      <c r="AD24" s="442"/>
      <c r="AE24" s="442"/>
      <c r="AF24" s="442"/>
      <c r="AG24" s="443"/>
      <c r="AH24" s="444">
        <v>3087</v>
      </c>
      <c r="AI24" s="445"/>
      <c r="AJ24" s="445"/>
      <c r="AK24" s="445"/>
      <c r="AL24" s="446"/>
      <c r="AM24" s="444">
        <v>9369045</v>
      </c>
      <c r="AN24" s="445"/>
      <c r="AO24" s="445"/>
      <c r="AP24" s="445"/>
      <c r="AQ24" s="445"/>
      <c r="AR24" s="446"/>
      <c r="AS24" s="444">
        <v>3035</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27802016</v>
      </c>
      <c r="BO24" s="469"/>
      <c r="BP24" s="469"/>
      <c r="BQ24" s="469"/>
      <c r="BR24" s="469"/>
      <c r="BS24" s="469"/>
      <c r="BT24" s="469"/>
      <c r="BU24" s="470"/>
      <c r="BV24" s="468">
        <v>26681404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172</v>
      </c>
      <c r="F25" s="442"/>
      <c r="G25" s="442"/>
      <c r="H25" s="442"/>
      <c r="I25" s="442"/>
      <c r="J25" s="442"/>
      <c r="K25" s="443"/>
      <c r="L25" s="444">
        <v>2</v>
      </c>
      <c r="M25" s="445"/>
      <c r="N25" s="445"/>
      <c r="O25" s="445"/>
      <c r="P25" s="446"/>
      <c r="Q25" s="444">
        <v>9510</v>
      </c>
      <c r="R25" s="445"/>
      <c r="S25" s="445"/>
      <c r="T25" s="445"/>
      <c r="U25" s="445"/>
      <c r="V25" s="446"/>
      <c r="W25" s="510"/>
      <c r="X25" s="501"/>
      <c r="Y25" s="502"/>
      <c r="Z25" s="441" t="s">
        <v>173</v>
      </c>
      <c r="AA25" s="442"/>
      <c r="AB25" s="442"/>
      <c r="AC25" s="442"/>
      <c r="AD25" s="442"/>
      <c r="AE25" s="442"/>
      <c r="AF25" s="442"/>
      <c r="AG25" s="443"/>
      <c r="AH25" s="444">
        <v>530</v>
      </c>
      <c r="AI25" s="445"/>
      <c r="AJ25" s="445"/>
      <c r="AK25" s="445"/>
      <c r="AL25" s="446"/>
      <c r="AM25" s="444">
        <v>1614380</v>
      </c>
      <c r="AN25" s="445"/>
      <c r="AO25" s="445"/>
      <c r="AP25" s="445"/>
      <c r="AQ25" s="445"/>
      <c r="AR25" s="446"/>
      <c r="AS25" s="444">
        <v>3046</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59998590</v>
      </c>
      <c r="BO25" s="464"/>
      <c r="BP25" s="464"/>
      <c r="BQ25" s="464"/>
      <c r="BR25" s="464"/>
      <c r="BS25" s="464"/>
      <c r="BT25" s="464"/>
      <c r="BU25" s="465"/>
      <c r="BV25" s="463">
        <v>39033531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175</v>
      </c>
      <c r="F26" s="442"/>
      <c r="G26" s="442"/>
      <c r="H26" s="442"/>
      <c r="I26" s="442"/>
      <c r="J26" s="442"/>
      <c r="K26" s="443"/>
      <c r="L26" s="444">
        <v>1</v>
      </c>
      <c r="M26" s="445"/>
      <c r="N26" s="445"/>
      <c r="O26" s="445"/>
      <c r="P26" s="446"/>
      <c r="Q26" s="444">
        <v>7630</v>
      </c>
      <c r="R26" s="445"/>
      <c r="S26" s="445"/>
      <c r="T26" s="445"/>
      <c r="U26" s="445"/>
      <c r="V26" s="446"/>
      <c r="W26" s="510"/>
      <c r="X26" s="501"/>
      <c r="Y26" s="502"/>
      <c r="Z26" s="441" t="s">
        <v>176</v>
      </c>
      <c r="AA26" s="523"/>
      <c r="AB26" s="523"/>
      <c r="AC26" s="523"/>
      <c r="AD26" s="523"/>
      <c r="AE26" s="523"/>
      <c r="AF26" s="523"/>
      <c r="AG26" s="524"/>
      <c r="AH26" s="444">
        <v>163</v>
      </c>
      <c r="AI26" s="445"/>
      <c r="AJ26" s="445"/>
      <c r="AK26" s="445"/>
      <c r="AL26" s="446"/>
      <c r="AM26" s="444">
        <v>429016</v>
      </c>
      <c r="AN26" s="445"/>
      <c r="AO26" s="445"/>
      <c r="AP26" s="445"/>
      <c r="AQ26" s="445"/>
      <c r="AR26" s="446"/>
      <c r="AS26" s="444">
        <v>2632</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129</v>
      </c>
      <c r="BO26" s="469"/>
      <c r="BP26" s="469"/>
      <c r="BQ26" s="469"/>
      <c r="BR26" s="469"/>
      <c r="BS26" s="469"/>
      <c r="BT26" s="469"/>
      <c r="BU26" s="470"/>
      <c r="BV26" s="468" t="s">
        <v>178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179</v>
      </c>
      <c r="F27" s="442"/>
      <c r="G27" s="442"/>
      <c r="H27" s="442"/>
      <c r="I27" s="442"/>
      <c r="J27" s="442"/>
      <c r="K27" s="443"/>
      <c r="L27" s="444">
        <v>1</v>
      </c>
      <c r="M27" s="445"/>
      <c r="N27" s="445"/>
      <c r="O27" s="445"/>
      <c r="P27" s="446"/>
      <c r="Q27" s="444">
        <v>7590</v>
      </c>
      <c r="R27" s="445"/>
      <c r="S27" s="445"/>
      <c r="T27" s="445"/>
      <c r="U27" s="445"/>
      <c r="V27" s="446"/>
      <c r="W27" s="510"/>
      <c r="X27" s="501"/>
      <c r="Y27" s="502"/>
      <c r="Z27" s="441" t="s">
        <v>180</v>
      </c>
      <c r="AA27" s="442"/>
      <c r="AB27" s="442"/>
      <c r="AC27" s="442"/>
      <c r="AD27" s="442"/>
      <c r="AE27" s="442"/>
      <c r="AF27" s="442"/>
      <c r="AG27" s="443"/>
      <c r="AH27" s="444">
        <v>61</v>
      </c>
      <c r="AI27" s="445"/>
      <c r="AJ27" s="445"/>
      <c r="AK27" s="445"/>
      <c r="AL27" s="446"/>
      <c r="AM27" s="444">
        <v>215727</v>
      </c>
      <c r="AN27" s="445"/>
      <c r="AO27" s="445"/>
      <c r="AP27" s="445"/>
      <c r="AQ27" s="445"/>
      <c r="AR27" s="446"/>
      <c r="AS27" s="444">
        <v>3537</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15000000</v>
      </c>
      <c r="BO27" s="472"/>
      <c r="BP27" s="472"/>
      <c r="BQ27" s="472"/>
      <c r="BR27" s="472"/>
      <c r="BS27" s="472"/>
      <c r="BT27" s="472"/>
      <c r="BU27" s="473"/>
      <c r="BV27" s="471">
        <v>15000000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182</v>
      </c>
      <c r="F28" s="442"/>
      <c r="G28" s="442"/>
      <c r="H28" s="442"/>
      <c r="I28" s="442"/>
      <c r="J28" s="442"/>
      <c r="K28" s="443"/>
      <c r="L28" s="444">
        <v>1</v>
      </c>
      <c r="M28" s="445"/>
      <c r="N28" s="445"/>
      <c r="O28" s="445"/>
      <c r="P28" s="446"/>
      <c r="Q28" s="444">
        <v>6910</v>
      </c>
      <c r="R28" s="445"/>
      <c r="S28" s="445"/>
      <c r="T28" s="445"/>
      <c r="U28" s="445"/>
      <c r="V28" s="446"/>
      <c r="W28" s="510"/>
      <c r="X28" s="501"/>
      <c r="Y28" s="502"/>
      <c r="Z28" s="441" t="s">
        <v>183</v>
      </c>
      <c r="AA28" s="442"/>
      <c r="AB28" s="442"/>
      <c r="AC28" s="442"/>
      <c r="AD28" s="442"/>
      <c r="AE28" s="442"/>
      <c r="AF28" s="442"/>
      <c r="AG28" s="443"/>
      <c r="AH28" s="444" t="s">
        <v>178</v>
      </c>
      <c r="AI28" s="445"/>
      <c r="AJ28" s="445"/>
      <c r="AK28" s="445"/>
      <c r="AL28" s="446"/>
      <c r="AM28" s="444" t="s">
        <v>178</v>
      </c>
      <c r="AN28" s="445"/>
      <c r="AO28" s="445"/>
      <c r="AP28" s="445"/>
      <c r="AQ28" s="445"/>
      <c r="AR28" s="446"/>
      <c r="AS28" s="444" t="s">
        <v>178</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36400000</v>
      </c>
      <c r="BO28" s="464"/>
      <c r="BP28" s="464"/>
      <c r="BQ28" s="464"/>
      <c r="BR28" s="464"/>
      <c r="BS28" s="464"/>
      <c r="BT28" s="464"/>
      <c r="BU28" s="465"/>
      <c r="BV28" s="463">
        <v>37100000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185</v>
      </c>
      <c r="F29" s="442"/>
      <c r="G29" s="442"/>
      <c r="H29" s="442"/>
      <c r="I29" s="442"/>
      <c r="J29" s="442"/>
      <c r="K29" s="443"/>
      <c r="L29" s="444">
        <v>43</v>
      </c>
      <c r="M29" s="445"/>
      <c r="N29" s="445"/>
      <c r="O29" s="445"/>
      <c r="P29" s="446"/>
      <c r="Q29" s="444">
        <v>6420</v>
      </c>
      <c r="R29" s="445"/>
      <c r="S29" s="445"/>
      <c r="T29" s="445"/>
      <c r="U29" s="445"/>
      <c r="V29" s="446"/>
      <c r="W29" s="511"/>
      <c r="X29" s="512"/>
      <c r="Y29" s="513"/>
      <c r="Z29" s="441" t="s">
        <v>186</v>
      </c>
      <c r="AA29" s="442"/>
      <c r="AB29" s="442"/>
      <c r="AC29" s="442"/>
      <c r="AD29" s="442"/>
      <c r="AE29" s="442"/>
      <c r="AF29" s="442"/>
      <c r="AG29" s="443"/>
      <c r="AH29" s="444">
        <v>3148</v>
      </c>
      <c r="AI29" s="445"/>
      <c r="AJ29" s="445"/>
      <c r="AK29" s="445"/>
      <c r="AL29" s="446"/>
      <c r="AM29" s="444">
        <v>9584772</v>
      </c>
      <c r="AN29" s="445"/>
      <c r="AO29" s="445"/>
      <c r="AP29" s="445"/>
      <c r="AQ29" s="445"/>
      <c r="AR29" s="446"/>
      <c r="AS29" s="444">
        <v>3045</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2157308</v>
      </c>
      <c r="BO29" s="469"/>
      <c r="BP29" s="469"/>
      <c r="BQ29" s="469"/>
      <c r="BR29" s="469"/>
      <c r="BS29" s="469"/>
      <c r="BT29" s="469"/>
      <c r="BU29" s="470"/>
      <c r="BV29" s="468">
        <v>2154910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100</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36441596</v>
      </c>
      <c r="BO30" s="472"/>
      <c r="BP30" s="472"/>
      <c r="BQ30" s="472"/>
      <c r="BR30" s="472"/>
      <c r="BS30" s="472"/>
      <c r="BT30" s="472"/>
      <c r="BU30" s="473"/>
      <c r="BV30" s="471">
        <v>44966468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197</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195</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IF('各会計、関係団体の財政状況及び健全化判断比率'!B33="","",'各会計、関係団体の財政状況及び健全化判断比率'!B33)</f>
        <v>卸売市場特別会計</v>
      </c>
      <c r="BH34" s="426"/>
      <c r="BI34" s="426"/>
      <c r="BJ34" s="426"/>
      <c r="BK34" s="426"/>
      <c r="BL34" s="426"/>
      <c r="BM34" s="426"/>
      <c r="BN34" s="426"/>
      <c r="BO34" s="426"/>
      <c r="BP34" s="426"/>
      <c r="BQ34" s="426"/>
      <c r="BR34" s="426"/>
      <c r="BS34" s="426"/>
      <c r="BT34" s="426"/>
      <c r="BU34" s="426"/>
      <c r="BV34" s="214"/>
      <c r="BW34" s="427">
        <f>IF(BY34="","",MAX(C34:D43,U34:V43,AM34:AN43,BE34:BF43)+1)</f>
        <v>13</v>
      </c>
      <c r="BX34" s="427"/>
      <c r="BY34" s="426" t="str">
        <f>IF('各会計、関係団体の財政状況及び健全化判断比率'!B68="","",'各会計、関係団体の財政状況及び健全化判断比率'!B68)</f>
        <v>愛知県後期高齢者医療広域連合（一般会計）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15</v>
      </c>
      <c r="CP34" s="427"/>
      <c r="CQ34" s="426" t="str">
        <f>IF('各会計、関係団体の財政状況及び健全化判断比率'!BS7="","",'各会計、関係団体の財政状況及び健全化判断比率'!BS7)</f>
        <v>豊田市国際交流協会</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水道水源保全事業特別会計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f t="shared" ref="BE35:BE43" si="1">IF(BG35="","",BE34+1)</f>
        <v>10</v>
      </c>
      <c r="BF35" s="427"/>
      <c r="BG35" s="426" t="str">
        <f>IF('各会計、関係団体の財政状況及び健全化判断比率'!B34="","",'各会計、関係団体の財政状況及び健全化判断比率'!B34)</f>
        <v>分譲住宅建設事業特別会計</v>
      </c>
      <c r="BH35" s="426"/>
      <c r="BI35" s="426"/>
      <c r="BJ35" s="426"/>
      <c r="BK35" s="426"/>
      <c r="BL35" s="426"/>
      <c r="BM35" s="426"/>
      <c r="BN35" s="426"/>
      <c r="BO35" s="426"/>
      <c r="BP35" s="426"/>
      <c r="BQ35" s="426"/>
      <c r="BR35" s="426"/>
      <c r="BS35" s="426"/>
      <c r="BT35" s="426"/>
      <c r="BU35" s="426"/>
      <c r="BV35" s="214"/>
      <c r="BW35" s="427">
        <f t="shared" ref="BW35:BW43" si="2">IF(BY35="","",BW34+1)</f>
        <v>14</v>
      </c>
      <c r="BX35" s="427"/>
      <c r="BY35" s="426" t="str">
        <f>IF('各会計、関係団体の財政状況及び健全化判断比率'!B69="","",'各会計、関係団体の財政状況及び健全化判断比率'!B69)</f>
        <v>愛知県後期高齢者医療広域連合（後期高齢者医療特別会計）</v>
      </c>
      <c r="BZ35" s="426"/>
      <c r="CA35" s="426"/>
      <c r="CB35" s="426"/>
      <c r="CC35" s="426"/>
      <c r="CD35" s="426"/>
      <c r="CE35" s="426"/>
      <c r="CF35" s="426"/>
      <c r="CG35" s="426"/>
      <c r="CH35" s="426"/>
      <c r="CI35" s="426"/>
      <c r="CJ35" s="426"/>
      <c r="CK35" s="426"/>
      <c r="CL35" s="426"/>
      <c r="CM35" s="426"/>
      <c r="CN35" s="214"/>
      <c r="CO35" s="427">
        <f t="shared" ref="CO35:CO43" si="3">IF(CQ35="","",CO34+1)</f>
        <v>16</v>
      </c>
      <c r="CP35" s="427"/>
      <c r="CQ35" s="426" t="str">
        <f>IF('各会計、関係団体の財政状況及び健全化判断比率'!BS8="","",'各会計、関係団体の財政状況及び健全化判断比率'!BS8)</f>
        <v>豊田地域医療センター</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f>IF(E36="","",C35+1)</f>
        <v>3</v>
      </c>
      <c r="D36" s="427"/>
      <c r="E36" s="426" t="str">
        <f>IF('各会計、関係団体の財政状況及び健全化判断比率'!B9="","",'各会計、関係団体の財政状況及び健全化判断比率'!B9)</f>
        <v>母子父子寡婦福祉資金貸付事業特別会計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11</v>
      </c>
      <c r="BF36" s="427"/>
      <c r="BG36" s="426" t="str">
        <f>IF('各会計、関係団体の財政状況及び健全化判断比率'!B35="","",'各会計、関係団体の財政状況及び健全化判断比率'!B35)</f>
        <v>都市計画事業土地区画整理特別会計</v>
      </c>
      <c r="BH36" s="426"/>
      <c r="BI36" s="426"/>
      <c r="BJ36" s="426"/>
      <c r="BK36" s="426"/>
      <c r="BL36" s="426"/>
      <c r="BM36" s="426"/>
      <c r="BN36" s="426"/>
      <c r="BO36" s="426"/>
      <c r="BP36" s="426"/>
      <c r="BQ36" s="426"/>
      <c r="BR36" s="426"/>
      <c r="BS36" s="426"/>
      <c r="BT36" s="426"/>
      <c r="BU36" s="426"/>
      <c r="BV36" s="214"/>
      <c r="BW36" s="427" t="str">
        <f t="shared" si="2"/>
        <v/>
      </c>
      <c r="BX36" s="427"/>
      <c r="BY36" s="426" t="str">
        <f>IF('各会計、関係団体の財政状況及び健全化判断比率'!B70="","",'各会計、関係団体の財政状況及び健全化判断比率'!B70)</f>
        <v/>
      </c>
      <c r="BZ36" s="426"/>
      <c r="CA36" s="426"/>
      <c r="CB36" s="426"/>
      <c r="CC36" s="426"/>
      <c r="CD36" s="426"/>
      <c r="CE36" s="426"/>
      <c r="CF36" s="426"/>
      <c r="CG36" s="426"/>
      <c r="CH36" s="426"/>
      <c r="CI36" s="426"/>
      <c r="CJ36" s="426"/>
      <c r="CK36" s="426"/>
      <c r="CL36" s="426"/>
      <c r="CM36" s="426"/>
      <c r="CN36" s="214"/>
      <c r="CO36" s="427">
        <f t="shared" si="3"/>
        <v>17</v>
      </c>
      <c r="CP36" s="427"/>
      <c r="CQ36" s="426" t="str">
        <f>IF('各会計、関係団体の財政状況及び健全化判断比率'!BS9="","",'各会計、関係団体の財政状況及び健全化判断比率'!BS9)</f>
        <v>豊田ほっとかん</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12</v>
      </c>
      <c r="BF37" s="427"/>
      <c r="BG37" s="426" t="str">
        <f>IF('各会計、関係団体の財政状況及び健全化判断比率'!B36="","",'各会計、関係団体の財政状況及び健全化判断比率'!B36)</f>
        <v>産業用地造成事業特別会計</v>
      </c>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f t="shared" si="3"/>
        <v>18</v>
      </c>
      <c r="CP37" s="427"/>
      <c r="CQ37" s="426" t="str">
        <f>IF('各会計、関係団体の財政状況及び健全化判断比率'!BS10="","",'各会計、関係団体の財政状況及び健全化判断比率'!BS10)</f>
        <v>豊田加茂環境整備公社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f t="shared" si="3"/>
        <v>19</v>
      </c>
      <c r="CP38" s="427"/>
      <c r="CQ38" s="426" t="str">
        <f>IF('各会計、関係団体の財政状況及び健全化判断比率'!BS11="","",'各会計、関係団体の財政状況及び健全化判断比率'!BS11)</f>
        <v>豊田都市交通研究所</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f t="shared" si="3"/>
        <v>20</v>
      </c>
      <c r="CP39" s="427"/>
      <c r="CQ39" s="426" t="str">
        <f>IF('各会計、関係団体の財政状況及び健全化判断比率'!BS12="","",'各会計、関係団体の財政状況及び健全化判断比率'!BS12)</f>
        <v>豊田市駅前開発</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f t="shared" si="3"/>
        <v>21</v>
      </c>
      <c r="CP40" s="427"/>
      <c r="CQ40" s="426" t="str">
        <f>IF('各会計、関係団体の財政状況及び健全化判断比率'!BS13="","",'各会計、関係団体の財政状況及び健全化判断比率'!BS13)</f>
        <v>豊田市水道サービス協会</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f t="shared" si="3"/>
        <v>22</v>
      </c>
      <c r="CP41" s="427"/>
      <c r="CQ41" s="426" t="str">
        <f>IF('各会計、関係団体の財政状況及び健全化判断比率'!BS14="","",'各会計、関係団体の財政状況及び健全化判断比率'!BS14)</f>
        <v>豊田市学校給食協会</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f t="shared" si="3"/>
        <v>23</v>
      </c>
      <c r="CP42" s="427"/>
      <c r="CQ42" s="426" t="str">
        <f>IF('各会計、関係団体の財政状況及び健全化判断比率'!BS15="","",'各会計、関係団体の財政状況及び健全化判断比率'!BS15)</f>
        <v>豊田市文化振興財団</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f t="shared" si="3"/>
        <v>24</v>
      </c>
      <c r="CP43" s="427"/>
      <c r="CQ43" s="426" t="str">
        <f>IF('各会計、関係団体の財政状況及び健全化判断比率'!BS16="","",'各会計、関係団体の財政状況及び健全化判断比率'!BS16)</f>
        <v>豊田市スポーツ協会</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t2uw6nXDKmiqQNH/37pY0M/i7S9Pi5U8LKyypcsg+vVDk8AmiobMhFkofoHr6c0lu0j+JX9QnEk14yp+07h8TQ==" saltValue="qD5NZVG2RUtwj0qeTnjAJw==" spinCount="100000" sheet="1" objects="1" scenarios="1"/>
  <customSheetViews>
    <customSheetView guid="{BFA16E52-4248-4827-B3D8-3670FAFE41FD}"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 guid="{FF63D641-37A0-4BE6-81AE-26EDE337158D}"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2"/>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3"/>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250" t="s">
        <v>574</v>
      </c>
      <c r="D34" s="1250"/>
      <c r="E34" s="1251"/>
      <c r="F34" s="32">
        <v>9.82</v>
      </c>
      <c r="G34" s="33">
        <v>9.16</v>
      </c>
      <c r="H34" s="33">
        <v>12.17</v>
      </c>
      <c r="I34" s="33">
        <v>9.2200000000000006</v>
      </c>
      <c r="J34" s="34">
        <v>9.24</v>
      </c>
      <c r="K34" s="22"/>
      <c r="L34" s="22"/>
      <c r="M34" s="22"/>
      <c r="N34" s="22"/>
      <c r="O34" s="22"/>
      <c r="P34" s="22"/>
    </row>
    <row r="35" spans="1:16" ht="39" customHeight="1" x14ac:dyDescent="0.2">
      <c r="A35" s="22"/>
      <c r="B35" s="35"/>
      <c r="C35" s="1244" t="s">
        <v>575</v>
      </c>
      <c r="D35" s="1245"/>
      <c r="E35" s="1246"/>
      <c r="F35" s="36">
        <v>3.49</v>
      </c>
      <c r="G35" s="37">
        <v>3.35</v>
      </c>
      <c r="H35" s="37">
        <v>5.54</v>
      </c>
      <c r="I35" s="37">
        <v>5.62</v>
      </c>
      <c r="J35" s="38">
        <v>5.85</v>
      </c>
      <c r="K35" s="22"/>
      <c r="L35" s="22"/>
      <c r="M35" s="22"/>
      <c r="N35" s="22"/>
      <c r="O35" s="22"/>
      <c r="P35" s="22"/>
    </row>
    <row r="36" spans="1:16" ht="39" customHeight="1" x14ac:dyDescent="0.2">
      <c r="A36" s="22"/>
      <c r="B36" s="35"/>
      <c r="C36" s="1244" t="s">
        <v>576</v>
      </c>
      <c r="D36" s="1245"/>
      <c r="E36" s="1246"/>
      <c r="F36" s="36">
        <v>2.2200000000000002</v>
      </c>
      <c r="G36" s="37">
        <v>2.27</v>
      </c>
      <c r="H36" s="37">
        <v>2.88</v>
      </c>
      <c r="I36" s="37">
        <v>2.89</v>
      </c>
      <c r="J36" s="38">
        <v>3.1</v>
      </c>
      <c r="K36" s="22"/>
      <c r="L36" s="22"/>
      <c r="M36" s="22"/>
      <c r="N36" s="22"/>
      <c r="O36" s="22"/>
      <c r="P36" s="22"/>
    </row>
    <row r="37" spans="1:16" ht="39" customHeight="1" x14ac:dyDescent="0.2">
      <c r="A37" s="22"/>
      <c r="B37" s="35"/>
      <c r="C37" s="1244" t="s">
        <v>577</v>
      </c>
      <c r="D37" s="1245"/>
      <c r="E37" s="1246"/>
      <c r="F37" s="36">
        <v>0</v>
      </c>
      <c r="G37" s="37">
        <v>0</v>
      </c>
      <c r="H37" s="37">
        <v>0</v>
      </c>
      <c r="I37" s="37">
        <v>0</v>
      </c>
      <c r="J37" s="38">
        <v>2.15</v>
      </c>
      <c r="K37" s="22"/>
      <c r="L37" s="22"/>
      <c r="M37" s="22"/>
      <c r="N37" s="22"/>
      <c r="O37" s="22"/>
      <c r="P37" s="22"/>
    </row>
    <row r="38" spans="1:16" ht="39" customHeight="1" x14ac:dyDescent="0.2">
      <c r="A38" s="22"/>
      <c r="B38" s="35"/>
      <c r="C38" s="1244" t="s">
        <v>578</v>
      </c>
      <c r="D38" s="1245"/>
      <c r="E38" s="1246"/>
      <c r="F38" s="36">
        <v>0.39</v>
      </c>
      <c r="G38" s="37">
        <v>0.53</v>
      </c>
      <c r="H38" s="37">
        <v>0.63</v>
      </c>
      <c r="I38" s="37">
        <v>0.43</v>
      </c>
      <c r="J38" s="38">
        <v>0.54</v>
      </c>
      <c r="K38" s="22"/>
      <c r="L38" s="22"/>
      <c r="M38" s="22"/>
      <c r="N38" s="22"/>
      <c r="O38" s="22"/>
      <c r="P38" s="22"/>
    </row>
    <row r="39" spans="1:16" ht="39" customHeight="1" x14ac:dyDescent="0.2">
      <c r="A39" s="22"/>
      <c r="B39" s="35"/>
      <c r="C39" s="1244" t="s">
        <v>579</v>
      </c>
      <c r="D39" s="1245"/>
      <c r="E39" s="1246"/>
      <c r="F39" s="36">
        <v>1.37</v>
      </c>
      <c r="G39" s="37">
        <v>1.31</v>
      </c>
      <c r="H39" s="37">
        <v>0.53</v>
      </c>
      <c r="I39" s="37">
        <v>7.0000000000000007E-2</v>
      </c>
      <c r="J39" s="38">
        <v>0.46</v>
      </c>
      <c r="K39" s="22"/>
      <c r="L39" s="22"/>
      <c r="M39" s="22"/>
      <c r="N39" s="22"/>
      <c r="O39" s="22"/>
      <c r="P39" s="22"/>
    </row>
    <row r="40" spans="1:16" ht="39" customHeight="1" x14ac:dyDescent="0.2">
      <c r="A40" s="22"/>
      <c r="B40" s="35"/>
      <c r="C40" s="1244" t="s">
        <v>580</v>
      </c>
      <c r="D40" s="1245"/>
      <c r="E40" s="1246"/>
      <c r="F40" s="36">
        <v>0.02</v>
      </c>
      <c r="G40" s="37">
        <v>0.01</v>
      </c>
      <c r="H40" s="37">
        <v>0</v>
      </c>
      <c r="I40" s="37">
        <v>0.01</v>
      </c>
      <c r="J40" s="38">
        <v>0.01</v>
      </c>
      <c r="K40" s="22"/>
      <c r="L40" s="22"/>
      <c r="M40" s="22"/>
      <c r="N40" s="22"/>
      <c r="O40" s="22"/>
      <c r="P40" s="22"/>
    </row>
    <row r="41" spans="1:16" ht="39" customHeight="1" x14ac:dyDescent="0.2">
      <c r="A41" s="22"/>
      <c r="B41" s="35"/>
      <c r="C41" s="1244" t="s">
        <v>581</v>
      </c>
      <c r="D41" s="1245"/>
      <c r="E41" s="1246"/>
      <c r="F41" s="36">
        <v>0</v>
      </c>
      <c r="G41" s="37">
        <v>0</v>
      </c>
      <c r="H41" s="37">
        <v>0.01</v>
      </c>
      <c r="I41" s="37">
        <v>0.01</v>
      </c>
      <c r="J41" s="38">
        <v>0.01</v>
      </c>
      <c r="K41" s="22"/>
      <c r="L41" s="22"/>
      <c r="M41" s="22"/>
      <c r="N41" s="22"/>
      <c r="O41" s="22"/>
      <c r="P41" s="22"/>
    </row>
    <row r="42" spans="1:16" ht="39" customHeight="1" x14ac:dyDescent="0.2">
      <c r="A42" s="22"/>
      <c r="B42" s="39"/>
      <c r="C42" s="1244" t="s">
        <v>582</v>
      </c>
      <c r="D42" s="1245"/>
      <c r="E42" s="1246"/>
      <c r="F42" s="36" t="s">
        <v>526</v>
      </c>
      <c r="G42" s="37" t="s">
        <v>526</v>
      </c>
      <c r="H42" s="37" t="s">
        <v>526</v>
      </c>
      <c r="I42" s="37" t="s">
        <v>526</v>
      </c>
      <c r="J42" s="38" t="s">
        <v>526</v>
      </c>
      <c r="K42" s="22"/>
      <c r="L42" s="22"/>
      <c r="M42" s="22"/>
      <c r="N42" s="22"/>
      <c r="O42" s="22"/>
      <c r="P42" s="22"/>
    </row>
    <row r="43" spans="1:16" ht="39" customHeight="1" thickBot="1" x14ac:dyDescent="0.25">
      <c r="A43" s="22"/>
      <c r="B43" s="40"/>
      <c r="C43" s="1247" t="s">
        <v>583</v>
      </c>
      <c r="D43" s="1248"/>
      <c r="E43" s="1249"/>
      <c r="F43" s="41">
        <v>0.42</v>
      </c>
      <c r="G43" s="42">
        <v>0.06</v>
      </c>
      <c r="H43" s="42">
        <v>0.01</v>
      </c>
      <c r="I43" s="42">
        <v>0</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ZiE89L92a4N+sHgF/uUdHpASyHV5+ITZp+p7QLK1Xts4zTlpxZBaBr3EkqVZ+A/9VF3MUIns+TE/MhT43lDHg==" saltValue="OH9QEEWpTv38pRHyn0hpeA==" spinCount="100000" sheet="1" objects="1" scenarios="1"/>
  <customSheetViews>
    <customSheetView guid="{BFA16E52-4248-4827-B3D8-3670FAFE41FD}"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 guid="{FF63D641-37A0-4BE6-81AE-26EDE337158D}" showGridLines="0" fitToPage="1" hiddenRows="1" hiddenColumns="1" topLeftCell="G31">
      <selection activeCell="K44" sqref="K44"/>
      <rowBreaks count="1" manualBreakCount="1">
        <brk id="47" max="15" man="1"/>
      </rowBreaks>
      <pageMargins left="0" right="0" top="0.19685039370078741" bottom="0" header="0" footer="0"/>
      <printOptions horizontalCentered="1"/>
      <pageSetup paperSize="9" scale="62" orientation="landscape" horizontalDpi="300" verticalDpi="300" r:id="rId2"/>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3"/>
  <headerFooter alignWithMargins="0">
    <oddFooter>&amp;C&amp;P/&amp;N</oddFooter>
  </headerFooter>
  <rowBreaks count="1" manualBreakCount="1">
    <brk id="47" max="15" man="1"/>
  </rowBreak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13346</v>
      </c>
      <c r="L45" s="60">
        <v>12538</v>
      </c>
      <c r="M45" s="60">
        <v>12173</v>
      </c>
      <c r="N45" s="60">
        <v>9557</v>
      </c>
      <c r="O45" s="61">
        <v>7897</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526</v>
      </c>
      <c r="L46" s="64" t="s">
        <v>526</v>
      </c>
      <c r="M46" s="64" t="s">
        <v>526</v>
      </c>
      <c r="N46" s="64" t="s">
        <v>526</v>
      </c>
      <c r="O46" s="65" t="s">
        <v>526</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526</v>
      </c>
      <c r="L47" s="64" t="s">
        <v>526</v>
      </c>
      <c r="M47" s="64" t="s">
        <v>526</v>
      </c>
      <c r="N47" s="64" t="s">
        <v>526</v>
      </c>
      <c r="O47" s="65" t="s">
        <v>526</v>
      </c>
      <c r="P47" s="48"/>
      <c r="Q47" s="48"/>
      <c r="R47" s="48"/>
      <c r="S47" s="48"/>
      <c r="T47" s="48"/>
      <c r="U47" s="48"/>
    </row>
    <row r="48" spans="1:21" ht="30.75" customHeight="1" x14ac:dyDescent="0.2">
      <c r="A48" s="48"/>
      <c r="B48" s="1272"/>
      <c r="C48" s="1273"/>
      <c r="D48" s="62"/>
      <c r="E48" s="1254" t="s">
        <v>15</v>
      </c>
      <c r="F48" s="1254"/>
      <c r="G48" s="1254"/>
      <c r="H48" s="1254"/>
      <c r="I48" s="1254"/>
      <c r="J48" s="1255"/>
      <c r="K48" s="63">
        <v>3025</v>
      </c>
      <c r="L48" s="64">
        <v>2444</v>
      </c>
      <c r="M48" s="64">
        <v>2408</v>
      </c>
      <c r="N48" s="64">
        <v>2356</v>
      </c>
      <c r="O48" s="65">
        <v>2317</v>
      </c>
      <c r="P48" s="48"/>
      <c r="Q48" s="48"/>
      <c r="R48" s="48"/>
      <c r="S48" s="48"/>
      <c r="T48" s="48"/>
      <c r="U48" s="48"/>
    </row>
    <row r="49" spans="1:21" ht="30.75" customHeight="1" x14ac:dyDescent="0.2">
      <c r="A49" s="48"/>
      <c r="B49" s="1272"/>
      <c r="C49" s="1273"/>
      <c r="D49" s="62"/>
      <c r="E49" s="1254" t="s">
        <v>16</v>
      </c>
      <c r="F49" s="1254"/>
      <c r="G49" s="1254"/>
      <c r="H49" s="1254"/>
      <c r="I49" s="1254"/>
      <c r="J49" s="1255"/>
      <c r="K49" s="63" t="s">
        <v>526</v>
      </c>
      <c r="L49" s="64" t="s">
        <v>526</v>
      </c>
      <c r="M49" s="64" t="s">
        <v>526</v>
      </c>
      <c r="N49" s="64" t="s">
        <v>526</v>
      </c>
      <c r="O49" s="65" t="s">
        <v>526</v>
      </c>
      <c r="P49" s="48"/>
      <c r="Q49" s="48"/>
      <c r="R49" s="48"/>
      <c r="S49" s="48"/>
      <c r="T49" s="48"/>
      <c r="U49" s="48"/>
    </row>
    <row r="50" spans="1:21" ht="30.75" customHeight="1" x14ac:dyDescent="0.2">
      <c r="A50" s="48"/>
      <c r="B50" s="1272"/>
      <c r="C50" s="1273"/>
      <c r="D50" s="62"/>
      <c r="E50" s="1254" t="s">
        <v>17</v>
      </c>
      <c r="F50" s="1254"/>
      <c r="G50" s="1254"/>
      <c r="H50" s="1254"/>
      <c r="I50" s="1254"/>
      <c r="J50" s="1255"/>
      <c r="K50" s="63">
        <v>347</v>
      </c>
      <c r="L50" s="64">
        <v>348</v>
      </c>
      <c r="M50" s="64">
        <v>348</v>
      </c>
      <c r="N50" s="64">
        <v>1079</v>
      </c>
      <c r="O50" s="65">
        <v>398</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526</v>
      </c>
      <c r="L51" s="64" t="s">
        <v>526</v>
      </c>
      <c r="M51" s="64" t="s">
        <v>526</v>
      </c>
      <c r="N51" s="64" t="s">
        <v>526</v>
      </c>
      <c r="O51" s="65" t="s">
        <v>526</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11809</v>
      </c>
      <c r="L52" s="64">
        <v>11444</v>
      </c>
      <c r="M52" s="64">
        <v>11938</v>
      </c>
      <c r="N52" s="64">
        <v>9617</v>
      </c>
      <c r="O52" s="65">
        <v>9061</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4909</v>
      </c>
      <c r="L53" s="69">
        <v>3886</v>
      </c>
      <c r="M53" s="69">
        <v>2991</v>
      </c>
      <c r="N53" s="69">
        <v>3375</v>
      </c>
      <c r="O53" s="70">
        <v>1551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3">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X5dPMRSw7uaTbzEAJKKZ+fbRz00ZNcbpMnBG6KbUnEIPjAXGRvURn1agDy2OOOOTH8srOCA8D81atYQW65usQ==" saltValue="Cod3v9bRqxYOtt/gNawAgg==" spinCount="100000" sheet="1" objects="1" scenarios="1"/>
  <customSheetViews>
    <customSheetView guid="{BFA16E52-4248-4827-B3D8-3670FAFE41FD}" showGridLines="0" fitToPage="1" hiddenRows="1" hiddenColumns="1">
      <rowBreaks count="1" manualBreakCount="1">
        <brk id="62" max="15" man="1"/>
      </rowBreaks>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 guid="{FF63D641-37A0-4BE6-81AE-26EDE337158D}" showGridLines="0" fitToPage="1" hiddenRows="1" hiddenColumns="1" topLeftCell="I43">
      <rowBreaks count="1" manualBreakCount="1">
        <brk id="62" max="15" man="1"/>
      </rowBreaks>
      <pageMargins left="0" right="0" top="0.19685039370078741" bottom="0.23622047244094491" header="0" footer="0"/>
      <printOptions horizontalCentered="1"/>
      <pageSetup paperSize="9" scale="56" orientation="landscape" horizontalDpi="300" verticalDpi="300" r:id="rId2"/>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3"/>
  <headerFooter alignWithMargins="0">
    <oddFooter>&amp;C&amp;P/&amp;N</oddFooter>
  </headerFooter>
  <rowBreaks count="1" manualBreakCount="1">
    <brk id="62" max="15" man="1"/>
  </row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567</v>
      </c>
      <c r="J40" s="100" t="s">
        <v>568</v>
      </c>
      <c r="K40" s="100" t="s">
        <v>569</v>
      </c>
      <c r="L40" s="100" t="s">
        <v>570</v>
      </c>
      <c r="M40" s="101" t="s">
        <v>571</v>
      </c>
    </row>
    <row r="41" spans="2:13" ht="27.75" customHeight="1" x14ac:dyDescent="0.2">
      <c r="B41" s="1290" t="s">
        <v>30</v>
      </c>
      <c r="C41" s="1291"/>
      <c r="D41" s="102"/>
      <c r="E41" s="1292" t="s">
        <v>31</v>
      </c>
      <c r="F41" s="1292"/>
      <c r="G41" s="1292"/>
      <c r="H41" s="1293"/>
      <c r="I41" s="103">
        <v>64693</v>
      </c>
      <c r="J41" s="104">
        <v>58636</v>
      </c>
      <c r="K41" s="104">
        <v>50960</v>
      </c>
      <c r="L41" s="104">
        <v>51380</v>
      </c>
      <c r="M41" s="105">
        <v>51656</v>
      </c>
    </row>
    <row r="42" spans="2:13" ht="27.75" customHeight="1" x14ac:dyDescent="0.2">
      <c r="B42" s="1280"/>
      <c r="C42" s="1281"/>
      <c r="D42" s="106"/>
      <c r="E42" s="1284" t="s">
        <v>32</v>
      </c>
      <c r="F42" s="1284"/>
      <c r="G42" s="1284"/>
      <c r="H42" s="1285"/>
      <c r="I42" s="107">
        <v>7069</v>
      </c>
      <c r="J42" s="108">
        <v>7744</v>
      </c>
      <c r="K42" s="108">
        <v>7817</v>
      </c>
      <c r="L42" s="108">
        <v>8084</v>
      </c>
      <c r="M42" s="109">
        <v>7826</v>
      </c>
    </row>
    <row r="43" spans="2:13" ht="27.75" customHeight="1" x14ac:dyDescent="0.2">
      <c r="B43" s="1280"/>
      <c r="C43" s="1281"/>
      <c r="D43" s="106"/>
      <c r="E43" s="1284" t="s">
        <v>33</v>
      </c>
      <c r="F43" s="1284"/>
      <c r="G43" s="1284"/>
      <c r="H43" s="1285"/>
      <c r="I43" s="107">
        <v>33869</v>
      </c>
      <c r="J43" s="108">
        <v>29256</v>
      </c>
      <c r="K43" s="108">
        <v>26860</v>
      </c>
      <c r="L43" s="108">
        <v>24220</v>
      </c>
      <c r="M43" s="109">
        <v>23000</v>
      </c>
    </row>
    <row r="44" spans="2:13" ht="27.75" customHeight="1" x14ac:dyDescent="0.2">
      <c r="B44" s="1280"/>
      <c r="C44" s="1281"/>
      <c r="D44" s="106"/>
      <c r="E44" s="1284" t="s">
        <v>34</v>
      </c>
      <c r="F44" s="1284"/>
      <c r="G44" s="1284"/>
      <c r="H44" s="1285"/>
      <c r="I44" s="107" t="s">
        <v>526</v>
      </c>
      <c r="J44" s="108" t="s">
        <v>526</v>
      </c>
      <c r="K44" s="108" t="s">
        <v>526</v>
      </c>
      <c r="L44" s="108" t="s">
        <v>526</v>
      </c>
      <c r="M44" s="109" t="s">
        <v>526</v>
      </c>
    </row>
    <row r="45" spans="2:13" ht="27.75" customHeight="1" x14ac:dyDescent="0.2">
      <c r="B45" s="1280"/>
      <c r="C45" s="1281"/>
      <c r="D45" s="106"/>
      <c r="E45" s="1284" t="s">
        <v>35</v>
      </c>
      <c r="F45" s="1284"/>
      <c r="G45" s="1284"/>
      <c r="H45" s="1285"/>
      <c r="I45" s="107">
        <v>19259</v>
      </c>
      <c r="J45" s="108">
        <v>19135</v>
      </c>
      <c r="K45" s="108">
        <v>19690</v>
      </c>
      <c r="L45" s="108">
        <v>19265</v>
      </c>
      <c r="M45" s="109">
        <v>18264</v>
      </c>
    </row>
    <row r="46" spans="2:13" ht="27.75" customHeight="1" x14ac:dyDescent="0.2">
      <c r="B46" s="1280"/>
      <c r="C46" s="1281"/>
      <c r="D46" s="110"/>
      <c r="E46" s="1284" t="s">
        <v>36</v>
      </c>
      <c r="F46" s="1284"/>
      <c r="G46" s="1284"/>
      <c r="H46" s="1285"/>
      <c r="I46" s="107" t="s">
        <v>526</v>
      </c>
      <c r="J46" s="108" t="s">
        <v>526</v>
      </c>
      <c r="K46" s="108" t="s">
        <v>526</v>
      </c>
      <c r="L46" s="108" t="s">
        <v>526</v>
      </c>
      <c r="M46" s="109" t="s">
        <v>526</v>
      </c>
    </row>
    <row r="47" spans="2:13" ht="27.75" customHeight="1" x14ac:dyDescent="0.2">
      <c r="B47" s="1280"/>
      <c r="C47" s="1281"/>
      <c r="D47" s="111"/>
      <c r="E47" s="1294" t="s">
        <v>37</v>
      </c>
      <c r="F47" s="1295"/>
      <c r="G47" s="1295"/>
      <c r="H47" s="1296"/>
      <c r="I47" s="107" t="s">
        <v>526</v>
      </c>
      <c r="J47" s="108" t="s">
        <v>526</v>
      </c>
      <c r="K47" s="108" t="s">
        <v>526</v>
      </c>
      <c r="L47" s="108" t="s">
        <v>526</v>
      </c>
      <c r="M47" s="109" t="s">
        <v>526</v>
      </c>
    </row>
    <row r="48" spans="2:13" ht="27.75" customHeight="1" x14ac:dyDescent="0.2">
      <c r="B48" s="1280"/>
      <c r="C48" s="1281"/>
      <c r="D48" s="106"/>
      <c r="E48" s="1284" t="s">
        <v>38</v>
      </c>
      <c r="F48" s="1284"/>
      <c r="G48" s="1284"/>
      <c r="H48" s="1285"/>
      <c r="I48" s="107" t="s">
        <v>526</v>
      </c>
      <c r="J48" s="108" t="s">
        <v>526</v>
      </c>
      <c r="K48" s="108" t="s">
        <v>526</v>
      </c>
      <c r="L48" s="108" t="s">
        <v>526</v>
      </c>
      <c r="M48" s="109" t="s">
        <v>526</v>
      </c>
    </row>
    <row r="49" spans="2:13" ht="27.75" customHeight="1" x14ac:dyDescent="0.2">
      <c r="B49" s="1282"/>
      <c r="C49" s="1283"/>
      <c r="D49" s="106"/>
      <c r="E49" s="1284" t="s">
        <v>39</v>
      </c>
      <c r="F49" s="1284"/>
      <c r="G49" s="1284"/>
      <c r="H49" s="1285"/>
      <c r="I49" s="107" t="s">
        <v>526</v>
      </c>
      <c r="J49" s="108" t="s">
        <v>526</v>
      </c>
      <c r="K49" s="108" t="s">
        <v>526</v>
      </c>
      <c r="L49" s="108" t="s">
        <v>526</v>
      </c>
      <c r="M49" s="109" t="s">
        <v>526</v>
      </c>
    </row>
    <row r="50" spans="2:13" ht="27.75" customHeight="1" x14ac:dyDescent="0.2">
      <c r="B50" s="1278" t="s">
        <v>40</v>
      </c>
      <c r="C50" s="1279"/>
      <c r="D50" s="112"/>
      <c r="E50" s="1284" t="s">
        <v>41</v>
      </c>
      <c r="F50" s="1284"/>
      <c r="G50" s="1284"/>
      <c r="H50" s="1285"/>
      <c r="I50" s="107">
        <v>105481</v>
      </c>
      <c r="J50" s="108">
        <v>101005</v>
      </c>
      <c r="K50" s="108">
        <v>101893</v>
      </c>
      <c r="L50" s="108">
        <v>100897</v>
      </c>
      <c r="M50" s="109">
        <v>91303</v>
      </c>
    </row>
    <row r="51" spans="2:13" ht="27.75" customHeight="1" x14ac:dyDescent="0.2">
      <c r="B51" s="1280"/>
      <c r="C51" s="1281"/>
      <c r="D51" s="106"/>
      <c r="E51" s="1284" t="s">
        <v>42</v>
      </c>
      <c r="F51" s="1284"/>
      <c r="G51" s="1284"/>
      <c r="H51" s="1285"/>
      <c r="I51" s="107">
        <v>17737</v>
      </c>
      <c r="J51" s="108">
        <v>14483</v>
      </c>
      <c r="K51" s="108">
        <v>13086</v>
      </c>
      <c r="L51" s="108">
        <v>17023</v>
      </c>
      <c r="M51" s="109">
        <v>19760</v>
      </c>
    </row>
    <row r="52" spans="2:13" ht="27.75" customHeight="1" x14ac:dyDescent="0.2">
      <c r="B52" s="1282"/>
      <c r="C52" s="1283"/>
      <c r="D52" s="106"/>
      <c r="E52" s="1284" t="s">
        <v>43</v>
      </c>
      <c r="F52" s="1284"/>
      <c r="G52" s="1284"/>
      <c r="H52" s="1285"/>
      <c r="I52" s="107">
        <v>84765</v>
      </c>
      <c r="J52" s="108">
        <v>76901</v>
      </c>
      <c r="K52" s="108">
        <v>71757</v>
      </c>
      <c r="L52" s="108">
        <v>67286</v>
      </c>
      <c r="M52" s="109">
        <v>62197</v>
      </c>
    </row>
    <row r="53" spans="2:13" ht="27.75" customHeight="1" thickBot="1" x14ac:dyDescent="0.25">
      <c r="B53" s="1286" t="s">
        <v>44</v>
      </c>
      <c r="C53" s="1287"/>
      <c r="D53" s="113"/>
      <c r="E53" s="1288" t="s">
        <v>45</v>
      </c>
      <c r="F53" s="1288"/>
      <c r="G53" s="1288"/>
      <c r="H53" s="1289"/>
      <c r="I53" s="114">
        <v>-83094</v>
      </c>
      <c r="J53" s="115">
        <v>-77618</v>
      </c>
      <c r="K53" s="115">
        <v>-81410</v>
      </c>
      <c r="L53" s="115">
        <v>-82256</v>
      </c>
      <c r="M53" s="116">
        <v>-72514</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wGgGwcvHvxVr/8Bh+RP0dz7fWOWpDOvAZqZKS20YQS9yJUvjZ0o/uQnqoC9R9MJjKHkho3U/27h2Nk9q33DQ==" saltValue="npOzQ5jKovUeUUFdU7c03Q==" spinCount="100000" sheet="1" objects="1" scenarios="1"/>
  <customSheetViews>
    <customSheetView guid="{BFA16E52-4248-4827-B3D8-3670FAFE41FD}"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 guid="{FF63D641-37A0-4BE6-81AE-26EDE337158D}" showGridLines="0" fitToPage="1" hiddenRows="1" hiddenColumns="1">
      <selection activeCell="E41" sqref="E41:M45"/>
      <rowBreaks count="1" manualBreakCount="1">
        <brk id="58" max="15" man="1"/>
      </rowBreaks>
      <pageMargins left="0" right="0" top="0.19685039370078741" bottom="0" header="0" footer="0"/>
      <printOptions horizontalCentered="1"/>
      <pageSetup paperSize="9" scale="60" orientation="landscape" horizontalDpi="300" verticalDpi="300" r:id="rId2"/>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3"/>
  <headerFooter alignWithMargins="0">
    <oddFooter>&amp;C&amp;P/&amp;N</oddFooter>
  </headerFooter>
  <rowBreaks count="1" manualBreakCount="1">
    <brk id="58" max="15" man="1"/>
  </row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569</v>
      </c>
      <c r="G54" s="125" t="s">
        <v>570</v>
      </c>
      <c r="H54" s="126" t="s">
        <v>571</v>
      </c>
    </row>
    <row r="55" spans="2:8" ht="52.5" customHeight="1" x14ac:dyDescent="0.2">
      <c r="B55" s="127"/>
      <c r="C55" s="1305" t="s">
        <v>48</v>
      </c>
      <c r="D55" s="1305"/>
      <c r="E55" s="1306"/>
      <c r="F55" s="128">
        <v>33100</v>
      </c>
      <c r="G55" s="128">
        <v>37100</v>
      </c>
      <c r="H55" s="129">
        <v>36400</v>
      </c>
    </row>
    <row r="56" spans="2:8" ht="52.5" customHeight="1" x14ac:dyDescent="0.2">
      <c r="B56" s="130"/>
      <c r="C56" s="1307" t="s">
        <v>49</v>
      </c>
      <c r="D56" s="1307"/>
      <c r="E56" s="1308"/>
      <c r="F56" s="131">
        <v>2153</v>
      </c>
      <c r="G56" s="131">
        <v>2155</v>
      </c>
      <c r="H56" s="132">
        <v>2157</v>
      </c>
    </row>
    <row r="57" spans="2:8" ht="53.25" customHeight="1" x14ac:dyDescent="0.2">
      <c r="B57" s="130"/>
      <c r="C57" s="1309" t="s">
        <v>50</v>
      </c>
      <c r="D57" s="1309"/>
      <c r="E57" s="1310"/>
      <c r="F57" s="133">
        <v>47823</v>
      </c>
      <c r="G57" s="133">
        <v>44966</v>
      </c>
      <c r="H57" s="134">
        <v>36442</v>
      </c>
    </row>
    <row r="58" spans="2:8" ht="45.75" customHeight="1" x14ac:dyDescent="0.2">
      <c r="B58" s="135"/>
      <c r="C58" s="1297" t="s">
        <v>616</v>
      </c>
      <c r="D58" s="1298"/>
      <c r="E58" s="1299"/>
      <c r="F58" s="136">
        <v>18700</v>
      </c>
      <c r="G58" s="136">
        <v>16800</v>
      </c>
      <c r="H58" s="137">
        <v>10800</v>
      </c>
    </row>
    <row r="59" spans="2:8" ht="45.75" customHeight="1" x14ac:dyDescent="0.2">
      <c r="B59" s="135"/>
      <c r="C59" s="1297" t="s">
        <v>617</v>
      </c>
      <c r="D59" s="1298"/>
      <c r="E59" s="1299"/>
      <c r="F59" s="136">
        <v>6000</v>
      </c>
      <c r="G59" s="136">
        <v>6000</v>
      </c>
      <c r="H59" s="137">
        <v>6000</v>
      </c>
    </row>
    <row r="60" spans="2:8" ht="45.75" customHeight="1" x14ac:dyDescent="0.2">
      <c r="B60" s="135"/>
      <c r="C60" s="1297" t="s">
        <v>618</v>
      </c>
      <c r="D60" s="1298"/>
      <c r="E60" s="1299"/>
      <c r="F60" s="136">
        <v>7093</v>
      </c>
      <c r="G60" s="136">
        <v>6744</v>
      </c>
      <c r="H60" s="137">
        <v>5546</v>
      </c>
    </row>
    <row r="61" spans="2:8" ht="45.75" customHeight="1" x14ac:dyDescent="0.2">
      <c r="B61" s="135"/>
      <c r="C61" s="1297" t="s">
        <v>619</v>
      </c>
      <c r="D61" s="1298"/>
      <c r="E61" s="1299"/>
      <c r="F61" s="136">
        <v>5000</v>
      </c>
      <c r="G61" s="136">
        <v>5000</v>
      </c>
      <c r="H61" s="137">
        <v>4900</v>
      </c>
    </row>
    <row r="62" spans="2:8" ht="45.75" customHeight="1" thickBot="1" x14ac:dyDescent="0.25">
      <c r="B62" s="138"/>
      <c r="C62" s="1300" t="s">
        <v>620</v>
      </c>
      <c r="D62" s="1301"/>
      <c r="E62" s="1302"/>
      <c r="F62" s="139">
        <v>3360</v>
      </c>
      <c r="G62" s="139">
        <v>3060</v>
      </c>
      <c r="H62" s="140">
        <v>1560</v>
      </c>
    </row>
    <row r="63" spans="2:8" ht="52.5" customHeight="1" thickBot="1" x14ac:dyDescent="0.25">
      <c r="B63" s="141"/>
      <c r="C63" s="1303" t="s">
        <v>51</v>
      </c>
      <c r="D63" s="1303"/>
      <c r="E63" s="1304"/>
      <c r="F63" s="142">
        <v>83075</v>
      </c>
      <c r="G63" s="142">
        <v>84221</v>
      </c>
      <c r="H63" s="143">
        <v>74999</v>
      </c>
    </row>
    <row r="64" spans="2:8" ht="15" customHeight="1" x14ac:dyDescent="0.2"/>
  </sheetData>
  <sheetProtection algorithmName="SHA-512" hashValue="zjdXz3/SXxpP0LzgPHnPsFLFsYvU0+O5quu9qrTX8wWyutxcU/6s3rbXAbDR0HuSLlEvZTxSGtAM9LN9lyRM2Q==" saltValue="7nfadyIKNKEGgjm6JOoO9g==" spinCount="100000" sheet="1" objects="1" scenarios="1"/>
  <customSheetViews>
    <customSheetView guid="{BFA16E52-4248-4827-B3D8-3670FAFE41FD}" scale="70" showGridLines="0" fitToPage="1" hiddenRows="1" hiddenColumns="1">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 guid="{FF63D641-37A0-4BE6-81AE-26EDE337158D}" scale="70" showGridLines="0" fitToPage="1" hiddenRows="1" hiddenColumns="1">
      <rowBreaks count="1" manualBreakCount="1">
        <brk id="65" max="15" man="1"/>
      </rowBreaks>
      <pageMargins left="0" right="0" top="0.19685039370078741" bottom="0" header="0" footer="0"/>
      <printOptions horizontalCentered="1"/>
      <pageSetup paperSize="9" scale="43" orientation="landscape" verticalDpi="300" r:id="rId2"/>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3"/>
  <headerFooter alignWithMargins="0">
    <oddFooter>&amp;C&amp;P/&amp;N</oddFooter>
  </headerFooter>
  <rowBreaks count="1" manualBreakCount="1">
    <brk id="65" max="15" man="1"/>
  </rowBreak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621</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621</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622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623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8" t="s">
        <v>636</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 x14ac:dyDescent="0.2">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 x14ac:dyDescent="0.2">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 x14ac:dyDescent="0.2">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 x14ac:dyDescent="0.2">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624</v>
      </c>
    </row>
    <row r="50" spans="1:109" ht="13" x14ac:dyDescent="0.2">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567</v>
      </c>
      <c r="BQ50" s="1315"/>
      <c r="BR50" s="1315"/>
      <c r="BS50" s="1315"/>
      <c r="BT50" s="1315"/>
      <c r="BU50" s="1315"/>
      <c r="BV50" s="1315"/>
      <c r="BW50" s="1315"/>
      <c r="BX50" s="1315" t="s">
        <v>568</v>
      </c>
      <c r="BY50" s="1315"/>
      <c r="BZ50" s="1315"/>
      <c r="CA50" s="1315"/>
      <c r="CB50" s="1315"/>
      <c r="CC50" s="1315"/>
      <c r="CD50" s="1315"/>
      <c r="CE50" s="1315"/>
      <c r="CF50" s="1315" t="s">
        <v>569</v>
      </c>
      <c r="CG50" s="1315"/>
      <c r="CH50" s="1315"/>
      <c r="CI50" s="1315"/>
      <c r="CJ50" s="1315"/>
      <c r="CK50" s="1315"/>
      <c r="CL50" s="1315"/>
      <c r="CM50" s="1315"/>
      <c r="CN50" s="1315" t="s">
        <v>570</v>
      </c>
      <c r="CO50" s="1315"/>
      <c r="CP50" s="1315"/>
      <c r="CQ50" s="1315"/>
      <c r="CR50" s="1315"/>
      <c r="CS50" s="1315"/>
      <c r="CT50" s="1315"/>
      <c r="CU50" s="1315"/>
      <c r="CV50" s="1315" t="s">
        <v>571</v>
      </c>
      <c r="CW50" s="1315"/>
      <c r="CX50" s="1315"/>
      <c r="CY50" s="1315"/>
      <c r="CZ50" s="1315"/>
      <c r="DA50" s="1315"/>
      <c r="DB50" s="1315"/>
      <c r="DC50" s="1315"/>
    </row>
    <row r="51" spans="1:109" ht="13.5" customHeight="1" x14ac:dyDescent="0.2">
      <c r="B51" s="397"/>
      <c r="G51" s="1328"/>
      <c r="H51" s="1328"/>
      <c r="I51" s="1329"/>
      <c r="J51" s="1329"/>
      <c r="K51" s="1327"/>
      <c r="L51" s="1327"/>
      <c r="M51" s="1327"/>
      <c r="N51" s="1327"/>
      <c r="AM51" s="406"/>
      <c r="AN51" s="1317" t="s">
        <v>625</v>
      </c>
      <c r="AO51" s="1317"/>
      <c r="AP51" s="1317"/>
      <c r="AQ51" s="1317"/>
      <c r="AR51" s="1317"/>
      <c r="AS51" s="1317"/>
      <c r="AT51" s="1317"/>
      <c r="AU51" s="1317"/>
      <c r="AV51" s="1317"/>
      <c r="AW51" s="1317"/>
      <c r="AX51" s="1317"/>
      <c r="AY51" s="1317"/>
      <c r="AZ51" s="1317"/>
      <c r="BA51" s="1317"/>
      <c r="BB51" s="1317" t="s">
        <v>627</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ht="13" x14ac:dyDescent="0.2">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 x14ac:dyDescent="0.2">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628</v>
      </c>
      <c r="BC53" s="1317"/>
      <c r="BD53" s="1317"/>
      <c r="BE53" s="1317"/>
      <c r="BF53" s="1317"/>
      <c r="BG53" s="1317"/>
      <c r="BH53" s="1317"/>
      <c r="BI53" s="1317"/>
      <c r="BJ53" s="1317"/>
      <c r="BK53" s="1317"/>
      <c r="BL53" s="1317"/>
      <c r="BM53" s="1317"/>
      <c r="BN53" s="1317"/>
      <c r="BO53" s="1317"/>
      <c r="BP53" s="1316">
        <v>52.8</v>
      </c>
      <c r="BQ53" s="1316"/>
      <c r="BR53" s="1316"/>
      <c r="BS53" s="1316"/>
      <c r="BT53" s="1316"/>
      <c r="BU53" s="1316"/>
      <c r="BV53" s="1316"/>
      <c r="BW53" s="1316"/>
      <c r="BX53" s="1316">
        <v>54.4</v>
      </c>
      <c r="BY53" s="1316"/>
      <c r="BZ53" s="1316"/>
      <c r="CA53" s="1316"/>
      <c r="CB53" s="1316"/>
      <c r="CC53" s="1316"/>
      <c r="CD53" s="1316"/>
      <c r="CE53" s="1316"/>
      <c r="CF53" s="1316">
        <v>56.1</v>
      </c>
      <c r="CG53" s="1316"/>
      <c r="CH53" s="1316"/>
      <c r="CI53" s="1316"/>
      <c r="CJ53" s="1316"/>
      <c r="CK53" s="1316"/>
      <c r="CL53" s="1316"/>
      <c r="CM53" s="1316"/>
      <c r="CN53" s="1316">
        <v>57.1</v>
      </c>
      <c r="CO53" s="1316"/>
      <c r="CP53" s="1316"/>
      <c r="CQ53" s="1316"/>
      <c r="CR53" s="1316"/>
      <c r="CS53" s="1316"/>
      <c r="CT53" s="1316"/>
      <c r="CU53" s="1316"/>
      <c r="CV53" s="1316">
        <v>58.2</v>
      </c>
      <c r="CW53" s="1316"/>
      <c r="CX53" s="1316"/>
      <c r="CY53" s="1316"/>
      <c r="CZ53" s="1316"/>
      <c r="DA53" s="1316"/>
      <c r="DB53" s="1316"/>
      <c r="DC53" s="1316"/>
    </row>
    <row r="54" spans="1:109" ht="13" x14ac:dyDescent="0.2">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 x14ac:dyDescent="0.2">
      <c r="A55" s="405"/>
      <c r="B55" s="397"/>
      <c r="G55" s="1311"/>
      <c r="H55" s="1311"/>
      <c r="I55" s="1311"/>
      <c r="J55" s="1311"/>
      <c r="K55" s="1327"/>
      <c r="L55" s="1327"/>
      <c r="M55" s="1327"/>
      <c r="N55" s="1327"/>
      <c r="AN55" s="1315" t="s">
        <v>629</v>
      </c>
      <c r="AO55" s="1315"/>
      <c r="AP55" s="1315"/>
      <c r="AQ55" s="1315"/>
      <c r="AR55" s="1315"/>
      <c r="AS55" s="1315"/>
      <c r="AT55" s="1315"/>
      <c r="AU55" s="1315"/>
      <c r="AV55" s="1315"/>
      <c r="AW55" s="1315"/>
      <c r="AX55" s="1315"/>
      <c r="AY55" s="1315"/>
      <c r="AZ55" s="1315"/>
      <c r="BA55" s="1315"/>
      <c r="BB55" s="1317" t="s">
        <v>626</v>
      </c>
      <c r="BC55" s="1317"/>
      <c r="BD55" s="1317"/>
      <c r="BE55" s="1317"/>
      <c r="BF55" s="1317"/>
      <c r="BG55" s="1317"/>
      <c r="BH55" s="1317"/>
      <c r="BI55" s="1317"/>
      <c r="BJ55" s="1317"/>
      <c r="BK55" s="1317"/>
      <c r="BL55" s="1317"/>
      <c r="BM55" s="1317"/>
      <c r="BN55" s="1317"/>
      <c r="BO55" s="1317"/>
      <c r="BP55" s="1316">
        <v>38.9</v>
      </c>
      <c r="BQ55" s="1316"/>
      <c r="BR55" s="1316"/>
      <c r="BS55" s="1316"/>
      <c r="BT55" s="1316"/>
      <c r="BU55" s="1316"/>
      <c r="BV55" s="1316"/>
      <c r="BW55" s="1316"/>
      <c r="BX55" s="1316">
        <v>37.6</v>
      </c>
      <c r="BY55" s="1316"/>
      <c r="BZ55" s="1316"/>
      <c r="CA55" s="1316"/>
      <c r="CB55" s="1316"/>
      <c r="CC55" s="1316"/>
      <c r="CD55" s="1316"/>
      <c r="CE55" s="1316"/>
      <c r="CF55" s="1316">
        <v>34</v>
      </c>
      <c r="CG55" s="1316"/>
      <c r="CH55" s="1316"/>
      <c r="CI55" s="1316"/>
      <c r="CJ55" s="1316"/>
      <c r="CK55" s="1316"/>
      <c r="CL55" s="1316"/>
      <c r="CM55" s="1316"/>
      <c r="CN55" s="1316">
        <v>33.9</v>
      </c>
      <c r="CO55" s="1316"/>
      <c r="CP55" s="1316"/>
      <c r="CQ55" s="1316"/>
      <c r="CR55" s="1316"/>
      <c r="CS55" s="1316"/>
      <c r="CT55" s="1316"/>
      <c r="CU55" s="1316"/>
      <c r="CV55" s="1316">
        <v>31.5</v>
      </c>
      <c r="CW55" s="1316"/>
      <c r="CX55" s="1316"/>
      <c r="CY55" s="1316"/>
      <c r="CZ55" s="1316"/>
      <c r="DA55" s="1316"/>
      <c r="DB55" s="1316"/>
      <c r="DC55" s="1316"/>
    </row>
    <row r="56" spans="1:109" ht="13" x14ac:dyDescent="0.2">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ht="13" x14ac:dyDescent="0.2">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630</v>
      </c>
      <c r="BC57" s="1317"/>
      <c r="BD57" s="1317"/>
      <c r="BE57" s="1317"/>
      <c r="BF57" s="1317"/>
      <c r="BG57" s="1317"/>
      <c r="BH57" s="1317"/>
      <c r="BI57" s="1317"/>
      <c r="BJ57" s="1317"/>
      <c r="BK57" s="1317"/>
      <c r="BL57" s="1317"/>
      <c r="BM57" s="1317"/>
      <c r="BN57" s="1317"/>
      <c r="BO57" s="1317"/>
      <c r="BP57" s="1316">
        <v>59.3</v>
      </c>
      <c r="BQ57" s="1316"/>
      <c r="BR57" s="1316"/>
      <c r="BS57" s="1316"/>
      <c r="BT57" s="1316"/>
      <c r="BU57" s="1316"/>
      <c r="BV57" s="1316"/>
      <c r="BW57" s="1316"/>
      <c r="BX57" s="1316">
        <v>60</v>
      </c>
      <c r="BY57" s="1316"/>
      <c r="BZ57" s="1316"/>
      <c r="CA57" s="1316"/>
      <c r="CB57" s="1316"/>
      <c r="CC57" s="1316"/>
      <c r="CD57" s="1316"/>
      <c r="CE57" s="1316"/>
      <c r="CF57" s="1316">
        <v>61.1</v>
      </c>
      <c r="CG57" s="1316"/>
      <c r="CH57" s="1316"/>
      <c r="CI57" s="1316"/>
      <c r="CJ57" s="1316"/>
      <c r="CK57" s="1316"/>
      <c r="CL57" s="1316"/>
      <c r="CM57" s="1316"/>
      <c r="CN57" s="1316">
        <v>61.9</v>
      </c>
      <c r="CO57" s="1316"/>
      <c r="CP57" s="1316"/>
      <c r="CQ57" s="1316"/>
      <c r="CR57" s="1316"/>
      <c r="CS57" s="1316"/>
      <c r="CT57" s="1316"/>
      <c r="CU57" s="1316"/>
      <c r="CV57" s="1316">
        <v>62.6</v>
      </c>
      <c r="CW57" s="1316"/>
      <c r="CX57" s="1316"/>
      <c r="CY57" s="1316"/>
      <c r="CZ57" s="1316"/>
      <c r="DA57" s="1316"/>
      <c r="DB57" s="1316"/>
      <c r="DC57" s="1316"/>
      <c r="DD57" s="410"/>
      <c r="DE57" s="409"/>
    </row>
    <row r="58" spans="1:109" s="405" customFormat="1" ht="13" x14ac:dyDescent="0.2">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631</v>
      </c>
    </row>
    <row r="64" spans="1:109" ht="13" x14ac:dyDescent="0.2">
      <c r="B64" s="397"/>
      <c r="G64" s="404"/>
      <c r="I64" s="417"/>
      <c r="J64" s="417"/>
      <c r="K64" s="417"/>
      <c r="L64" s="417"/>
      <c r="M64" s="417"/>
      <c r="N64" s="418"/>
      <c r="AM64" s="404"/>
      <c r="AN64" s="404" t="s">
        <v>623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18" t="s">
        <v>637</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 x14ac:dyDescent="0.2">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 x14ac:dyDescent="0.2">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 x14ac:dyDescent="0.2">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 x14ac:dyDescent="0.2">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624</v>
      </c>
    </row>
    <row r="72" spans="2:107" ht="13" x14ac:dyDescent="0.2">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567</v>
      </c>
      <c r="BQ72" s="1315"/>
      <c r="BR72" s="1315"/>
      <c r="BS72" s="1315"/>
      <c r="BT72" s="1315"/>
      <c r="BU72" s="1315"/>
      <c r="BV72" s="1315"/>
      <c r="BW72" s="1315"/>
      <c r="BX72" s="1315" t="s">
        <v>568</v>
      </c>
      <c r="BY72" s="1315"/>
      <c r="BZ72" s="1315"/>
      <c r="CA72" s="1315"/>
      <c r="CB72" s="1315"/>
      <c r="CC72" s="1315"/>
      <c r="CD72" s="1315"/>
      <c r="CE72" s="1315"/>
      <c r="CF72" s="1315" t="s">
        <v>569</v>
      </c>
      <c r="CG72" s="1315"/>
      <c r="CH72" s="1315"/>
      <c r="CI72" s="1315"/>
      <c r="CJ72" s="1315"/>
      <c r="CK72" s="1315"/>
      <c r="CL72" s="1315"/>
      <c r="CM72" s="1315"/>
      <c r="CN72" s="1315" t="s">
        <v>570</v>
      </c>
      <c r="CO72" s="1315"/>
      <c r="CP72" s="1315"/>
      <c r="CQ72" s="1315"/>
      <c r="CR72" s="1315"/>
      <c r="CS72" s="1315"/>
      <c r="CT72" s="1315"/>
      <c r="CU72" s="1315"/>
      <c r="CV72" s="1315" t="s">
        <v>571</v>
      </c>
      <c r="CW72" s="1315"/>
      <c r="CX72" s="1315"/>
      <c r="CY72" s="1315"/>
      <c r="CZ72" s="1315"/>
      <c r="DA72" s="1315"/>
      <c r="DB72" s="1315"/>
      <c r="DC72" s="1315"/>
    </row>
    <row r="73" spans="2:107" ht="13" x14ac:dyDescent="0.2">
      <c r="B73" s="397"/>
      <c r="G73" s="1328"/>
      <c r="H73" s="1328"/>
      <c r="I73" s="1328"/>
      <c r="J73" s="1328"/>
      <c r="K73" s="1331"/>
      <c r="L73" s="1331"/>
      <c r="M73" s="1331"/>
      <c r="N73" s="1331"/>
      <c r="AM73" s="406"/>
      <c r="AN73" s="1317" t="s">
        <v>625</v>
      </c>
      <c r="AO73" s="1317"/>
      <c r="AP73" s="1317"/>
      <c r="AQ73" s="1317"/>
      <c r="AR73" s="1317"/>
      <c r="AS73" s="1317"/>
      <c r="AT73" s="1317"/>
      <c r="AU73" s="1317"/>
      <c r="AV73" s="1317"/>
      <c r="AW73" s="1317"/>
      <c r="AX73" s="1317"/>
      <c r="AY73" s="1317"/>
      <c r="AZ73" s="1317"/>
      <c r="BA73" s="1317"/>
      <c r="BB73" s="1317" t="s">
        <v>627</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ht="13" x14ac:dyDescent="0.2">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 x14ac:dyDescent="0.2">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632</v>
      </c>
      <c r="BC75" s="1317"/>
      <c r="BD75" s="1317"/>
      <c r="BE75" s="1317"/>
      <c r="BF75" s="1317"/>
      <c r="BG75" s="1317"/>
      <c r="BH75" s="1317"/>
      <c r="BI75" s="1317"/>
      <c r="BJ75" s="1317"/>
      <c r="BK75" s="1317"/>
      <c r="BL75" s="1317"/>
      <c r="BM75" s="1317"/>
      <c r="BN75" s="1317"/>
      <c r="BO75" s="1317"/>
      <c r="BP75" s="1316">
        <v>3.9</v>
      </c>
      <c r="BQ75" s="1316"/>
      <c r="BR75" s="1316"/>
      <c r="BS75" s="1316"/>
      <c r="BT75" s="1316"/>
      <c r="BU75" s="1316"/>
      <c r="BV75" s="1316"/>
      <c r="BW75" s="1316"/>
      <c r="BX75" s="1316">
        <v>3.4</v>
      </c>
      <c r="BY75" s="1316"/>
      <c r="BZ75" s="1316"/>
      <c r="CA75" s="1316"/>
      <c r="CB75" s="1316"/>
      <c r="CC75" s="1316"/>
      <c r="CD75" s="1316"/>
      <c r="CE75" s="1316"/>
      <c r="CF75" s="1316">
        <v>3.1</v>
      </c>
      <c r="CG75" s="1316"/>
      <c r="CH75" s="1316"/>
      <c r="CI75" s="1316"/>
      <c r="CJ75" s="1316"/>
      <c r="CK75" s="1316"/>
      <c r="CL75" s="1316"/>
      <c r="CM75" s="1316"/>
      <c r="CN75" s="1316">
        <v>2.8</v>
      </c>
      <c r="CO75" s="1316"/>
      <c r="CP75" s="1316"/>
      <c r="CQ75" s="1316"/>
      <c r="CR75" s="1316"/>
      <c r="CS75" s="1316"/>
      <c r="CT75" s="1316"/>
      <c r="CU75" s="1316"/>
      <c r="CV75" s="1316">
        <v>2.2999999999999998</v>
      </c>
      <c r="CW75" s="1316"/>
      <c r="CX75" s="1316"/>
      <c r="CY75" s="1316"/>
      <c r="CZ75" s="1316"/>
      <c r="DA75" s="1316"/>
      <c r="DB75" s="1316"/>
      <c r="DC75" s="1316"/>
    </row>
    <row r="76" spans="2:107" ht="13" x14ac:dyDescent="0.2">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 x14ac:dyDescent="0.2">
      <c r="B77" s="397"/>
      <c r="G77" s="1311"/>
      <c r="H77" s="1311"/>
      <c r="I77" s="1311"/>
      <c r="J77" s="1311"/>
      <c r="K77" s="1331"/>
      <c r="L77" s="1331"/>
      <c r="M77" s="1331"/>
      <c r="N77" s="1331"/>
      <c r="AN77" s="1315" t="s">
        <v>633</v>
      </c>
      <c r="AO77" s="1315"/>
      <c r="AP77" s="1315"/>
      <c r="AQ77" s="1315"/>
      <c r="AR77" s="1315"/>
      <c r="AS77" s="1315"/>
      <c r="AT77" s="1315"/>
      <c r="AU77" s="1315"/>
      <c r="AV77" s="1315"/>
      <c r="AW77" s="1315"/>
      <c r="AX77" s="1315"/>
      <c r="AY77" s="1315"/>
      <c r="AZ77" s="1315"/>
      <c r="BA77" s="1315"/>
      <c r="BB77" s="1317" t="s">
        <v>627</v>
      </c>
      <c r="BC77" s="1317"/>
      <c r="BD77" s="1317"/>
      <c r="BE77" s="1317"/>
      <c r="BF77" s="1317"/>
      <c r="BG77" s="1317"/>
      <c r="BH77" s="1317"/>
      <c r="BI77" s="1317"/>
      <c r="BJ77" s="1317"/>
      <c r="BK77" s="1317"/>
      <c r="BL77" s="1317"/>
      <c r="BM77" s="1317"/>
      <c r="BN77" s="1317"/>
      <c r="BO77" s="1317"/>
      <c r="BP77" s="1316">
        <v>38.9</v>
      </c>
      <c r="BQ77" s="1316"/>
      <c r="BR77" s="1316"/>
      <c r="BS77" s="1316"/>
      <c r="BT77" s="1316"/>
      <c r="BU77" s="1316"/>
      <c r="BV77" s="1316"/>
      <c r="BW77" s="1316"/>
      <c r="BX77" s="1316">
        <v>37.6</v>
      </c>
      <c r="BY77" s="1316"/>
      <c r="BZ77" s="1316"/>
      <c r="CA77" s="1316"/>
      <c r="CB77" s="1316"/>
      <c r="CC77" s="1316"/>
      <c r="CD77" s="1316"/>
      <c r="CE77" s="1316"/>
      <c r="CF77" s="1316">
        <v>34</v>
      </c>
      <c r="CG77" s="1316"/>
      <c r="CH77" s="1316"/>
      <c r="CI77" s="1316"/>
      <c r="CJ77" s="1316"/>
      <c r="CK77" s="1316"/>
      <c r="CL77" s="1316"/>
      <c r="CM77" s="1316"/>
      <c r="CN77" s="1316">
        <v>33.9</v>
      </c>
      <c r="CO77" s="1316"/>
      <c r="CP77" s="1316"/>
      <c r="CQ77" s="1316"/>
      <c r="CR77" s="1316"/>
      <c r="CS77" s="1316"/>
      <c r="CT77" s="1316"/>
      <c r="CU77" s="1316"/>
      <c r="CV77" s="1316">
        <v>31.5</v>
      </c>
      <c r="CW77" s="1316"/>
      <c r="CX77" s="1316"/>
      <c r="CY77" s="1316"/>
      <c r="CZ77" s="1316"/>
      <c r="DA77" s="1316"/>
      <c r="DB77" s="1316"/>
      <c r="DC77" s="1316"/>
    </row>
    <row r="78" spans="2:107" ht="13" x14ac:dyDescent="0.2">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 x14ac:dyDescent="0.2">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632</v>
      </c>
      <c r="BC79" s="1317"/>
      <c r="BD79" s="1317"/>
      <c r="BE79" s="1317"/>
      <c r="BF79" s="1317"/>
      <c r="BG79" s="1317"/>
      <c r="BH79" s="1317"/>
      <c r="BI79" s="1317"/>
      <c r="BJ79" s="1317"/>
      <c r="BK79" s="1317"/>
      <c r="BL79" s="1317"/>
      <c r="BM79" s="1317"/>
      <c r="BN79" s="1317"/>
      <c r="BO79" s="1317"/>
      <c r="BP79" s="1316">
        <v>6.4</v>
      </c>
      <c r="BQ79" s="1316"/>
      <c r="BR79" s="1316"/>
      <c r="BS79" s="1316"/>
      <c r="BT79" s="1316"/>
      <c r="BU79" s="1316"/>
      <c r="BV79" s="1316"/>
      <c r="BW79" s="1316"/>
      <c r="BX79" s="1316">
        <v>6.1</v>
      </c>
      <c r="BY79" s="1316"/>
      <c r="BZ79" s="1316"/>
      <c r="CA79" s="1316"/>
      <c r="CB79" s="1316"/>
      <c r="CC79" s="1316"/>
      <c r="CD79" s="1316"/>
      <c r="CE79" s="1316"/>
      <c r="CF79" s="1316">
        <v>5.9</v>
      </c>
      <c r="CG79" s="1316"/>
      <c r="CH79" s="1316"/>
      <c r="CI79" s="1316"/>
      <c r="CJ79" s="1316"/>
      <c r="CK79" s="1316"/>
      <c r="CL79" s="1316"/>
      <c r="CM79" s="1316"/>
      <c r="CN79" s="1316">
        <v>5.7</v>
      </c>
      <c r="CO79" s="1316"/>
      <c r="CP79" s="1316"/>
      <c r="CQ79" s="1316"/>
      <c r="CR79" s="1316"/>
      <c r="CS79" s="1316"/>
      <c r="CT79" s="1316"/>
      <c r="CU79" s="1316"/>
      <c r="CV79" s="1316">
        <v>5.4</v>
      </c>
      <c r="CW79" s="1316"/>
      <c r="CX79" s="1316"/>
      <c r="CY79" s="1316"/>
      <c r="CZ79" s="1316"/>
      <c r="DA79" s="1316"/>
      <c r="DB79" s="1316"/>
      <c r="DC79" s="1316"/>
    </row>
    <row r="80" spans="2:107" ht="13" x14ac:dyDescent="0.2">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dOLPEDkLXyi+qeC2o0MJK/Fg1QE+IghKLoFK/dL0dk2pbOpq7JlRgBKrF8tGweffQyXxDJZQCD/X/YVAnN+cDg==" saltValue="3+eAAmtttAtfVr2Rfb6ni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634</v>
      </c>
    </row>
  </sheetData>
  <sheetProtection algorithmName="SHA-512" hashValue="FJ6xQNAm8BIkWMN5FXdcPhSmorIzG8t8aZMZEgACFrfLG74cKf8OIlvsyw+uaIzqeakVjSdT/rUV1d+2ERnNOg==" saltValue="iXpgRwgc8DusDT7mk8ZD8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635</v>
      </c>
    </row>
  </sheetData>
  <sheetProtection algorithmName="SHA-512" hashValue="FEBOED6rAgnCI7+EoZJJA86F5+UsZ7K4QfowYCdGW4JgxtI1Ov7kuyCt2Ni95hDIkEdeN/ZVIUL4yjnEK400uw==" saltValue="ZX5ascxGW225GKgvjXsIu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564</v>
      </c>
      <c r="G2" s="157"/>
      <c r="H2" s="158"/>
    </row>
    <row r="3" spans="1:8" x14ac:dyDescent="0.2">
      <c r="A3" s="154" t="s">
        <v>557</v>
      </c>
      <c r="B3" s="159"/>
      <c r="C3" s="160"/>
      <c r="D3" s="161">
        <v>90981</v>
      </c>
      <c r="E3" s="162"/>
      <c r="F3" s="163">
        <v>46395</v>
      </c>
      <c r="G3" s="164"/>
      <c r="H3" s="165"/>
    </row>
    <row r="4" spans="1:8" x14ac:dyDescent="0.2">
      <c r="A4" s="166"/>
      <c r="B4" s="167"/>
      <c r="C4" s="168"/>
      <c r="D4" s="169">
        <v>52690</v>
      </c>
      <c r="E4" s="170"/>
      <c r="F4" s="171">
        <v>26304</v>
      </c>
      <c r="G4" s="172"/>
      <c r="H4" s="173"/>
    </row>
    <row r="5" spans="1:8" x14ac:dyDescent="0.2">
      <c r="A5" s="154" t="s">
        <v>559</v>
      </c>
      <c r="B5" s="159"/>
      <c r="C5" s="160"/>
      <c r="D5" s="161">
        <v>97676</v>
      </c>
      <c r="E5" s="162"/>
      <c r="F5" s="163">
        <v>48088</v>
      </c>
      <c r="G5" s="164"/>
      <c r="H5" s="165"/>
    </row>
    <row r="6" spans="1:8" x14ac:dyDescent="0.2">
      <c r="A6" s="166"/>
      <c r="B6" s="167"/>
      <c r="C6" s="168"/>
      <c r="D6" s="169">
        <v>57387</v>
      </c>
      <c r="E6" s="170"/>
      <c r="F6" s="171">
        <v>25183</v>
      </c>
      <c r="G6" s="172"/>
      <c r="H6" s="173"/>
    </row>
    <row r="7" spans="1:8" x14ac:dyDescent="0.2">
      <c r="A7" s="154" t="s">
        <v>560</v>
      </c>
      <c r="B7" s="159"/>
      <c r="C7" s="160"/>
      <c r="D7" s="161">
        <v>90161</v>
      </c>
      <c r="E7" s="162"/>
      <c r="F7" s="163">
        <v>46457</v>
      </c>
      <c r="G7" s="164"/>
      <c r="H7" s="165"/>
    </row>
    <row r="8" spans="1:8" x14ac:dyDescent="0.2">
      <c r="A8" s="166"/>
      <c r="B8" s="167"/>
      <c r="C8" s="168"/>
      <c r="D8" s="169">
        <v>67414</v>
      </c>
      <c r="E8" s="170"/>
      <c r="F8" s="171">
        <v>24020</v>
      </c>
      <c r="G8" s="172"/>
      <c r="H8" s="173"/>
    </row>
    <row r="9" spans="1:8" x14ac:dyDescent="0.2">
      <c r="A9" s="154" t="s">
        <v>561</v>
      </c>
      <c r="B9" s="159"/>
      <c r="C9" s="160"/>
      <c r="D9" s="161">
        <v>112579</v>
      </c>
      <c r="E9" s="162"/>
      <c r="F9" s="163">
        <v>51849</v>
      </c>
      <c r="G9" s="164"/>
      <c r="H9" s="165"/>
    </row>
    <row r="10" spans="1:8" x14ac:dyDescent="0.2">
      <c r="A10" s="166"/>
      <c r="B10" s="167"/>
      <c r="C10" s="168"/>
      <c r="D10" s="169">
        <v>81960</v>
      </c>
      <c r="E10" s="170"/>
      <c r="F10" s="171">
        <v>26326</v>
      </c>
      <c r="G10" s="172"/>
      <c r="H10" s="173"/>
    </row>
    <row r="11" spans="1:8" x14ac:dyDescent="0.2">
      <c r="A11" s="154" t="s">
        <v>562</v>
      </c>
      <c r="B11" s="159"/>
      <c r="C11" s="160"/>
      <c r="D11" s="161">
        <v>109142</v>
      </c>
      <c r="E11" s="162"/>
      <c r="F11" s="163">
        <v>52191</v>
      </c>
      <c r="G11" s="164"/>
      <c r="H11" s="165"/>
    </row>
    <row r="12" spans="1:8" x14ac:dyDescent="0.2">
      <c r="A12" s="166"/>
      <c r="B12" s="167"/>
      <c r="C12" s="174"/>
      <c r="D12" s="169">
        <v>83515</v>
      </c>
      <c r="E12" s="170"/>
      <c r="F12" s="171">
        <v>26807</v>
      </c>
      <c r="G12" s="172"/>
      <c r="H12" s="173"/>
    </row>
    <row r="13" spans="1:8" x14ac:dyDescent="0.2">
      <c r="A13" s="154"/>
      <c r="B13" s="159"/>
      <c r="C13" s="175"/>
      <c r="D13" s="176">
        <v>100108</v>
      </c>
      <c r="E13" s="177"/>
      <c r="F13" s="178">
        <v>48996</v>
      </c>
      <c r="G13" s="179"/>
      <c r="H13" s="165"/>
    </row>
    <row r="14" spans="1:8" x14ac:dyDescent="0.2">
      <c r="A14" s="166"/>
      <c r="B14" s="167"/>
      <c r="C14" s="168"/>
      <c r="D14" s="169">
        <v>68593</v>
      </c>
      <c r="E14" s="170"/>
      <c r="F14" s="171">
        <v>25728</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3.53</v>
      </c>
      <c r="C19" s="180">
        <f>ROUND(VALUE(SUBSTITUTE(実質収支比率等に係る経年分析!G$48,"▲","-")),2)</f>
        <v>3.38</v>
      </c>
      <c r="D19" s="180">
        <f>ROUND(VALUE(SUBSTITUTE(実質収支比率等に係る経年分析!H$48,"▲","-")),2)</f>
        <v>5.55</v>
      </c>
      <c r="E19" s="180">
        <f>ROUND(VALUE(SUBSTITUTE(実質収支比率等に係る経年分析!I$48,"▲","-")),2)</f>
        <v>5.63</v>
      </c>
      <c r="F19" s="180">
        <f>ROUND(VALUE(SUBSTITUTE(実質収支比率等に係る経年分析!J$48,"▲","-")),2)</f>
        <v>5.87</v>
      </c>
    </row>
    <row r="20" spans="1:11" x14ac:dyDescent="0.2">
      <c r="A20" s="180" t="s">
        <v>55</v>
      </c>
      <c r="B20" s="180">
        <f>ROUND(VALUE(SUBSTITUTE(実質収支比率等に係る経年分析!F$47,"▲","-")),2)</f>
        <v>26.92</v>
      </c>
      <c r="C20" s="180">
        <f>ROUND(VALUE(SUBSTITUTE(実質収支比率等に係る経年分析!G$47,"▲","-")),2)</f>
        <v>21.79</v>
      </c>
      <c r="D20" s="180">
        <f>ROUND(VALUE(SUBSTITUTE(実質収支比率等に係る経年分析!H$47,"▲","-")),2)</f>
        <v>31.44</v>
      </c>
      <c r="E20" s="180">
        <f>ROUND(VALUE(SUBSTITUTE(実質収支比率等に係る経年分析!I$47,"▲","-")),2)</f>
        <v>28.28</v>
      </c>
      <c r="F20" s="180">
        <f>ROUND(VALUE(SUBSTITUTE(実質収支比率等に係る経年分析!J$47,"▲","-")),2)</f>
        <v>28.84</v>
      </c>
    </row>
    <row r="21" spans="1:11" x14ac:dyDescent="0.2">
      <c r="A21" s="180" t="s">
        <v>56</v>
      </c>
      <c r="B21" s="180">
        <f>IF(ISNUMBER(VALUE(SUBSTITUTE(実質収支比率等に係る経年分析!F$49,"▲","-"))),ROUND(VALUE(SUBSTITUTE(実質収支比率等に係る経年分析!F$49,"▲","-")),2),NA())</f>
        <v>5.13</v>
      </c>
      <c r="C21" s="180">
        <f>IF(ISNUMBER(VALUE(SUBSTITUTE(実質収支比率等に係る経年分析!G$49,"▲","-"))),ROUND(VALUE(SUBSTITUTE(実質収支比率等に係る経年分析!G$49,"▲","-")),2),NA())</f>
        <v>-4.41</v>
      </c>
      <c r="D21" s="180">
        <f>IF(ISNUMBER(VALUE(SUBSTITUTE(実質収支比率等に係る経年分析!H$49,"▲","-"))),ROUND(VALUE(SUBSTITUTE(実質収支比率等に係る経年分析!H$49,"▲","-")),2),NA())</f>
        <v>1.45</v>
      </c>
      <c r="E21" s="180">
        <f>IF(ISNUMBER(VALUE(SUBSTITUTE(実質収支比率等に係る経年分析!I$49,"▲","-"))),ROUND(VALUE(SUBSTITUTE(実質収支比率等に係る経年分析!I$49,"▲","-")),2),NA())</f>
        <v>4.34</v>
      </c>
      <c r="F21" s="180">
        <f>IF(ISNUMBER(VALUE(SUBSTITUTE(実質収支比率等に係る経年分析!J$49,"▲","-"))),ROUND(VALUE(SUBSTITUTE(実質収支比率等に係る経年分析!J$49,"▲","-")),2),NA())</f>
        <v>-0.54</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
      <c r="A30" s="181" t="str">
        <f>IF(連結実質赤字比率に係る赤字・黒字の構成分析!C$40="",NA(),連結実質赤字比率に係る赤字・黒字の構成分析!C$40)</f>
        <v>卸売市場特別会計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2">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1.31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0.46</v>
      </c>
    </row>
    <row r="32" spans="1:11" x14ac:dyDescent="0.2">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0.54</v>
      </c>
    </row>
    <row r="33" spans="1:16" x14ac:dyDescent="0.2">
      <c r="A33" s="181" t="str">
        <f>IF(連結実質赤字比率に係る赤字・黒字の構成分析!C$37="",NA(),連結実質赤字比率に係る赤字・黒字の構成分析!C$37)</f>
        <v>産業用地造成事業特別会計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2.15</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2.2200000000000002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3.49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5.62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5.85</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9.16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9.2200000000000006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9.24</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11809</v>
      </c>
      <c r="E42" s="182"/>
      <c r="F42" s="182"/>
      <c r="G42" s="182">
        <f>'実質公債費比率（分子）の構造'!L$52</f>
        <v>11444</v>
      </c>
      <c r="H42" s="182"/>
      <c r="I42" s="182"/>
      <c r="J42" s="182">
        <f>'実質公債費比率（分子）の構造'!M$52</f>
        <v>11938</v>
      </c>
      <c r="K42" s="182"/>
      <c r="L42" s="182"/>
      <c r="M42" s="182">
        <f>'実質公債費比率（分子）の構造'!N$52</f>
        <v>9617</v>
      </c>
      <c r="N42" s="182"/>
      <c r="O42" s="182"/>
      <c r="P42" s="182">
        <f>'実質公債費比率（分子）の構造'!O$52</f>
        <v>9061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347</v>
      </c>
      <c r="C44" s="182"/>
      <c r="D44" s="182"/>
      <c r="E44" s="182">
        <f>'実質公債費比率（分子）の構造'!L$50</f>
        <v>348</v>
      </c>
      <c r="F44" s="182"/>
      <c r="G44" s="182"/>
      <c r="H44" s="182">
        <f>'実質公債費比率（分子）の構造'!M$50</f>
        <v>348</v>
      </c>
      <c r="I44" s="182"/>
      <c r="J44" s="182"/>
      <c r="K44" s="182">
        <f>'実質公債費比率（分子）の構造'!N$50</f>
        <v>1079</v>
      </c>
      <c r="L44" s="182"/>
      <c r="M44" s="182"/>
      <c r="N44" s="182">
        <f>'実質公債費比率（分子）の構造'!O$50</f>
        <v>398</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3025</v>
      </c>
      <c r="C46" s="182"/>
      <c r="D46" s="182"/>
      <c r="E46" s="182">
        <f>'実質公債費比率（分子）の構造'!L$48</f>
        <v>2444</v>
      </c>
      <c r="F46" s="182"/>
      <c r="G46" s="182"/>
      <c r="H46" s="182">
        <f>'実質公債費比率（分子）の構造'!M$48</f>
        <v>2408</v>
      </c>
      <c r="I46" s="182"/>
      <c r="J46" s="182"/>
      <c r="K46" s="182">
        <f>'実質公債費比率（分子）の構造'!N$48</f>
        <v>2356</v>
      </c>
      <c r="L46" s="182"/>
      <c r="M46" s="182"/>
      <c r="N46" s="182">
        <f>'実質公債費比率（分子）の構造'!O$48</f>
        <v>2317</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13346</v>
      </c>
      <c r="C49" s="182"/>
      <c r="D49" s="182"/>
      <c r="E49" s="182">
        <f>'実質公債費比率（分子）の構造'!L$45</f>
        <v>12538</v>
      </c>
      <c r="F49" s="182"/>
      <c r="G49" s="182"/>
      <c r="H49" s="182">
        <f>'実質公債費比率（分子）の構造'!M$45</f>
        <v>12173</v>
      </c>
      <c r="I49" s="182"/>
      <c r="J49" s="182"/>
      <c r="K49" s="182">
        <f>'実質公債費比率（分子）の構造'!N$45</f>
        <v>9557</v>
      </c>
      <c r="L49" s="182"/>
      <c r="M49" s="182"/>
      <c r="N49" s="182">
        <f>'実質公債費比率（分子）の構造'!O$45</f>
        <v>7897</v>
      </c>
      <c r="O49" s="182"/>
      <c r="P49" s="182"/>
    </row>
    <row r="50" spans="1:16" x14ac:dyDescent="0.2">
      <c r="A50" s="182" t="s">
        <v>71</v>
      </c>
      <c r="B50" s="182" t="e">
        <f>NA()</f>
        <v>#N/A</v>
      </c>
      <c r="C50" s="182">
        <f>IF(ISNUMBER('実質公債費比率（分子）の構造'!K$53),'実質公債費比率（分子）の構造'!K$53,NA())</f>
        <v>4909</v>
      </c>
      <c r="D50" s="182" t="e">
        <f>NA()</f>
        <v>#N/A</v>
      </c>
      <c r="E50" s="182" t="e">
        <f>NA()</f>
        <v>#N/A</v>
      </c>
      <c r="F50" s="182">
        <f>IF(ISNUMBER('実質公債費比率（分子）の構造'!L$53),'実質公債費比率（分子）の構造'!L$53,NA())</f>
        <v>3886</v>
      </c>
      <c r="G50" s="182" t="e">
        <f>NA()</f>
        <v>#N/A</v>
      </c>
      <c r="H50" s="182" t="e">
        <f>NA()</f>
        <v>#N/A</v>
      </c>
      <c r="I50" s="182">
        <f>IF(ISNUMBER('実質公債費比率（分子）の構造'!M$53),'実質公債費比率（分子）の構造'!M$53,NA())</f>
        <v>2991</v>
      </c>
      <c r="J50" s="182" t="e">
        <f>NA()</f>
        <v>#N/A</v>
      </c>
      <c r="K50" s="182" t="e">
        <f>NA()</f>
        <v>#N/A</v>
      </c>
      <c r="L50" s="182">
        <f>IF(ISNUMBER('実質公債費比率（分子）の構造'!N$53),'実質公債費比率（分子）の構造'!N$53,NA())</f>
        <v>3375</v>
      </c>
      <c r="M50" s="182" t="e">
        <f>NA()</f>
        <v>#N/A</v>
      </c>
      <c r="N50" s="182" t="e">
        <f>NA()</f>
        <v>#N/A</v>
      </c>
      <c r="O50" s="182">
        <f>IF(ISNUMBER('実質公債費比率（分子）の構造'!O$53),'実質公債費比率（分子）の構造'!O$53,NA())</f>
        <v>1551</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84765</v>
      </c>
      <c r="E56" s="181"/>
      <c r="F56" s="181"/>
      <c r="G56" s="181">
        <f>'将来負担比率（分子）の構造'!J$52</f>
        <v>76901</v>
      </c>
      <c r="H56" s="181"/>
      <c r="I56" s="181"/>
      <c r="J56" s="181">
        <f>'将来負担比率（分子）の構造'!K$52</f>
        <v>71757</v>
      </c>
      <c r="K56" s="181"/>
      <c r="L56" s="181"/>
      <c r="M56" s="181">
        <f>'将来負担比率（分子）の構造'!L$52</f>
        <v>67286</v>
      </c>
      <c r="N56" s="181"/>
      <c r="O56" s="181"/>
      <c r="P56" s="181">
        <f>'将来負担比率（分子）の構造'!M$52</f>
        <v>62197</v>
      </c>
    </row>
    <row r="57" spans="1:16" x14ac:dyDescent="0.2">
      <c r="A57" s="181" t="s">
        <v>42</v>
      </c>
      <c r="B57" s="181"/>
      <c r="C57" s="181"/>
      <c r="D57" s="181">
        <f>'将来負担比率（分子）の構造'!I$51</f>
        <v>17737</v>
      </c>
      <c r="E57" s="181"/>
      <c r="F57" s="181"/>
      <c r="G57" s="181">
        <f>'将来負担比率（分子）の構造'!J$51</f>
        <v>14483</v>
      </c>
      <c r="H57" s="181"/>
      <c r="I57" s="181"/>
      <c r="J57" s="181">
        <f>'将来負担比率（分子）の構造'!K$51</f>
        <v>13086</v>
      </c>
      <c r="K57" s="181"/>
      <c r="L57" s="181"/>
      <c r="M57" s="181">
        <f>'将来負担比率（分子）の構造'!L$51</f>
        <v>17023</v>
      </c>
      <c r="N57" s="181"/>
      <c r="O57" s="181"/>
      <c r="P57" s="181">
        <f>'将来負担比率（分子）の構造'!M$51</f>
        <v>19760</v>
      </c>
    </row>
    <row r="58" spans="1:16" x14ac:dyDescent="0.2">
      <c r="A58" s="181" t="s">
        <v>41</v>
      </c>
      <c r="B58" s="181"/>
      <c r="C58" s="181"/>
      <c r="D58" s="181">
        <f>'将来負担比率（分子）の構造'!I$50</f>
        <v>105481</v>
      </c>
      <c r="E58" s="181"/>
      <c r="F58" s="181"/>
      <c r="G58" s="181">
        <f>'将来負担比率（分子）の構造'!J$50</f>
        <v>101005</v>
      </c>
      <c r="H58" s="181"/>
      <c r="I58" s="181"/>
      <c r="J58" s="181">
        <f>'将来負担比率（分子）の構造'!K$50</f>
        <v>101893</v>
      </c>
      <c r="K58" s="181"/>
      <c r="L58" s="181"/>
      <c r="M58" s="181">
        <f>'将来負担比率（分子）の構造'!L$50</f>
        <v>100897</v>
      </c>
      <c r="N58" s="181"/>
      <c r="O58" s="181"/>
      <c r="P58" s="181">
        <f>'将来負担比率（分子）の構造'!M$50</f>
        <v>91303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19259</v>
      </c>
      <c r="C62" s="181"/>
      <c r="D62" s="181"/>
      <c r="E62" s="181">
        <f>'将来負担比率（分子）の構造'!J$45</f>
        <v>19135</v>
      </c>
      <c r="F62" s="181"/>
      <c r="G62" s="181"/>
      <c r="H62" s="181">
        <f>'将来負担比率（分子）の構造'!K$45</f>
        <v>19690</v>
      </c>
      <c r="I62" s="181"/>
      <c r="J62" s="181"/>
      <c r="K62" s="181">
        <f>'将来負担比率（分子）の構造'!L$45</f>
        <v>19265</v>
      </c>
      <c r="L62" s="181"/>
      <c r="M62" s="181"/>
      <c r="N62" s="181">
        <f>'将来負担比率（分子）の構造'!M$45</f>
        <v>18264</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33869</v>
      </c>
      <c r="C64" s="181"/>
      <c r="D64" s="181"/>
      <c r="E64" s="181">
        <f>'将来負担比率（分子）の構造'!J$43</f>
        <v>29256</v>
      </c>
      <c r="F64" s="181"/>
      <c r="G64" s="181"/>
      <c r="H64" s="181">
        <f>'将来負担比率（分子）の構造'!K$43</f>
        <v>26860</v>
      </c>
      <c r="I64" s="181"/>
      <c r="J64" s="181"/>
      <c r="K64" s="181">
        <f>'将来負担比率（分子）の構造'!L$43</f>
        <v>24220</v>
      </c>
      <c r="L64" s="181"/>
      <c r="M64" s="181"/>
      <c r="N64" s="181">
        <f>'将来負担比率（分子）の構造'!M$43</f>
        <v>23000</v>
      </c>
      <c r="O64" s="181"/>
      <c r="P64" s="181"/>
    </row>
    <row r="65" spans="1:16" x14ac:dyDescent="0.2">
      <c r="A65" s="181" t="s">
        <v>32</v>
      </c>
      <c r="B65" s="181">
        <f>'将来負担比率（分子）の構造'!I$42</f>
        <v>7069</v>
      </c>
      <c r="C65" s="181"/>
      <c r="D65" s="181"/>
      <c r="E65" s="181">
        <f>'将来負担比率（分子）の構造'!J$42</f>
        <v>7744</v>
      </c>
      <c r="F65" s="181"/>
      <c r="G65" s="181"/>
      <c r="H65" s="181">
        <f>'将来負担比率（分子）の構造'!K$42</f>
        <v>7817</v>
      </c>
      <c r="I65" s="181"/>
      <c r="J65" s="181"/>
      <c r="K65" s="181">
        <f>'将来負担比率（分子）の構造'!L$42</f>
        <v>8084</v>
      </c>
      <c r="L65" s="181"/>
      <c r="M65" s="181"/>
      <c r="N65" s="181">
        <f>'将来負担比率（分子）の構造'!M$42</f>
        <v>7826</v>
      </c>
      <c r="O65" s="181"/>
      <c r="P65" s="181"/>
    </row>
    <row r="66" spans="1:16" x14ac:dyDescent="0.2">
      <c r="A66" s="181" t="s">
        <v>31</v>
      </c>
      <c r="B66" s="181">
        <f>'将来負担比率（分子）の構造'!I$41</f>
        <v>64693</v>
      </c>
      <c r="C66" s="181"/>
      <c r="D66" s="181"/>
      <c r="E66" s="181">
        <f>'将来負担比率（分子）の構造'!J$41</f>
        <v>58636</v>
      </c>
      <c r="F66" s="181"/>
      <c r="G66" s="181"/>
      <c r="H66" s="181">
        <f>'将来負担比率（分子）の構造'!K$41</f>
        <v>50960</v>
      </c>
      <c r="I66" s="181"/>
      <c r="J66" s="181"/>
      <c r="K66" s="181">
        <f>'将来負担比率（分子）の構造'!L$41</f>
        <v>51380</v>
      </c>
      <c r="L66" s="181"/>
      <c r="M66" s="181"/>
      <c r="N66" s="181">
        <f>'将来負担比率（分子）の構造'!M$41</f>
        <v>51656</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33100</v>
      </c>
      <c r="C72" s="185">
        <f>基金残高に係る経年分析!G55</f>
        <v>37100</v>
      </c>
      <c r="D72" s="185">
        <f>基金残高に係る経年分析!H55</f>
        <v>36400</v>
      </c>
    </row>
    <row r="73" spans="1:16" x14ac:dyDescent="0.2">
      <c r="A73" s="184" t="s">
        <v>78</v>
      </c>
      <c r="B73" s="185">
        <f>基金残高に係る経年分析!F56</f>
        <v>2153</v>
      </c>
      <c r="C73" s="185">
        <f>基金残高に係る経年分析!G56</f>
        <v>2155</v>
      </c>
      <c r="D73" s="185">
        <f>基金残高に係る経年分析!H56</f>
        <v>2157</v>
      </c>
    </row>
    <row r="74" spans="1:16" x14ac:dyDescent="0.2">
      <c r="A74" s="184" t="s">
        <v>79</v>
      </c>
      <c r="B74" s="185">
        <f>基金残高に係る経年分析!F57</f>
        <v>47823</v>
      </c>
      <c r="C74" s="185">
        <f>基金残高に係る経年分析!G57</f>
        <v>44966</v>
      </c>
      <c r="D74" s="185">
        <f>基金残高に係る経年分析!H57</f>
        <v>36442</v>
      </c>
    </row>
  </sheetData>
  <sheetProtection algorithmName="SHA-512" hashValue="8/qn4j1yTOeWnn59pjSE9ASW3aL+7Yn73s0mK5MSmoSNAJGSbha5tlbb65t3kWoYMsYvVm+CcHseWfjKTNjG0w==" saltValue="SjHNAeoFCcjQXPEg0wZOtg==" spinCount="100000" sheet="1" objects="1" scenarios="1"/>
  <customSheetViews>
    <customSheetView guid="{BFA16E52-4248-4827-B3D8-3670FAFE41FD}"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 guid="{FF63D641-37A0-4BE6-81AE-26EDE337158D}" state="hidden">
      <pageMargins left="0.78700000000000003" right="0.78700000000000003" top="0.98399999999999999" bottom="0.98399999999999999" header="0.51200000000000001" footer="0.51200000000000001"/>
      <pageSetup paperSize="9" orientation="portrait" verticalDpi="0" r:id="rId2"/>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225</v>
      </c>
      <c r="C5" s="747"/>
      <c r="D5" s="747"/>
      <c r="E5" s="747"/>
      <c r="F5" s="747"/>
      <c r="G5" s="747"/>
      <c r="H5" s="747"/>
      <c r="I5" s="747"/>
      <c r="J5" s="747"/>
      <c r="K5" s="747"/>
      <c r="L5" s="747"/>
      <c r="M5" s="747"/>
      <c r="N5" s="747"/>
      <c r="O5" s="747"/>
      <c r="P5" s="747"/>
      <c r="Q5" s="748"/>
      <c r="R5" s="735">
        <v>106952270</v>
      </c>
      <c r="S5" s="736"/>
      <c r="T5" s="736"/>
      <c r="U5" s="736"/>
      <c r="V5" s="736"/>
      <c r="W5" s="736"/>
      <c r="X5" s="736"/>
      <c r="Y5" s="779"/>
      <c r="Z5" s="797">
        <v>42.2</v>
      </c>
      <c r="AA5" s="797"/>
      <c r="AB5" s="797"/>
      <c r="AC5" s="797"/>
      <c r="AD5" s="798">
        <v>102706760</v>
      </c>
      <c r="AE5" s="798"/>
      <c r="AF5" s="798"/>
      <c r="AG5" s="798"/>
      <c r="AH5" s="798"/>
      <c r="AI5" s="798"/>
      <c r="AJ5" s="798"/>
      <c r="AK5" s="798"/>
      <c r="AL5" s="780">
        <v>85</v>
      </c>
      <c r="AM5" s="751"/>
      <c r="AN5" s="751"/>
      <c r="AO5" s="781"/>
      <c r="AP5" s="746" t="s">
        <v>226</v>
      </c>
      <c r="AQ5" s="747"/>
      <c r="AR5" s="747"/>
      <c r="AS5" s="747"/>
      <c r="AT5" s="747"/>
      <c r="AU5" s="747"/>
      <c r="AV5" s="747"/>
      <c r="AW5" s="747"/>
      <c r="AX5" s="747"/>
      <c r="AY5" s="747"/>
      <c r="AZ5" s="747"/>
      <c r="BA5" s="747"/>
      <c r="BB5" s="747"/>
      <c r="BC5" s="747"/>
      <c r="BD5" s="747"/>
      <c r="BE5" s="747"/>
      <c r="BF5" s="748"/>
      <c r="BG5" s="680">
        <v>95207107</v>
      </c>
      <c r="BH5" s="681"/>
      <c r="BI5" s="681"/>
      <c r="BJ5" s="681"/>
      <c r="BK5" s="681"/>
      <c r="BL5" s="681"/>
      <c r="BM5" s="681"/>
      <c r="BN5" s="682"/>
      <c r="BO5" s="713">
        <v>89</v>
      </c>
      <c r="BP5" s="713"/>
      <c r="BQ5" s="713"/>
      <c r="BR5" s="713"/>
      <c r="BS5" s="714" t="s">
        <v>178</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2">
      <c r="B6" s="677" t="s">
        <v>230</v>
      </c>
      <c r="C6" s="678"/>
      <c r="D6" s="678"/>
      <c r="E6" s="678"/>
      <c r="F6" s="678"/>
      <c r="G6" s="678"/>
      <c r="H6" s="678"/>
      <c r="I6" s="678"/>
      <c r="J6" s="678"/>
      <c r="K6" s="678"/>
      <c r="L6" s="678"/>
      <c r="M6" s="678"/>
      <c r="N6" s="678"/>
      <c r="O6" s="678"/>
      <c r="P6" s="678"/>
      <c r="Q6" s="679"/>
      <c r="R6" s="680">
        <v>1311284</v>
      </c>
      <c r="S6" s="681"/>
      <c r="T6" s="681"/>
      <c r="U6" s="681"/>
      <c r="V6" s="681"/>
      <c r="W6" s="681"/>
      <c r="X6" s="681"/>
      <c r="Y6" s="682"/>
      <c r="Z6" s="713">
        <v>0.5</v>
      </c>
      <c r="AA6" s="713"/>
      <c r="AB6" s="713"/>
      <c r="AC6" s="713"/>
      <c r="AD6" s="714">
        <v>1311284</v>
      </c>
      <c r="AE6" s="714"/>
      <c r="AF6" s="714"/>
      <c r="AG6" s="714"/>
      <c r="AH6" s="714"/>
      <c r="AI6" s="714"/>
      <c r="AJ6" s="714"/>
      <c r="AK6" s="714"/>
      <c r="AL6" s="683">
        <v>1.1000000000000001</v>
      </c>
      <c r="AM6" s="684"/>
      <c r="AN6" s="684"/>
      <c r="AO6" s="715"/>
      <c r="AP6" s="677" t="s">
        <v>231</v>
      </c>
      <c r="AQ6" s="678"/>
      <c r="AR6" s="678"/>
      <c r="AS6" s="678"/>
      <c r="AT6" s="678"/>
      <c r="AU6" s="678"/>
      <c r="AV6" s="678"/>
      <c r="AW6" s="678"/>
      <c r="AX6" s="678"/>
      <c r="AY6" s="678"/>
      <c r="AZ6" s="678"/>
      <c r="BA6" s="678"/>
      <c r="BB6" s="678"/>
      <c r="BC6" s="678"/>
      <c r="BD6" s="678"/>
      <c r="BE6" s="678"/>
      <c r="BF6" s="679"/>
      <c r="BG6" s="680">
        <v>95207107</v>
      </c>
      <c r="BH6" s="681"/>
      <c r="BI6" s="681"/>
      <c r="BJ6" s="681"/>
      <c r="BK6" s="681"/>
      <c r="BL6" s="681"/>
      <c r="BM6" s="681"/>
      <c r="BN6" s="682"/>
      <c r="BO6" s="713">
        <v>89</v>
      </c>
      <c r="BP6" s="713"/>
      <c r="BQ6" s="713"/>
      <c r="BR6" s="713"/>
      <c r="BS6" s="714" t="s">
        <v>130</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829913</v>
      </c>
      <c r="CS6" s="681"/>
      <c r="CT6" s="681"/>
      <c r="CU6" s="681"/>
      <c r="CV6" s="681"/>
      <c r="CW6" s="681"/>
      <c r="CX6" s="681"/>
      <c r="CY6" s="682"/>
      <c r="CZ6" s="780">
        <v>0.3</v>
      </c>
      <c r="DA6" s="751"/>
      <c r="DB6" s="751"/>
      <c r="DC6" s="783"/>
      <c r="DD6" s="686" t="s">
        <v>130</v>
      </c>
      <c r="DE6" s="681"/>
      <c r="DF6" s="681"/>
      <c r="DG6" s="681"/>
      <c r="DH6" s="681"/>
      <c r="DI6" s="681"/>
      <c r="DJ6" s="681"/>
      <c r="DK6" s="681"/>
      <c r="DL6" s="681"/>
      <c r="DM6" s="681"/>
      <c r="DN6" s="681"/>
      <c r="DO6" s="681"/>
      <c r="DP6" s="682"/>
      <c r="DQ6" s="686">
        <v>829913</v>
      </c>
      <c r="DR6" s="681"/>
      <c r="DS6" s="681"/>
      <c r="DT6" s="681"/>
      <c r="DU6" s="681"/>
      <c r="DV6" s="681"/>
      <c r="DW6" s="681"/>
      <c r="DX6" s="681"/>
      <c r="DY6" s="681"/>
      <c r="DZ6" s="681"/>
      <c r="EA6" s="681"/>
      <c r="EB6" s="681"/>
      <c r="EC6" s="727"/>
    </row>
    <row r="7" spans="2:143" ht="11.25" customHeight="1" x14ac:dyDescent="0.2">
      <c r="B7" s="677" t="s">
        <v>233</v>
      </c>
      <c r="C7" s="678"/>
      <c r="D7" s="678"/>
      <c r="E7" s="678"/>
      <c r="F7" s="678"/>
      <c r="G7" s="678"/>
      <c r="H7" s="678"/>
      <c r="I7" s="678"/>
      <c r="J7" s="678"/>
      <c r="K7" s="678"/>
      <c r="L7" s="678"/>
      <c r="M7" s="678"/>
      <c r="N7" s="678"/>
      <c r="O7" s="678"/>
      <c r="P7" s="678"/>
      <c r="Q7" s="679"/>
      <c r="R7" s="680">
        <v>82506</v>
      </c>
      <c r="S7" s="681"/>
      <c r="T7" s="681"/>
      <c r="U7" s="681"/>
      <c r="V7" s="681"/>
      <c r="W7" s="681"/>
      <c r="X7" s="681"/>
      <c r="Y7" s="682"/>
      <c r="Z7" s="713">
        <v>0</v>
      </c>
      <c r="AA7" s="713"/>
      <c r="AB7" s="713"/>
      <c r="AC7" s="713"/>
      <c r="AD7" s="714">
        <v>82506</v>
      </c>
      <c r="AE7" s="714"/>
      <c r="AF7" s="714"/>
      <c r="AG7" s="714"/>
      <c r="AH7" s="714"/>
      <c r="AI7" s="714"/>
      <c r="AJ7" s="714"/>
      <c r="AK7" s="714"/>
      <c r="AL7" s="683">
        <v>0.1</v>
      </c>
      <c r="AM7" s="684"/>
      <c r="AN7" s="684"/>
      <c r="AO7" s="715"/>
      <c r="AP7" s="677" t="s">
        <v>234</v>
      </c>
      <c r="AQ7" s="678"/>
      <c r="AR7" s="678"/>
      <c r="AS7" s="678"/>
      <c r="AT7" s="678"/>
      <c r="AU7" s="678"/>
      <c r="AV7" s="678"/>
      <c r="AW7" s="678"/>
      <c r="AX7" s="678"/>
      <c r="AY7" s="678"/>
      <c r="AZ7" s="678"/>
      <c r="BA7" s="678"/>
      <c r="BB7" s="678"/>
      <c r="BC7" s="678"/>
      <c r="BD7" s="678"/>
      <c r="BE7" s="678"/>
      <c r="BF7" s="679"/>
      <c r="BG7" s="680">
        <v>49319328</v>
      </c>
      <c r="BH7" s="681"/>
      <c r="BI7" s="681"/>
      <c r="BJ7" s="681"/>
      <c r="BK7" s="681"/>
      <c r="BL7" s="681"/>
      <c r="BM7" s="681"/>
      <c r="BN7" s="682"/>
      <c r="BO7" s="713">
        <v>46.1</v>
      </c>
      <c r="BP7" s="713"/>
      <c r="BQ7" s="713"/>
      <c r="BR7" s="713"/>
      <c r="BS7" s="714" t="s">
        <v>235</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69515877</v>
      </c>
      <c r="CS7" s="681"/>
      <c r="CT7" s="681"/>
      <c r="CU7" s="681"/>
      <c r="CV7" s="681"/>
      <c r="CW7" s="681"/>
      <c r="CX7" s="681"/>
      <c r="CY7" s="682"/>
      <c r="CZ7" s="713">
        <v>29</v>
      </c>
      <c r="DA7" s="713"/>
      <c r="DB7" s="713"/>
      <c r="DC7" s="713"/>
      <c r="DD7" s="686">
        <v>2580059</v>
      </c>
      <c r="DE7" s="681"/>
      <c r="DF7" s="681"/>
      <c r="DG7" s="681"/>
      <c r="DH7" s="681"/>
      <c r="DI7" s="681"/>
      <c r="DJ7" s="681"/>
      <c r="DK7" s="681"/>
      <c r="DL7" s="681"/>
      <c r="DM7" s="681"/>
      <c r="DN7" s="681"/>
      <c r="DO7" s="681"/>
      <c r="DP7" s="682"/>
      <c r="DQ7" s="686">
        <v>23230749</v>
      </c>
      <c r="DR7" s="681"/>
      <c r="DS7" s="681"/>
      <c r="DT7" s="681"/>
      <c r="DU7" s="681"/>
      <c r="DV7" s="681"/>
      <c r="DW7" s="681"/>
      <c r="DX7" s="681"/>
      <c r="DY7" s="681"/>
      <c r="DZ7" s="681"/>
      <c r="EA7" s="681"/>
      <c r="EB7" s="681"/>
      <c r="EC7" s="727"/>
    </row>
    <row r="8" spans="2:143" ht="11.25" customHeight="1" x14ac:dyDescent="0.2">
      <c r="B8" s="677" t="s">
        <v>237</v>
      </c>
      <c r="C8" s="678"/>
      <c r="D8" s="678"/>
      <c r="E8" s="678"/>
      <c r="F8" s="678"/>
      <c r="G8" s="678"/>
      <c r="H8" s="678"/>
      <c r="I8" s="678"/>
      <c r="J8" s="678"/>
      <c r="K8" s="678"/>
      <c r="L8" s="678"/>
      <c r="M8" s="678"/>
      <c r="N8" s="678"/>
      <c r="O8" s="678"/>
      <c r="P8" s="678"/>
      <c r="Q8" s="679"/>
      <c r="R8" s="680">
        <v>483259</v>
      </c>
      <c r="S8" s="681"/>
      <c r="T8" s="681"/>
      <c r="U8" s="681"/>
      <c r="V8" s="681"/>
      <c r="W8" s="681"/>
      <c r="X8" s="681"/>
      <c r="Y8" s="682"/>
      <c r="Z8" s="713">
        <v>0.2</v>
      </c>
      <c r="AA8" s="713"/>
      <c r="AB8" s="713"/>
      <c r="AC8" s="713"/>
      <c r="AD8" s="714">
        <v>483259</v>
      </c>
      <c r="AE8" s="714"/>
      <c r="AF8" s="714"/>
      <c r="AG8" s="714"/>
      <c r="AH8" s="714"/>
      <c r="AI8" s="714"/>
      <c r="AJ8" s="714"/>
      <c r="AK8" s="714"/>
      <c r="AL8" s="683">
        <v>0.4</v>
      </c>
      <c r="AM8" s="684"/>
      <c r="AN8" s="684"/>
      <c r="AO8" s="715"/>
      <c r="AP8" s="677" t="s">
        <v>238</v>
      </c>
      <c r="AQ8" s="678"/>
      <c r="AR8" s="678"/>
      <c r="AS8" s="678"/>
      <c r="AT8" s="678"/>
      <c r="AU8" s="678"/>
      <c r="AV8" s="678"/>
      <c r="AW8" s="678"/>
      <c r="AX8" s="678"/>
      <c r="AY8" s="678"/>
      <c r="AZ8" s="678"/>
      <c r="BA8" s="678"/>
      <c r="BB8" s="678"/>
      <c r="BC8" s="678"/>
      <c r="BD8" s="678"/>
      <c r="BE8" s="678"/>
      <c r="BF8" s="679"/>
      <c r="BG8" s="680">
        <v>807108</v>
      </c>
      <c r="BH8" s="681"/>
      <c r="BI8" s="681"/>
      <c r="BJ8" s="681"/>
      <c r="BK8" s="681"/>
      <c r="BL8" s="681"/>
      <c r="BM8" s="681"/>
      <c r="BN8" s="682"/>
      <c r="BO8" s="713">
        <v>0.8</v>
      </c>
      <c r="BP8" s="713"/>
      <c r="BQ8" s="713"/>
      <c r="BR8" s="713"/>
      <c r="BS8" s="686" t="s">
        <v>130</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57871727</v>
      </c>
      <c r="CS8" s="681"/>
      <c r="CT8" s="681"/>
      <c r="CU8" s="681"/>
      <c r="CV8" s="681"/>
      <c r="CW8" s="681"/>
      <c r="CX8" s="681"/>
      <c r="CY8" s="682"/>
      <c r="CZ8" s="713">
        <v>24.2</v>
      </c>
      <c r="DA8" s="713"/>
      <c r="DB8" s="713"/>
      <c r="DC8" s="713"/>
      <c r="DD8" s="686">
        <v>1520549</v>
      </c>
      <c r="DE8" s="681"/>
      <c r="DF8" s="681"/>
      <c r="DG8" s="681"/>
      <c r="DH8" s="681"/>
      <c r="DI8" s="681"/>
      <c r="DJ8" s="681"/>
      <c r="DK8" s="681"/>
      <c r="DL8" s="681"/>
      <c r="DM8" s="681"/>
      <c r="DN8" s="681"/>
      <c r="DO8" s="681"/>
      <c r="DP8" s="682"/>
      <c r="DQ8" s="686">
        <v>33306281</v>
      </c>
      <c r="DR8" s="681"/>
      <c r="DS8" s="681"/>
      <c r="DT8" s="681"/>
      <c r="DU8" s="681"/>
      <c r="DV8" s="681"/>
      <c r="DW8" s="681"/>
      <c r="DX8" s="681"/>
      <c r="DY8" s="681"/>
      <c r="DZ8" s="681"/>
      <c r="EA8" s="681"/>
      <c r="EB8" s="681"/>
      <c r="EC8" s="727"/>
    </row>
    <row r="9" spans="2:143" ht="11.25" customHeight="1" x14ac:dyDescent="0.2">
      <c r="B9" s="677" t="s">
        <v>240</v>
      </c>
      <c r="C9" s="678"/>
      <c r="D9" s="678"/>
      <c r="E9" s="678"/>
      <c r="F9" s="678"/>
      <c r="G9" s="678"/>
      <c r="H9" s="678"/>
      <c r="I9" s="678"/>
      <c r="J9" s="678"/>
      <c r="K9" s="678"/>
      <c r="L9" s="678"/>
      <c r="M9" s="678"/>
      <c r="N9" s="678"/>
      <c r="O9" s="678"/>
      <c r="P9" s="678"/>
      <c r="Q9" s="679"/>
      <c r="R9" s="680">
        <v>456610</v>
      </c>
      <c r="S9" s="681"/>
      <c r="T9" s="681"/>
      <c r="U9" s="681"/>
      <c r="V9" s="681"/>
      <c r="W9" s="681"/>
      <c r="X9" s="681"/>
      <c r="Y9" s="682"/>
      <c r="Z9" s="713">
        <v>0.2</v>
      </c>
      <c r="AA9" s="713"/>
      <c r="AB9" s="713"/>
      <c r="AC9" s="713"/>
      <c r="AD9" s="714">
        <v>456610</v>
      </c>
      <c r="AE9" s="714"/>
      <c r="AF9" s="714"/>
      <c r="AG9" s="714"/>
      <c r="AH9" s="714"/>
      <c r="AI9" s="714"/>
      <c r="AJ9" s="714"/>
      <c r="AK9" s="714"/>
      <c r="AL9" s="683">
        <v>0.4</v>
      </c>
      <c r="AM9" s="684"/>
      <c r="AN9" s="684"/>
      <c r="AO9" s="715"/>
      <c r="AP9" s="677" t="s">
        <v>241</v>
      </c>
      <c r="AQ9" s="678"/>
      <c r="AR9" s="678"/>
      <c r="AS9" s="678"/>
      <c r="AT9" s="678"/>
      <c r="AU9" s="678"/>
      <c r="AV9" s="678"/>
      <c r="AW9" s="678"/>
      <c r="AX9" s="678"/>
      <c r="AY9" s="678"/>
      <c r="AZ9" s="678"/>
      <c r="BA9" s="678"/>
      <c r="BB9" s="678"/>
      <c r="BC9" s="678"/>
      <c r="BD9" s="678"/>
      <c r="BE9" s="678"/>
      <c r="BF9" s="679"/>
      <c r="BG9" s="680">
        <v>32006523</v>
      </c>
      <c r="BH9" s="681"/>
      <c r="BI9" s="681"/>
      <c r="BJ9" s="681"/>
      <c r="BK9" s="681"/>
      <c r="BL9" s="681"/>
      <c r="BM9" s="681"/>
      <c r="BN9" s="682"/>
      <c r="BO9" s="713">
        <v>29.9</v>
      </c>
      <c r="BP9" s="713"/>
      <c r="BQ9" s="713"/>
      <c r="BR9" s="713"/>
      <c r="BS9" s="686" t="s">
        <v>178</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23187354</v>
      </c>
      <c r="CS9" s="681"/>
      <c r="CT9" s="681"/>
      <c r="CU9" s="681"/>
      <c r="CV9" s="681"/>
      <c r="CW9" s="681"/>
      <c r="CX9" s="681"/>
      <c r="CY9" s="682"/>
      <c r="CZ9" s="713">
        <v>9.6999999999999993</v>
      </c>
      <c r="DA9" s="713"/>
      <c r="DB9" s="713"/>
      <c r="DC9" s="713"/>
      <c r="DD9" s="686">
        <v>10073261</v>
      </c>
      <c r="DE9" s="681"/>
      <c r="DF9" s="681"/>
      <c r="DG9" s="681"/>
      <c r="DH9" s="681"/>
      <c r="DI9" s="681"/>
      <c r="DJ9" s="681"/>
      <c r="DK9" s="681"/>
      <c r="DL9" s="681"/>
      <c r="DM9" s="681"/>
      <c r="DN9" s="681"/>
      <c r="DO9" s="681"/>
      <c r="DP9" s="682"/>
      <c r="DQ9" s="686">
        <v>13454626</v>
      </c>
      <c r="DR9" s="681"/>
      <c r="DS9" s="681"/>
      <c r="DT9" s="681"/>
      <c r="DU9" s="681"/>
      <c r="DV9" s="681"/>
      <c r="DW9" s="681"/>
      <c r="DX9" s="681"/>
      <c r="DY9" s="681"/>
      <c r="DZ9" s="681"/>
      <c r="EA9" s="681"/>
      <c r="EB9" s="681"/>
      <c r="EC9" s="727"/>
    </row>
    <row r="10" spans="2:143" ht="11.25" customHeight="1" x14ac:dyDescent="0.2">
      <c r="B10" s="677" t="s">
        <v>243</v>
      </c>
      <c r="C10" s="678"/>
      <c r="D10" s="678"/>
      <c r="E10" s="678"/>
      <c r="F10" s="678"/>
      <c r="G10" s="678"/>
      <c r="H10" s="678"/>
      <c r="I10" s="678"/>
      <c r="J10" s="678"/>
      <c r="K10" s="678"/>
      <c r="L10" s="678"/>
      <c r="M10" s="678"/>
      <c r="N10" s="678"/>
      <c r="O10" s="678"/>
      <c r="P10" s="678"/>
      <c r="Q10" s="679"/>
      <c r="R10" s="680" t="s">
        <v>130</v>
      </c>
      <c r="S10" s="681"/>
      <c r="T10" s="681"/>
      <c r="U10" s="681"/>
      <c r="V10" s="681"/>
      <c r="W10" s="681"/>
      <c r="X10" s="681"/>
      <c r="Y10" s="682"/>
      <c r="Z10" s="713" t="s">
        <v>178</v>
      </c>
      <c r="AA10" s="713"/>
      <c r="AB10" s="713"/>
      <c r="AC10" s="713"/>
      <c r="AD10" s="714" t="s">
        <v>130</v>
      </c>
      <c r="AE10" s="714"/>
      <c r="AF10" s="714"/>
      <c r="AG10" s="714"/>
      <c r="AH10" s="714"/>
      <c r="AI10" s="714"/>
      <c r="AJ10" s="714"/>
      <c r="AK10" s="714"/>
      <c r="AL10" s="683" t="s">
        <v>130</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1014539</v>
      </c>
      <c r="BH10" s="681"/>
      <c r="BI10" s="681"/>
      <c r="BJ10" s="681"/>
      <c r="BK10" s="681"/>
      <c r="BL10" s="681"/>
      <c r="BM10" s="681"/>
      <c r="BN10" s="682"/>
      <c r="BO10" s="713">
        <v>0.9</v>
      </c>
      <c r="BP10" s="713"/>
      <c r="BQ10" s="713"/>
      <c r="BR10" s="713"/>
      <c r="BS10" s="686" t="s">
        <v>130</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706862</v>
      </c>
      <c r="CS10" s="681"/>
      <c r="CT10" s="681"/>
      <c r="CU10" s="681"/>
      <c r="CV10" s="681"/>
      <c r="CW10" s="681"/>
      <c r="CX10" s="681"/>
      <c r="CY10" s="682"/>
      <c r="CZ10" s="713">
        <v>0.3</v>
      </c>
      <c r="DA10" s="713"/>
      <c r="DB10" s="713"/>
      <c r="DC10" s="713"/>
      <c r="DD10" s="686">
        <v>2993</v>
      </c>
      <c r="DE10" s="681"/>
      <c r="DF10" s="681"/>
      <c r="DG10" s="681"/>
      <c r="DH10" s="681"/>
      <c r="DI10" s="681"/>
      <c r="DJ10" s="681"/>
      <c r="DK10" s="681"/>
      <c r="DL10" s="681"/>
      <c r="DM10" s="681"/>
      <c r="DN10" s="681"/>
      <c r="DO10" s="681"/>
      <c r="DP10" s="682"/>
      <c r="DQ10" s="686">
        <v>696026</v>
      </c>
      <c r="DR10" s="681"/>
      <c r="DS10" s="681"/>
      <c r="DT10" s="681"/>
      <c r="DU10" s="681"/>
      <c r="DV10" s="681"/>
      <c r="DW10" s="681"/>
      <c r="DX10" s="681"/>
      <c r="DY10" s="681"/>
      <c r="DZ10" s="681"/>
      <c r="EA10" s="681"/>
      <c r="EB10" s="681"/>
      <c r="EC10" s="727"/>
    </row>
    <row r="11" spans="2:143" ht="11.25" customHeight="1" x14ac:dyDescent="0.2">
      <c r="B11" s="677" t="s">
        <v>246</v>
      </c>
      <c r="C11" s="678"/>
      <c r="D11" s="678"/>
      <c r="E11" s="678"/>
      <c r="F11" s="678"/>
      <c r="G11" s="678"/>
      <c r="H11" s="678"/>
      <c r="I11" s="678"/>
      <c r="J11" s="678"/>
      <c r="K11" s="678"/>
      <c r="L11" s="678"/>
      <c r="M11" s="678"/>
      <c r="N11" s="678"/>
      <c r="O11" s="678"/>
      <c r="P11" s="678"/>
      <c r="Q11" s="679"/>
      <c r="R11" s="680">
        <v>9885713</v>
      </c>
      <c r="S11" s="681"/>
      <c r="T11" s="681"/>
      <c r="U11" s="681"/>
      <c r="V11" s="681"/>
      <c r="W11" s="681"/>
      <c r="X11" s="681"/>
      <c r="Y11" s="682"/>
      <c r="Z11" s="683">
        <v>3.9</v>
      </c>
      <c r="AA11" s="684"/>
      <c r="AB11" s="684"/>
      <c r="AC11" s="685"/>
      <c r="AD11" s="686">
        <v>9885713</v>
      </c>
      <c r="AE11" s="681"/>
      <c r="AF11" s="681"/>
      <c r="AG11" s="681"/>
      <c r="AH11" s="681"/>
      <c r="AI11" s="681"/>
      <c r="AJ11" s="681"/>
      <c r="AK11" s="682"/>
      <c r="AL11" s="683">
        <v>8.1999999999999993</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15491158</v>
      </c>
      <c r="BH11" s="681"/>
      <c r="BI11" s="681"/>
      <c r="BJ11" s="681"/>
      <c r="BK11" s="681"/>
      <c r="BL11" s="681"/>
      <c r="BM11" s="681"/>
      <c r="BN11" s="682"/>
      <c r="BO11" s="713">
        <v>14.5</v>
      </c>
      <c r="BP11" s="713"/>
      <c r="BQ11" s="713"/>
      <c r="BR11" s="713"/>
      <c r="BS11" s="686" t="s">
        <v>130</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2972493</v>
      </c>
      <c r="CS11" s="681"/>
      <c r="CT11" s="681"/>
      <c r="CU11" s="681"/>
      <c r="CV11" s="681"/>
      <c r="CW11" s="681"/>
      <c r="CX11" s="681"/>
      <c r="CY11" s="682"/>
      <c r="CZ11" s="713">
        <v>1.2</v>
      </c>
      <c r="DA11" s="713"/>
      <c r="DB11" s="713"/>
      <c r="DC11" s="713"/>
      <c r="DD11" s="686">
        <v>1254940</v>
      </c>
      <c r="DE11" s="681"/>
      <c r="DF11" s="681"/>
      <c r="DG11" s="681"/>
      <c r="DH11" s="681"/>
      <c r="DI11" s="681"/>
      <c r="DJ11" s="681"/>
      <c r="DK11" s="681"/>
      <c r="DL11" s="681"/>
      <c r="DM11" s="681"/>
      <c r="DN11" s="681"/>
      <c r="DO11" s="681"/>
      <c r="DP11" s="682"/>
      <c r="DQ11" s="686">
        <v>2075695</v>
      </c>
      <c r="DR11" s="681"/>
      <c r="DS11" s="681"/>
      <c r="DT11" s="681"/>
      <c r="DU11" s="681"/>
      <c r="DV11" s="681"/>
      <c r="DW11" s="681"/>
      <c r="DX11" s="681"/>
      <c r="DY11" s="681"/>
      <c r="DZ11" s="681"/>
      <c r="EA11" s="681"/>
      <c r="EB11" s="681"/>
      <c r="EC11" s="727"/>
    </row>
    <row r="12" spans="2:143" ht="11.25" customHeight="1" x14ac:dyDescent="0.2">
      <c r="B12" s="677" t="s">
        <v>249</v>
      </c>
      <c r="C12" s="678"/>
      <c r="D12" s="678"/>
      <c r="E12" s="678"/>
      <c r="F12" s="678"/>
      <c r="G12" s="678"/>
      <c r="H12" s="678"/>
      <c r="I12" s="678"/>
      <c r="J12" s="678"/>
      <c r="K12" s="678"/>
      <c r="L12" s="678"/>
      <c r="M12" s="678"/>
      <c r="N12" s="678"/>
      <c r="O12" s="678"/>
      <c r="P12" s="678"/>
      <c r="Q12" s="679"/>
      <c r="R12" s="680">
        <v>323435</v>
      </c>
      <c r="S12" s="681"/>
      <c r="T12" s="681"/>
      <c r="U12" s="681"/>
      <c r="V12" s="681"/>
      <c r="W12" s="681"/>
      <c r="X12" s="681"/>
      <c r="Y12" s="682"/>
      <c r="Z12" s="713">
        <v>0.1</v>
      </c>
      <c r="AA12" s="713"/>
      <c r="AB12" s="713"/>
      <c r="AC12" s="713"/>
      <c r="AD12" s="714">
        <v>323435</v>
      </c>
      <c r="AE12" s="714"/>
      <c r="AF12" s="714"/>
      <c r="AG12" s="714"/>
      <c r="AH12" s="714"/>
      <c r="AI12" s="714"/>
      <c r="AJ12" s="714"/>
      <c r="AK12" s="714"/>
      <c r="AL12" s="683">
        <v>0.3</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42220226</v>
      </c>
      <c r="BH12" s="681"/>
      <c r="BI12" s="681"/>
      <c r="BJ12" s="681"/>
      <c r="BK12" s="681"/>
      <c r="BL12" s="681"/>
      <c r="BM12" s="681"/>
      <c r="BN12" s="682"/>
      <c r="BO12" s="713">
        <v>39.5</v>
      </c>
      <c r="BP12" s="713"/>
      <c r="BQ12" s="713"/>
      <c r="BR12" s="713"/>
      <c r="BS12" s="686" t="s">
        <v>130</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5517372</v>
      </c>
      <c r="CS12" s="681"/>
      <c r="CT12" s="681"/>
      <c r="CU12" s="681"/>
      <c r="CV12" s="681"/>
      <c r="CW12" s="681"/>
      <c r="CX12" s="681"/>
      <c r="CY12" s="682"/>
      <c r="CZ12" s="713">
        <v>2.2999999999999998</v>
      </c>
      <c r="DA12" s="713"/>
      <c r="DB12" s="713"/>
      <c r="DC12" s="713"/>
      <c r="DD12" s="686">
        <v>311118</v>
      </c>
      <c r="DE12" s="681"/>
      <c r="DF12" s="681"/>
      <c r="DG12" s="681"/>
      <c r="DH12" s="681"/>
      <c r="DI12" s="681"/>
      <c r="DJ12" s="681"/>
      <c r="DK12" s="681"/>
      <c r="DL12" s="681"/>
      <c r="DM12" s="681"/>
      <c r="DN12" s="681"/>
      <c r="DO12" s="681"/>
      <c r="DP12" s="682"/>
      <c r="DQ12" s="686">
        <v>4261389</v>
      </c>
      <c r="DR12" s="681"/>
      <c r="DS12" s="681"/>
      <c r="DT12" s="681"/>
      <c r="DU12" s="681"/>
      <c r="DV12" s="681"/>
      <c r="DW12" s="681"/>
      <c r="DX12" s="681"/>
      <c r="DY12" s="681"/>
      <c r="DZ12" s="681"/>
      <c r="EA12" s="681"/>
      <c r="EB12" s="681"/>
      <c r="EC12" s="727"/>
    </row>
    <row r="13" spans="2:143" ht="11.25" customHeight="1" x14ac:dyDescent="0.2">
      <c r="B13" s="677" t="s">
        <v>252</v>
      </c>
      <c r="C13" s="678"/>
      <c r="D13" s="678"/>
      <c r="E13" s="678"/>
      <c r="F13" s="678"/>
      <c r="G13" s="678"/>
      <c r="H13" s="678"/>
      <c r="I13" s="678"/>
      <c r="J13" s="678"/>
      <c r="K13" s="678"/>
      <c r="L13" s="678"/>
      <c r="M13" s="678"/>
      <c r="N13" s="678"/>
      <c r="O13" s="678"/>
      <c r="P13" s="678"/>
      <c r="Q13" s="679"/>
      <c r="R13" s="680" t="s">
        <v>130</v>
      </c>
      <c r="S13" s="681"/>
      <c r="T13" s="681"/>
      <c r="U13" s="681"/>
      <c r="V13" s="681"/>
      <c r="W13" s="681"/>
      <c r="X13" s="681"/>
      <c r="Y13" s="682"/>
      <c r="Z13" s="713" t="s">
        <v>130</v>
      </c>
      <c r="AA13" s="713"/>
      <c r="AB13" s="713"/>
      <c r="AC13" s="713"/>
      <c r="AD13" s="714" t="s">
        <v>235</v>
      </c>
      <c r="AE13" s="714"/>
      <c r="AF13" s="714"/>
      <c r="AG13" s="714"/>
      <c r="AH13" s="714"/>
      <c r="AI13" s="714"/>
      <c r="AJ13" s="714"/>
      <c r="AK13" s="714"/>
      <c r="AL13" s="683" t="s">
        <v>130</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41983399</v>
      </c>
      <c r="BH13" s="681"/>
      <c r="BI13" s="681"/>
      <c r="BJ13" s="681"/>
      <c r="BK13" s="681"/>
      <c r="BL13" s="681"/>
      <c r="BM13" s="681"/>
      <c r="BN13" s="682"/>
      <c r="BO13" s="713">
        <v>39.299999999999997</v>
      </c>
      <c r="BP13" s="713"/>
      <c r="BQ13" s="713"/>
      <c r="BR13" s="713"/>
      <c r="BS13" s="686" t="s">
        <v>235</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32662872</v>
      </c>
      <c r="CS13" s="681"/>
      <c r="CT13" s="681"/>
      <c r="CU13" s="681"/>
      <c r="CV13" s="681"/>
      <c r="CW13" s="681"/>
      <c r="CX13" s="681"/>
      <c r="CY13" s="682"/>
      <c r="CZ13" s="713">
        <v>13.6</v>
      </c>
      <c r="DA13" s="713"/>
      <c r="DB13" s="713"/>
      <c r="DC13" s="713"/>
      <c r="DD13" s="686">
        <v>21325782</v>
      </c>
      <c r="DE13" s="681"/>
      <c r="DF13" s="681"/>
      <c r="DG13" s="681"/>
      <c r="DH13" s="681"/>
      <c r="DI13" s="681"/>
      <c r="DJ13" s="681"/>
      <c r="DK13" s="681"/>
      <c r="DL13" s="681"/>
      <c r="DM13" s="681"/>
      <c r="DN13" s="681"/>
      <c r="DO13" s="681"/>
      <c r="DP13" s="682"/>
      <c r="DQ13" s="686">
        <v>20154193</v>
      </c>
      <c r="DR13" s="681"/>
      <c r="DS13" s="681"/>
      <c r="DT13" s="681"/>
      <c r="DU13" s="681"/>
      <c r="DV13" s="681"/>
      <c r="DW13" s="681"/>
      <c r="DX13" s="681"/>
      <c r="DY13" s="681"/>
      <c r="DZ13" s="681"/>
      <c r="EA13" s="681"/>
      <c r="EB13" s="681"/>
      <c r="EC13" s="727"/>
    </row>
    <row r="14" spans="2:143" ht="11.25" customHeight="1" x14ac:dyDescent="0.2">
      <c r="B14" s="677" t="s">
        <v>255</v>
      </c>
      <c r="C14" s="678"/>
      <c r="D14" s="678"/>
      <c r="E14" s="678"/>
      <c r="F14" s="678"/>
      <c r="G14" s="678"/>
      <c r="H14" s="678"/>
      <c r="I14" s="678"/>
      <c r="J14" s="678"/>
      <c r="K14" s="678"/>
      <c r="L14" s="678"/>
      <c r="M14" s="678"/>
      <c r="N14" s="678"/>
      <c r="O14" s="678"/>
      <c r="P14" s="678"/>
      <c r="Q14" s="679"/>
      <c r="R14" s="680" t="s">
        <v>130</v>
      </c>
      <c r="S14" s="681"/>
      <c r="T14" s="681"/>
      <c r="U14" s="681"/>
      <c r="V14" s="681"/>
      <c r="W14" s="681"/>
      <c r="X14" s="681"/>
      <c r="Y14" s="682"/>
      <c r="Z14" s="713" t="s">
        <v>178</v>
      </c>
      <c r="AA14" s="713"/>
      <c r="AB14" s="713"/>
      <c r="AC14" s="713"/>
      <c r="AD14" s="714" t="s">
        <v>130</v>
      </c>
      <c r="AE14" s="714"/>
      <c r="AF14" s="714"/>
      <c r="AG14" s="714"/>
      <c r="AH14" s="714"/>
      <c r="AI14" s="714"/>
      <c r="AJ14" s="714"/>
      <c r="AK14" s="714"/>
      <c r="AL14" s="683" t="s">
        <v>178</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982587</v>
      </c>
      <c r="BH14" s="681"/>
      <c r="BI14" s="681"/>
      <c r="BJ14" s="681"/>
      <c r="BK14" s="681"/>
      <c r="BL14" s="681"/>
      <c r="BM14" s="681"/>
      <c r="BN14" s="682"/>
      <c r="BO14" s="713">
        <v>0.9</v>
      </c>
      <c r="BP14" s="713"/>
      <c r="BQ14" s="713"/>
      <c r="BR14" s="713"/>
      <c r="BS14" s="686" t="s">
        <v>235</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7212717</v>
      </c>
      <c r="CS14" s="681"/>
      <c r="CT14" s="681"/>
      <c r="CU14" s="681"/>
      <c r="CV14" s="681"/>
      <c r="CW14" s="681"/>
      <c r="CX14" s="681"/>
      <c r="CY14" s="682"/>
      <c r="CZ14" s="713">
        <v>3</v>
      </c>
      <c r="DA14" s="713"/>
      <c r="DB14" s="713"/>
      <c r="DC14" s="713"/>
      <c r="DD14" s="686">
        <v>712696</v>
      </c>
      <c r="DE14" s="681"/>
      <c r="DF14" s="681"/>
      <c r="DG14" s="681"/>
      <c r="DH14" s="681"/>
      <c r="DI14" s="681"/>
      <c r="DJ14" s="681"/>
      <c r="DK14" s="681"/>
      <c r="DL14" s="681"/>
      <c r="DM14" s="681"/>
      <c r="DN14" s="681"/>
      <c r="DO14" s="681"/>
      <c r="DP14" s="682"/>
      <c r="DQ14" s="686">
        <v>6704545</v>
      </c>
      <c r="DR14" s="681"/>
      <c r="DS14" s="681"/>
      <c r="DT14" s="681"/>
      <c r="DU14" s="681"/>
      <c r="DV14" s="681"/>
      <c r="DW14" s="681"/>
      <c r="DX14" s="681"/>
      <c r="DY14" s="681"/>
      <c r="DZ14" s="681"/>
      <c r="EA14" s="681"/>
      <c r="EB14" s="681"/>
      <c r="EC14" s="727"/>
    </row>
    <row r="15" spans="2:143" ht="11.25" customHeight="1" x14ac:dyDescent="0.2">
      <c r="B15" s="677" t="s">
        <v>258</v>
      </c>
      <c r="C15" s="678"/>
      <c r="D15" s="678"/>
      <c r="E15" s="678"/>
      <c r="F15" s="678"/>
      <c r="G15" s="678"/>
      <c r="H15" s="678"/>
      <c r="I15" s="678"/>
      <c r="J15" s="678"/>
      <c r="K15" s="678"/>
      <c r="L15" s="678"/>
      <c r="M15" s="678"/>
      <c r="N15" s="678"/>
      <c r="O15" s="678"/>
      <c r="P15" s="678"/>
      <c r="Q15" s="679"/>
      <c r="R15" s="680" t="s">
        <v>130</v>
      </c>
      <c r="S15" s="681"/>
      <c r="T15" s="681"/>
      <c r="U15" s="681"/>
      <c r="V15" s="681"/>
      <c r="W15" s="681"/>
      <c r="X15" s="681"/>
      <c r="Y15" s="682"/>
      <c r="Z15" s="713" t="s">
        <v>130</v>
      </c>
      <c r="AA15" s="713"/>
      <c r="AB15" s="713"/>
      <c r="AC15" s="713"/>
      <c r="AD15" s="714" t="s">
        <v>130</v>
      </c>
      <c r="AE15" s="714"/>
      <c r="AF15" s="714"/>
      <c r="AG15" s="714"/>
      <c r="AH15" s="714"/>
      <c r="AI15" s="714"/>
      <c r="AJ15" s="714"/>
      <c r="AK15" s="714"/>
      <c r="AL15" s="683" t="s">
        <v>235</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2684491</v>
      </c>
      <c r="BH15" s="681"/>
      <c r="BI15" s="681"/>
      <c r="BJ15" s="681"/>
      <c r="BK15" s="681"/>
      <c r="BL15" s="681"/>
      <c r="BM15" s="681"/>
      <c r="BN15" s="682"/>
      <c r="BO15" s="713">
        <v>2.5</v>
      </c>
      <c r="BP15" s="713"/>
      <c r="BQ15" s="713"/>
      <c r="BR15" s="713"/>
      <c r="BS15" s="686" t="s">
        <v>130</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29931305</v>
      </c>
      <c r="CS15" s="681"/>
      <c r="CT15" s="681"/>
      <c r="CU15" s="681"/>
      <c r="CV15" s="681"/>
      <c r="CW15" s="681"/>
      <c r="CX15" s="681"/>
      <c r="CY15" s="682"/>
      <c r="CZ15" s="713">
        <v>12.5</v>
      </c>
      <c r="DA15" s="713"/>
      <c r="DB15" s="713"/>
      <c r="DC15" s="713"/>
      <c r="DD15" s="686">
        <v>8301137</v>
      </c>
      <c r="DE15" s="681"/>
      <c r="DF15" s="681"/>
      <c r="DG15" s="681"/>
      <c r="DH15" s="681"/>
      <c r="DI15" s="681"/>
      <c r="DJ15" s="681"/>
      <c r="DK15" s="681"/>
      <c r="DL15" s="681"/>
      <c r="DM15" s="681"/>
      <c r="DN15" s="681"/>
      <c r="DO15" s="681"/>
      <c r="DP15" s="682"/>
      <c r="DQ15" s="686">
        <v>20307027</v>
      </c>
      <c r="DR15" s="681"/>
      <c r="DS15" s="681"/>
      <c r="DT15" s="681"/>
      <c r="DU15" s="681"/>
      <c r="DV15" s="681"/>
      <c r="DW15" s="681"/>
      <c r="DX15" s="681"/>
      <c r="DY15" s="681"/>
      <c r="DZ15" s="681"/>
      <c r="EA15" s="681"/>
      <c r="EB15" s="681"/>
      <c r="EC15" s="727"/>
    </row>
    <row r="16" spans="2:143" ht="11.25" customHeight="1" x14ac:dyDescent="0.2">
      <c r="B16" s="677" t="s">
        <v>261</v>
      </c>
      <c r="C16" s="678"/>
      <c r="D16" s="678"/>
      <c r="E16" s="678"/>
      <c r="F16" s="678"/>
      <c r="G16" s="678"/>
      <c r="H16" s="678"/>
      <c r="I16" s="678"/>
      <c r="J16" s="678"/>
      <c r="K16" s="678"/>
      <c r="L16" s="678"/>
      <c r="M16" s="678"/>
      <c r="N16" s="678"/>
      <c r="O16" s="678"/>
      <c r="P16" s="678"/>
      <c r="Q16" s="679"/>
      <c r="R16" s="680">
        <v>239927</v>
      </c>
      <c r="S16" s="681"/>
      <c r="T16" s="681"/>
      <c r="U16" s="681"/>
      <c r="V16" s="681"/>
      <c r="W16" s="681"/>
      <c r="X16" s="681"/>
      <c r="Y16" s="682"/>
      <c r="Z16" s="713">
        <v>0.1</v>
      </c>
      <c r="AA16" s="713"/>
      <c r="AB16" s="713"/>
      <c r="AC16" s="713"/>
      <c r="AD16" s="714">
        <v>239927</v>
      </c>
      <c r="AE16" s="714"/>
      <c r="AF16" s="714"/>
      <c r="AG16" s="714"/>
      <c r="AH16" s="714"/>
      <c r="AI16" s="714"/>
      <c r="AJ16" s="714"/>
      <c r="AK16" s="714"/>
      <c r="AL16" s="683">
        <v>0.2</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v>475</v>
      </c>
      <c r="BH16" s="681"/>
      <c r="BI16" s="681"/>
      <c r="BJ16" s="681"/>
      <c r="BK16" s="681"/>
      <c r="BL16" s="681"/>
      <c r="BM16" s="681"/>
      <c r="BN16" s="682"/>
      <c r="BO16" s="713">
        <v>0</v>
      </c>
      <c r="BP16" s="713"/>
      <c r="BQ16" s="713"/>
      <c r="BR16" s="713"/>
      <c r="BS16" s="686" t="s">
        <v>235</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1081595</v>
      </c>
      <c r="CS16" s="681"/>
      <c r="CT16" s="681"/>
      <c r="CU16" s="681"/>
      <c r="CV16" s="681"/>
      <c r="CW16" s="681"/>
      <c r="CX16" s="681"/>
      <c r="CY16" s="682"/>
      <c r="CZ16" s="713">
        <v>0.5</v>
      </c>
      <c r="DA16" s="713"/>
      <c r="DB16" s="713"/>
      <c r="DC16" s="713"/>
      <c r="DD16" s="686" t="s">
        <v>130</v>
      </c>
      <c r="DE16" s="681"/>
      <c r="DF16" s="681"/>
      <c r="DG16" s="681"/>
      <c r="DH16" s="681"/>
      <c r="DI16" s="681"/>
      <c r="DJ16" s="681"/>
      <c r="DK16" s="681"/>
      <c r="DL16" s="681"/>
      <c r="DM16" s="681"/>
      <c r="DN16" s="681"/>
      <c r="DO16" s="681"/>
      <c r="DP16" s="682"/>
      <c r="DQ16" s="686">
        <v>815821</v>
      </c>
      <c r="DR16" s="681"/>
      <c r="DS16" s="681"/>
      <c r="DT16" s="681"/>
      <c r="DU16" s="681"/>
      <c r="DV16" s="681"/>
      <c r="DW16" s="681"/>
      <c r="DX16" s="681"/>
      <c r="DY16" s="681"/>
      <c r="DZ16" s="681"/>
      <c r="EA16" s="681"/>
      <c r="EB16" s="681"/>
      <c r="EC16" s="727"/>
    </row>
    <row r="17" spans="2:133" ht="11.25" customHeight="1" x14ac:dyDescent="0.2">
      <c r="B17" s="677" t="s">
        <v>264</v>
      </c>
      <c r="C17" s="678"/>
      <c r="D17" s="678"/>
      <c r="E17" s="678"/>
      <c r="F17" s="678"/>
      <c r="G17" s="678"/>
      <c r="H17" s="678"/>
      <c r="I17" s="678"/>
      <c r="J17" s="678"/>
      <c r="K17" s="678"/>
      <c r="L17" s="678"/>
      <c r="M17" s="678"/>
      <c r="N17" s="678"/>
      <c r="O17" s="678"/>
      <c r="P17" s="678"/>
      <c r="Q17" s="679"/>
      <c r="R17" s="680">
        <v>2926303</v>
      </c>
      <c r="S17" s="681"/>
      <c r="T17" s="681"/>
      <c r="U17" s="681"/>
      <c r="V17" s="681"/>
      <c r="W17" s="681"/>
      <c r="X17" s="681"/>
      <c r="Y17" s="682"/>
      <c r="Z17" s="713">
        <v>1.2</v>
      </c>
      <c r="AA17" s="713"/>
      <c r="AB17" s="713"/>
      <c r="AC17" s="713"/>
      <c r="AD17" s="714">
        <v>2926303</v>
      </c>
      <c r="AE17" s="714"/>
      <c r="AF17" s="714"/>
      <c r="AG17" s="714"/>
      <c r="AH17" s="714"/>
      <c r="AI17" s="714"/>
      <c r="AJ17" s="714"/>
      <c r="AK17" s="714"/>
      <c r="AL17" s="683">
        <v>2.4</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178</v>
      </c>
      <c r="BH17" s="681"/>
      <c r="BI17" s="681"/>
      <c r="BJ17" s="681"/>
      <c r="BK17" s="681"/>
      <c r="BL17" s="681"/>
      <c r="BM17" s="681"/>
      <c r="BN17" s="682"/>
      <c r="BO17" s="713" t="s">
        <v>235</v>
      </c>
      <c r="BP17" s="713"/>
      <c r="BQ17" s="713"/>
      <c r="BR17" s="713"/>
      <c r="BS17" s="686" t="s">
        <v>178</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7897112</v>
      </c>
      <c r="CS17" s="681"/>
      <c r="CT17" s="681"/>
      <c r="CU17" s="681"/>
      <c r="CV17" s="681"/>
      <c r="CW17" s="681"/>
      <c r="CX17" s="681"/>
      <c r="CY17" s="682"/>
      <c r="CZ17" s="713">
        <v>3.3</v>
      </c>
      <c r="DA17" s="713"/>
      <c r="DB17" s="713"/>
      <c r="DC17" s="713"/>
      <c r="DD17" s="686" t="s">
        <v>130</v>
      </c>
      <c r="DE17" s="681"/>
      <c r="DF17" s="681"/>
      <c r="DG17" s="681"/>
      <c r="DH17" s="681"/>
      <c r="DI17" s="681"/>
      <c r="DJ17" s="681"/>
      <c r="DK17" s="681"/>
      <c r="DL17" s="681"/>
      <c r="DM17" s="681"/>
      <c r="DN17" s="681"/>
      <c r="DO17" s="681"/>
      <c r="DP17" s="682"/>
      <c r="DQ17" s="686">
        <v>7590530</v>
      </c>
      <c r="DR17" s="681"/>
      <c r="DS17" s="681"/>
      <c r="DT17" s="681"/>
      <c r="DU17" s="681"/>
      <c r="DV17" s="681"/>
      <c r="DW17" s="681"/>
      <c r="DX17" s="681"/>
      <c r="DY17" s="681"/>
      <c r="DZ17" s="681"/>
      <c r="EA17" s="681"/>
      <c r="EB17" s="681"/>
      <c r="EC17" s="727"/>
    </row>
    <row r="18" spans="2:133" ht="11.25" customHeight="1" x14ac:dyDescent="0.2">
      <c r="B18" s="677" t="s">
        <v>267</v>
      </c>
      <c r="C18" s="678"/>
      <c r="D18" s="678"/>
      <c r="E18" s="678"/>
      <c r="F18" s="678"/>
      <c r="G18" s="678"/>
      <c r="H18" s="678"/>
      <c r="I18" s="678"/>
      <c r="J18" s="678"/>
      <c r="K18" s="678"/>
      <c r="L18" s="678"/>
      <c r="M18" s="678"/>
      <c r="N18" s="678"/>
      <c r="O18" s="678"/>
      <c r="P18" s="678"/>
      <c r="Q18" s="679"/>
      <c r="R18" s="680">
        <v>548433</v>
      </c>
      <c r="S18" s="681"/>
      <c r="T18" s="681"/>
      <c r="U18" s="681"/>
      <c r="V18" s="681"/>
      <c r="W18" s="681"/>
      <c r="X18" s="681"/>
      <c r="Y18" s="682"/>
      <c r="Z18" s="713">
        <v>0.2</v>
      </c>
      <c r="AA18" s="713"/>
      <c r="AB18" s="713"/>
      <c r="AC18" s="713"/>
      <c r="AD18" s="714">
        <v>548433</v>
      </c>
      <c r="AE18" s="714"/>
      <c r="AF18" s="714"/>
      <c r="AG18" s="714"/>
      <c r="AH18" s="714"/>
      <c r="AI18" s="714"/>
      <c r="AJ18" s="714"/>
      <c r="AK18" s="714"/>
      <c r="AL18" s="683">
        <v>0.5</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130</v>
      </c>
      <c r="BH18" s="681"/>
      <c r="BI18" s="681"/>
      <c r="BJ18" s="681"/>
      <c r="BK18" s="681"/>
      <c r="BL18" s="681"/>
      <c r="BM18" s="681"/>
      <c r="BN18" s="682"/>
      <c r="BO18" s="713" t="s">
        <v>130</v>
      </c>
      <c r="BP18" s="713"/>
      <c r="BQ18" s="713"/>
      <c r="BR18" s="713"/>
      <c r="BS18" s="686" t="s">
        <v>130</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178</v>
      </c>
      <c r="CS18" s="681"/>
      <c r="CT18" s="681"/>
      <c r="CU18" s="681"/>
      <c r="CV18" s="681"/>
      <c r="CW18" s="681"/>
      <c r="CX18" s="681"/>
      <c r="CY18" s="682"/>
      <c r="CZ18" s="713" t="s">
        <v>130</v>
      </c>
      <c r="DA18" s="713"/>
      <c r="DB18" s="713"/>
      <c r="DC18" s="713"/>
      <c r="DD18" s="686" t="s">
        <v>235</v>
      </c>
      <c r="DE18" s="681"/>
      <c r="DF18" s="681"/>
      <c r="DG18" s="681"/>
      <c r="DH18" s="681"/>
      <c r="DI18" s="681"/>
      <c r="DJ18" s="681"/>
      <c r="DK18" s="681"/>
      <c r="DL18" s="681"/>
      <c r="DM18" s="681"/>
      <c r="DN18" s="681"/>
      <c r="DO18" s="681"/>
      <c r="DP18" s="682"/>
      <c r="DQ18" s="686" t="s">
        <v>235</v>
      </c>
      <c r="DR18" s="681"/>
      <c r="DS18" s="681"/>
      <c r="DT18" s="681"/>
      <c r="DU18" s="681"/>
      <c r="DV18" s="681"/>
      <c r="DW18" s="681"/>
      <c r="DX18" s="681"/>
      <c r="DY18" s="681"/>
      <c r="DZ18" s="681"/>
      <c r="EA18" s="681"/>
      <c r="EB18" s="681"/>
      <c r="EC18" s="727"/>
    </row>
    <row r="19" spans="2:133" ht="11.25" customHeight="1" x14ac:dyDescent="0.2">
      <c r="B19" s="677" t="s">
        <v>270</v>
      </c>
      <c r="C19" s="678"/>
      <c r="D19" s="678"/>
      <c r="E19" s="678"/>
      <c r="F19" s="678"/>
      <c r="G19" s="678"/>
      <c r="H19" s="678"/>
      <c r="I19" s="678"/>
      <c r="J19" s="678"/>
      <c r="K19" s="678"/>
      <c r="L19" s="678"/>
      <c r="M19" s="678"/>
      <c r="N19" s="678"/>
      <c r="O19" s="678"/>
      <c r="P19" s="678"/>
      <c r="Q19" s="679"/>
      <c r="R19" s="680">
        <v>408866</v>
      </c>
      <c r="S19" s="681"/>
      <c r="T19" s="681"/>
      <c r="U19" s="681"/>
      <c r="V19" s="681"/>
      <c r="W19" s="681"/>
      <c r="X19" s="681"/>
      <c r="Y19" s="682"/>
      <c r="Z19" s="713">
        <v>0.2</v>
      </c>
      <c r="AA19" s="713"/>
      <c r="AB19" s="713"/>
      <c r="AC19" s="713"/>
      <c r="AD19" s="714">
        <v>408866</v>
      </c>
      <c r="AE19" s="714"/>
      <c r="AF19" s="714"/>
      <c r="AG19" s="714"/>
      <c r="AH19" s="714"/>
      <c r="AI19" s="714"/>
      <c r="AJ19" s="714"/>
      <c r="AK19" s="714"/>
      <c r="AL19" s="683">
        <v>0.3</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11745163</v>
      </c>
      <c r="BH19" s="681"/>
      <c r="BI19" s="681"/>
      <c r="BJ19" s="681"/>
      <c r="BK19" s="681"/>
      <c r="BL19" s="681"/>
      <c r="BM19" s="681"/>
      <c r="BN19" s="682"/>
      <c r="BO19" s="713">
        <v>11</v>
      </c>
      <c r="BP19" s="713"/>
      <c r="BQ19" s="713"/>
      <c r="BR19" s="713"/>
      <c r="BS19" s="686" t="s">
        <v>178</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130</v>
      </c>
      <c r="CS19" s="681"/>
      <c r="CT19" s="681"/>
      <c r="CU19" s="681"/>
      <c r="CV19" s="681"/>
      <c r="CW19" s="681"/>
      <c r="CX19" s="681"/>
      <c r="CY19" s="682"/>
      <c r="CZ19" s="713" t="s">
        <v>178</v>
      </c>
      <c r="DA19" s="713"/>
      <c r="DB19" s="713"/>
      <c r="DC19" s="713"/>
      <c r="DD19" s="686" t="s">
        <v>235</v>
      </c>
      <c r="DE19" s="681"/>
      <c r="DF19" s="681"/>
      <c r="DG19" s="681"/>
      <c r="DH19" s="681"/>
      <c r="DI19" s="681"/>
      <c r="DJ19" s="681"/>
      <c r="DK19" s="681"/>
      <c r="DL19" s="681"/>
      <c r="DM19" s="681"/>
      <c r="DN19" s="681"/>
      <c r="DO19" s="681"/>
      <c r="DP19" s="682"/>
      <c r="DQ19" s="686" t="s">
        <v>130</v>
      </c>
      <c r="DR19" s="681"/>
      <c r="DS19" s="681"/>
      <c r="DT19" s="681"/>
      <c r="DU19" s="681"/>
      <c r="DV19" s="681"/>
      <c r="DW19" s="681"/>
      <c r="DX19" s="681"/>
      <c r="DY19" s="681"/>
      <c r="DZ19" s="681"/>
      <c r="EA19" s="681"/>
      <c r="EB19" s="681"/>
      <c r="EC19" s="727"/>
    </row>
    <row r="20" spans="2:133" ht="11.25" customHeight="1" x14ac:dyDescent="0.2">
      <c r="B20" s="677" t="s">
        <v>273</v>
      </c>
      <c r="C20" s="678"/>
      <c r="D20" s="678"/>
      <c r="E20" s="678"/>
      <c r="F20" s="678"/>
      <c r="G20" s="678"/>
      <c r="H20" s="678"/>
      <c r="I20" s="678"/>
      <c r="J20" s="678"/>
      <c r="K20" s="678"/>
      <c r="L20" s="678"/>
      <c r="M20" s="678"/>
      <c r="N20" s="678"/>
      <c r="O20" s="678"/>
      <c r="P20" s="678"/>
      <c r="Q20" s="679"/>
      <c r="R20" s="680">
        <v>113633</v>
      </c>
      <c r="S20" s="681"/>
      <c r="T20" s="681"/>
      <c r="U20" s="681"/>
      <c r="V20" s="681"/>
      <c r="W20" s="681"/>
      <c r="X20" s="681"/>
      <c r="Y20" s="682"/>
      <c r="Z20" s="713">
        <v>0</v>
      </c>
      <c r="AA20" s="713"/>
      <c r="AB20" s="713"/>
      <c r="AC20" s="713"/>
      <c r="AD20" s="714">
        <v>113633</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11745163</v>
      </c>
      <c r="BH20" s="681"/>
      <c r="BI20" s="681"/>
      <c r="BJ20" s="681"/>
      <c r="BK20" s="681"/>
      <c r="BL20" s="681"/>
      <c r="BM20" s="681"/>
      <c r="BN20" s="682"/>
      <c r="BO20" s="713">
        <v>11</v>
      </c>
      <c r="BP20" s="713"/>
      <c r="BQ20" s="713"/>
      <c r="BR20" s="713"/>
      <c r="BS20" s="686" t="s">
        <v>178</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239387199</v>
      </c>
      <c r="CS20" s="681"/>
      <c r="CT20" s="681"/>
      <c r="CU20" s="681"/>
      <c r="CV20" s="681"/>
      <c r="CW20" s="681"/>
      <c r="CX20" s="681"/>
      <c r="CY20" s="682"/>
      <c r="CZ20" s="713">
        <v>100</v>
      </c>
      <c r="DA20" s="713"/>
      <c r="DB20" s="713"/>
      <c r="DC20" s="713"/>
      <c r="DD20" s="686">
        <v>46082535</v>
      </c>
      <c r="DE20" s="681"/>
      <c r="DF20" s="681"/>
      <c r="DG20" s="681"/>
      <c r="DH20" s="681"/>
      <c r="DI20" s="681"/>
      <c r="DJ20" s="681"/>
      <c r="DK20" s="681"/>
      <c r="DL20" s="681"/>
      <c r="DM20" s="681"/>
      <c r="DN20" s="681"/>
      <c r="DO20" s="681"/>
      <c r="DP20" s="682"/>
      <c r="DQ20" s="686">
        <v>133426795</v>
      </c>
      <c r="DR20" s="681"/>
      <c r="DS20" s="681"/>
      <c r="DT20" s="681"/>
      <c r="DU20" s="681"/>
      <c r="DV20" s="681"/>
      <c r="DW20" s="681"/>
      <c r="DX20" s="681"/>
      <c r="DY20" s="681"/>
      <c r="DZ20" s="681"/>
      <c r="EA20" s="681"/>
      <c r="EB20" s="681"/>
      <c r="EC20" s="727"/>
    </row>
    <row r="21" spans="2:133" ht="11.25" customHeight="1" x14ac:dyDescent="0.2">
      <c r="B21" s="677" t="s">
        <v>276</v>
      </c>
      <c r="C21" s="678"/>
      <c r="D21" s="678"/>
      <c r="E21" s="678"/>
      <c r="F21" s="678"/>
      <c r="G21" s="678"/>
      <c r="H21" s="678"/>
      <c r="I21" s="678"/>
      <c r="J21" s="678"/>
      <c r="K21" s="678"/>
      <c r="L21" s="678"/>
      <c r="M21" s="678"/>
      <c r="N21" s="678"/>
      <c r="O21" s="678"/>
      <c r="P21" s="678"/>
      <c r="Q21" s="679"/>
      <c r="R21" s="680">
        <v>25934</v>
      </c>
      <c r="S21" s="681"/>
      <c r="T21" s="681"/>
      <c r="U21" s="681"/>
      <c r="V21" s="681"/>
      <c r="W21" s="681"/>
      <c r="X21" s="681"/>
      <c r="Y21" s="682"/>
      <c r="Z21" s="713">
        <v>0</v>
      </c>
      <c r="AA21" s="713"/>
      <c r="AB21" s="713"/>
      <c r="AC21" s="713"/>
      <c r="AD21" s="714">
        <v>25934</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v>22</v>
      </c>
      <c r="BH21" s="681"/>
      <c r="BI21" s="681"/>
      <c r="BJ21" s="681"/>
      <c r="BK21" s="681"/>
      <c r="BL21" s="681"/>
      <c r="BM21" s="681"/>
      <c r="BN21" s="682"/>
      <c r="BO21" s="713">
        <v>0</v>
      </c>
      <c r="BP21" s="713"/>
      <c r="BQ21" s="713"/>
      <c r="BR21" s="713"/>
      <c r="BS21" s="686" t="s">
        <v>130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278</v>
      </c>
      <c r="C22" s="678"/>
      <c r="D22" s="678"/>
      <c r="E22" s="678"/>
      <c r="F22" s="678"/>
      <c r="G22" s="678"/>
      <c r="H22" s="678"/>
      <c r="I22" s="678"/>
      <c r="J22" s="678"/>
      <c r="K22" s="678"/>
      <c r="L22" s="678"/>
      <c r="M22" s="678"/>
      <c r="N22" s="678"/>
      <c r="O22" s="678"/>
      <c r="P22" s="678"/>
      <c r="Q22" s="679"/>
      <c r="R22" s="680">
        <v>1010842</v>
      </c>
      <c r="S22" s="681"/>
      <c r="T22" s="681"/>
      <c r="U22" s="681"/>
      <c r="V22" s="681"/>
      <c r="W22" s="681"/>
      <c r="X22" s="681"/>
      <c r="Y22" s="682"/>
      <c r="Z22" s="713">
        <v>0.4</v>
      </c>
      <c r="AA22" s="713"/>
      <c r="AB22" s="713"/>
      <c r="AC22" s="713"/>
      <c r="AD22" s="714">
        <v>852370</v>
      </c>
      <c r="AE22" s="714"/>
      <c r="AF22" s="714"/>
      <c r="AG22" s="714"/>
      <c r="AH22" s="714"/>
      <c r="AI22" s="714"/>
      <c r="AJ22" s="714"/>
      <c r="AK22" s="714"/>
      <c r="AL22" s="683">
        <v>0.7</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v>7499631</v>
      </c>
      <c r="BH22" s="681"/>
      <c r="BI22" s="681"/>
      <c r="BJ22" s="681"/>
      <c r="BK22" s="681"/>
      <c r="BL22" s="681"/>
      <c r="BM22" s="681"/>
      <c r="BN22" s="682"/>
      <c r="BO22" s="713">
        <v>7</v>
      </c>
      <c r="BP22" s="713"/>
      <c r="BQ22" s="713"/>
      <c r="BR22" s="713"/>
      <c r="BS22" s="686" t="s">
        <v>130</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281</v>
      </c>
      <c r="C23" s="678"/>
      <c r="D23" s="678"/>
      <c r="E23" s="678"/>
      <c r="F23" s="678"/>
      <c r="G23" s="678"/>
      <c r="H23" s="678"/>
      <c r="I23" s="678"/>
      <c r="J23" s="678"/>
      <c r="K23" s="678"/>
      <c r="L23" s="678"/>
      <c r="M23" s="678"/>
      <c r="N23" s="678"/>
      <c r="O23" s="678"/>
      <c r="P23" s="678"/>
      <c r="Q23" s="679"/>
      <c r="R23" s="680">
        <v>852370</v>
      </c>
      <c r="S23" s="681"/>
      <c r="T23" s="681"/>
      <c r="U23" s="681"/>
      <c r="V23" s="681"/>
      <c r="W23" s="681"/>
      <c r="X23" s="681"/>
      <c r="Y23" s="682"/>
      <c r="Z23" s="713">
        <v>0.3</v>
      </c>
      <c r="AA23" s="713"/>
      <c r="AB23" s="713"/>
      <c r="AC23" s="713"/>
      <c r="AD23" s="714">
        <v>852370</v>
      </c>
      <c r="AE23" s="714"/>
      <c r="AF23" s="714"/>
      <c r="AG23" s="714"/>
      <c r="AH23" s="714"/>
      <c r="AI23" s="714"/>
      <c r="AJ23" s="714"/>
      <c r="AK23" s="714"/>
      <c r="AL23" s="683">
        <v>0.7</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v>4245510</v>
      </c>
      <c r="BH23" s="681"/>
      <c r="BI23" s="681"/>
      <c r="BJ23" s="681"/>
      <c r="BK23" s="681"/>
      <c r="BL23" s="681"/>
      <c r="BM23" s="681"/>
      <c r="BN23" s="682"/>
      <c r="BO23" s="713">
        <v>4</v>
      </c>
      <c r="BP23" s="713"/>
      <c r="BQ23" s="713"/>
      <c r="BR23" s="713"/>
      <c r="BS23" s="686" t="s">
        <v>235</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2">
      <c r="B24" s="677" t="s">
        <v>288</v>
      </c>
      <c r="C24" s="678"/>
      <c r="D24" s="678"/>
      <c r="E24" s="678"/>
      <c r="F24" s="678"/>
      <c r="G24" s="678"/>
      <c r="H24" s="678"/>
      <c r="I24" s="678"/>
      <c r="J24" s="678"/>
      <c r="K24" s="678"/>
      <c r="L24" s="678"/>
      <c r="M24" s="678"/>
      <c r="N24" s="678"/>
      <c r="O24" s="678"/>
      <c r="P24" s="678"/>
      <c r="Q24" s="679"/>
      <c r="R24" s="680">
        <v>158472</v>
      </c>
      <c r="S24" s="681"/>
      <c r="T24" s="681"/>
      <c r="U24" s="681"/>
      <c r="V24" s="681"/>
      <c r="W24" s="681"/>
      <c r="X24" s="681"/>
      <c r="Y24" s="682"/>
      <c r="Z24" s="713">
        <v>0.1</v>
      </c>
      <c r="AA24" s="713"/>
      <c r="AB24" s="713"/>
      <c r="AC24" s="713"/>
      <c r="AD24" s="714" t="s">
        <v>130</v>
      </c>
      <c r="AE24" s="714"/>
      <c r="AF24" s="714"/>
      <c r="AG24" s="714"/>
      <c r="AH24" s="714"/>
      <c r="AI24" s="714"/>
      <c r="AJ24" s="714"/>
      <c r="AK24" s="714"/>
      <c r="AL24" s="683" t="s">
        <v>235</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130</v>
      </c>
      <c r="BH24" s="681"/>
      <c r="BI24" s="681"/>
      <c r="BJ24" s="681"/>
      <c r="BK24" s="681"/>
      <c r="BL24" s="681"/>
      <c r="BM24" s="681"/>
      <c r="BN24" s="682"/>
      <c r="BO24" s="713" t="s">
        <v>178</v>
      </c>
      <c r="BP24" s="713"/>
      <c r="BQ24" s="713"/>
      <c r="BR24" s="713"/>
      <c r="BS24" s="686" t="s">
        <v>130</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71012916</v>
      </c>
      <c r="CS24" s="736"/>
      <c r="CT24" s="736"/>
      <c r="CU24" s="736"/>
      <c r="CV24" s="736"/>
      <c r="CW24" s="736"/>
      <c r="CX24" s="736"/>
      <c r="CY24" s="779"/>
      <c r="CZ24" s="780">
        <v>29.7</v>
      </c>
      <c r="DA24" s="751"/>
      <c r="DB24" s="751"/>
      <c r="DC24" s="783"/>
      <c r="DD24" s="778">
        <v>47592185</v>
      </c>
      <c r="DE24" s="736"/>
      <c r="DF24" s="736"/>
      <c r="DG24" s="736"/>
      <c r="DH24" s="736"/>
      <c r="DI24" s="736"/>
      <c r="DJ24" s="736"/>
      <c r="DK24" s="779"/>
      <c r="DL24" s="778">
        <v>47403357</v>
      </c>
      <c r="DM24" s="736"/>
      <c r="DN24" s="736"/>
      <c r="DO24" s="736"/>
      <c r="DP24" s="736"/>
      <c r="DQ24" s="736"/>
      <c r="DR24" s="736"/>
      <c r="DS24" s="736"/>
      <c r="DT24" s="736"/>
      <c r="DU24" s="736"/>
      <c r="DV24" s="779"/>
      <c r="DW24" s="780">
        <v>39.299999999999997</v>
      </c>
      <c r="DX24" s="751"/>
      <c r="DY24" s="751"/>
      <c r="DZ24" s="751"/>
      <c r="EA24" s="751"/>
      <c r="EB24" s="751"/>
      <c r="EC24" s="781"/>
    </row>
    <row r="25" spans="2:133" ht="11.25" customHeight="1" x14ac:dyDescent="0.2">
      <c r="B25" s="677" t="s">
        <v>291</v>
      </c>
      <c r="C25" s="678"/>
      <c r="D25" s="678"/>
      <c r="E25" s="678"/>
      <c r="F25" s="678"/>
      <c r="G25" s="678"/>
      <c r="H25" s="678"/>
      <c r="I25" s="678"/>
      <c r="J25" s="678"/>
      <c r="K25" s="678"/>
      <c r="L25" s="678"/>
      <c r="M25" s="678"/>
      <c r="N25" s="678"/>
      <c r="O25" s="678"/>
      <c r="P25" s="678"/>
      <c r="Q25" s="679"/>
      <c r="R25" s="680" t="s">
        <v>178</v>
      </c>
      <c r="S25" s="681"/>
      <c r="T25" s="681"/>
      <c r="U25" s="681"/>
      <c r="V25" s="681"/>
      <c r="W25" s="681"/>
      <c r="X25" s="681"/>
      <c r="Y25" s="682"/>
      <c r="Z25" s="713" t="s">
        <v>130</v>
      </c>
      <c r="AA25" s="713"/>
      <c r="AB25" s="713"/>
      <c r="AC25" s="713"/>
      <c r="AD25" s="714" t="s">
        <v>178</v>
      </c>
      <c r="AE25" s="714"/>
      <c r="AF25" s="714"/>
      <c r="AG25" s="714"/>
      <c r="AH25" s="714"/>
      <c r="AI25" s="714"/>
      <c r="AJ25" s="714"/>
      <c r="AK25" s="714"/>
      <c r="AL25" s="683" t="s">
        <v>130</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130</v>
      </c>
      <c r="BH25" s="681"/>
      <c r="BI25" s="681"/>
      <c r="BJ25" s="681"/>
      <c r="BK25" s="681"/>
      <c r="BL25" s="681"/>
      <c r="BM25" s="681"/>
      <c r="BN25" s="682"/>
      <c r="BO25" s="713" t="s">
        <v>235</v>
      </c>
      <c r="BP25" s="713"/>
      <c r="BQ25" s="713"/>
      <c r="BR25" s="713"/>
      <c r="BS25" s="686" t="s">
        <v>130</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30069224</v>
      </c>
      <c r="CS25" s="699"/>
      <c r="CT25" s="699"/>
      <c r="CU25" s="699"/>
      <c r="CV25" s="699"/>
      <c r="CW25" s="699"/>
      <c r="CX25" s="699"/>
      <c r="CY25" s="700"/>
      <c r="CZ25" s="683">
        <v>12.6</v>
      </c>
      <c r="DA25" s="701"/>
      <c r="DB25" s="701"/>
      <c r="DC25" s="702"/>
      <c r="DD25" s="686">
        <v>28388431</v>
      </c>
      <c r="DE25" s="699"/>
      <c r="DF25" s="699"/>
      <c r="DG25" s="699"/>
      <c r="DH25" s="699"/>
      <c r="DI25" s="699"/>
      <c r="DJ25" s="699"/>
      <c r="DK25" s="700"/>
      <c r="DL25" s="686">
        <v>28218524</v>
      </c>
      <c r="DM25" s="699"/>
      <c r="DN25" s="699"/>
      <c r="DO25" s="699"/>
      <c r="DP25" s="699"/>
      <c r="DQ25" s="699"/>
      <c r="DR25" s="699"/>
      <c r="DS25" s="699"/>
      <c r="DT25" s="699"/>
      <c r="DU25" s="699"/>
      <c r="DV25" s="700"/>
      <c r="DW25" s="683">
        <v>23.4</v>
      </c>
      <c r="DX25" s="701"/>
      <c r="DY25" s="701"/>
      <c r="DZ25" s="701"/>
      <c r="EA25" s="701"/>
      <c r="EB25" s="701"/>
      <c r="EC25" s="722"/>
    </row>
    <row r="26" spans="2:133" ht="11.25" customHeight="1" x14ac:dyDescent="0.2">
      <c r="B26" s="677" t="s">
        <v>294</v>
      </c>
      <c r="C26" s="678"/>
      <c r="D26" s="678"/>
      <c r="E26" s="678"/>
      <c r="F26" s="678"/>
      <c r="G26" s="678"/>
      <c r="H26" s="678"/>
      <c r="I26" s="678"/>
      <c r="J26" s="678"/>
      <c r="K26" s="678"/>
      <c r="L26" s="678"/>
      <c r="M26" s="678"/>
      <c r="N26" s="678"/>
      <c r="O26" s="678"/>
      <c r="P26" s="678"/>
      <c r="Q26" s="679"/>
      <c r="R26" s="680">
        <v>124220582</v>
      </c>
      <c r="S26" s="681"/>
      <c r="T26" s="681"/>
      <c r="U26" s="681"/>
      <c r="V26" s="681"/>
      <c r="W26" s="681"/>
      <c r="X26" s="681"/>
      <c r="Y26" s="682"/>
      <c r="Z26" s="713">
        <v>49</v>
      </c>
      <c r="AA26" s="713"/>
      <c r="AB26" s="713"/>
      <c r="AC26" s="713"/>
      <c r="AD26" s="714">
        <v>119816600</v>
      </c>
      <c r="AE26" s="714"/>
      <c r="AF26" s="714"/>
      <c r="AG26" s="714"/>
      <c r="AH26" s="714"/>
      <c r="AI26" s="714"/>
      <c r="AJ26" s="714"/>
      <c r="AK26" s="714"/>
      <c r="AL26" s="683">
        <v>99.2</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130</v>
      </c>
      <c r="BH26" s="681"/>
      <c r="BI26" s="681"/>
      <c r="BJ26" s="681"/>
      <c r="BK26" s="681"/>
      <c r="BL26" s="681"/>
      <c r="BM26" s="681"/>
      <c r="BN26" s="682"/>
      <c r="BO26" s="713" t="s">
        <v>130</v>
      </c>
      <c r="BP26" s="713"/>
      <c r="BQ26" s="713"/>
      <c r="BR26" s="713"/>
      <c r="BS26" s="686" t="s">
        <v>178</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18688676</v>
      </c>
      <c r="CS26" s="681"/>
      <c r="CT26" s="681"/>
      <c r="CU26" s="681"/>
      <c r="CV26" s="681"/>
      <c r="CW26" s="681"/>
      <c r="CX26" s="681"/>
      <c r="CY26" s="682"/>
      <c r="CZ26" s="683">
        <v>7.8</v>
      </c>
      <c r="DA26" s="701"/>
      <c r="DB26" s="701"/>
      <c r="DC26" s="702"/>
      <c r="DD26" s="686">
        <v>17563787</v>
      </c>
      <c r="DE26" s="681"/>
      <c r="DF26" s="681"/>
      <c r="DG26" s="681"/>
      <c r="DH26" s="681"/>
      <c r="DI26" s="681"/>
      <c r="DJ26" s="681"/>
      <c r="DK26" s="682"/>
      <c r="DL26" s="686" t="s">
        <v>130</v>
      </c>
      <c r="DM26" s="681"/>
      <c r="DN26" s="681"/>
      <c r="DO26" s="681"/>
      <c r="DP26" s="681"/>
      <c r="DQ26" s="681"/>
      <c r="DR26" s="681"/>
      <c r="DS26" s="681"/>
      <c r="DT26" s="681"/>
      <c r="DU26" s="681"/>
      <c r="DV26" s="682"/>
      <c r="DW26" s="683" t="s">
        <v>178</v>
      </c>
      <c r="DX26" s="701"/>
      <c r="DY26" s="701"/>
      <c r="DZ26" s="701"/>
      <c r="EA26" s="701"/>
      <c r="EB26" s="701"/>
      <c r="EC26" s="722"/>
    </row>
    <row r="27" spans="2:133" ht="11.25" customHeight="1" x14ac:dyDescent="0.2">
      <c r="B27" s="677" t="s">
        <v>297</v>
      </c>
      <c r="C27" s="678"/>
      <c r="D27" s="678"/>
      <c r="E27" s="678"/>
      <c r="F27" s="678"/>
      <c r="G27" s="678"/>
      <c r="H27" s="678"/>
      <c r="I27" s="678"/>
      <c r="J27" s="678"/>
      <c r="K27" s="678"/>
      <c r="L27" s="678"/>
      <c r="M27" s="678"/>
      <c r="N27" s="678"/>
      <c r="O27" s="678"/>
      <c r="P27" s="678"/>
      <c r="Q27" s="679"/>
      <c r="R27" s="680">
        <v>60653</v>
      </c>
      <c r="S27" s="681"/>
      <c r="T27" s="681"/>
      <c r="U27" s="681"/>
      <c r="V27" s="681"/>
      <c r="W27" s="681"/>
      <c r="X27" s="681"/>
      <c r="Y27" s="682"/>
      <c r="Z27" s="713">
        <v>0</v>
      </c>
      <c r="AA27" s="713"/>
      <c r="AB27" s="713"/>
      <c r="AC27" s="713"/>
      <c r="AD27" s="714">
        <v>60653</v>
      </c>
      <c r="AE27" s="714"/>
      <c r="AF27" s="714"/>
      <c r="AG27" s="714"/>
      <c r="AH27" s="714"/>
      <c r="AI27" s="714"/>
      <c r="AJ27" s="714"/>
      <c r="AK27" s="714"/>
      <c r="AL27" s="683">
        <v>0.1</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106952270</v>
      </c>
      <c r="BH27" s="681"/>
      <c r="BI27" s="681"/>
      <c r="BJ27" s="681"/>
      <c r="BK27" s="681"/>
      <c r="BL27" s="681"/>
      <c r="BM27" s="681"/>
      <c r="BN27" s="682"/>
      <c r="BO27" s="713">
        <v>100</v>
      </c>
      <c r="BP27" s="713"/>
      <c r="BQ27" s="713"/>
      <c r="BR27" s="713"/>
      <c r="BS27" s="686" t="s">
        <v>178</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33046580</v>
      </c>
      <c r="CS27" s="699"/>
      <c r="CT27" s="699"/>
      <c r="CU27" s="699"/>
      <c r="CV27" s="699"/>
      <c r="CW27" s="699"/>
      <c r="CX27" s="699"/>
      <c r="CY27" s="700"/>
      <c r="CZ27" s="683">
        <v>13.8</v>
      </c>
      <c r="DA27" s="701"/>
      <c r="DB27" s="701"/>
      <c r="DC27" s="702"/>
      <c r="DD27" s="686">
        <v>11613224</v>
      </c>
      <c r="DE27" s="699"/>
      <c r="DF27" s="699"/>
      <c r="DG27" s="699"/>
      <c r="DH27" s="699"/>
      <c r="DI27" s="699"/>
      <c r="DJ27" s="699"/>
      <c r="DK27" s="700"/>
      <c r="DL27" s="686">
        <v>11594303</v>
      </c>
      <c r="DM27" s="699"/>
      <c r="DN27" s="699"/>
      <c r="DO27" s="699"/>
      <c r="DP27" s="699"/>
      <c r="DQ27" s="699"/>
      <c r="DR27" s="699"/>
      <c r="DS27" s="699"/>
      <c r="DT27" s="699"/>
      <c r="DU27" s="699"/>
      <c r="DV27" s="700"/>
      <c r="DW27" s="683">
        <v>9.6</v>
      </c>
      <c r="DX27" s="701"/>
      <c r="DY27" s="701"/>
      <c r="DZ27" s="701"/>
      <c r="EA27" s="701"/>
      <c r="EB27" s="701"/>
      <c r="EC27" s="722"/>
    </row>
    <row r="28" spans="2:133" ht="11.25" customHeight="1" x14ac:dyDescent="0.2">
      <c r="B28" s="677" t="s">
        <v>300</v>
      </c>
      <c r="C28" s="678"/>
      <c r="D28" s="678"/>
      <c r="E28" s="678"/>
      <c r="F28" s="678"/>
      <c r="G28" s="678"/>
      <c r="H28" s="678"/>
      <c r="I28" s="678"/>
      <c r="J28" s="678"/>
      <c r="K28" s="678"/>
      <c r="L28" s="678"/>
      <c r="M28" s="678"/>
      <c r="N28" s="678"/>
      <c r="O28" s="678"/>
      <c r="P28" s="678"/>
      <c r="Q28" s="679"/>
      <c r="R28" s="680">
        <v>244150</v>
      </c>
      <c r="S28" s="681"/>
      <c r="T28" s="681"/>
      <c r="U28" s="681"/>
      <c r="V28" s="681"/>
      <c r="W28" s="681"/>
      <c r="X28" s="681"/>
      <c r="Y28" s="682"/>
      <c r="Z28" s="713">
        <v>0.1</v>
      </c>
      <c r="AA28" s="713"/>
      <c r="AB28" s="713"/>
      <c r="AC28" s="713"/>
      <c r="AD28" s="714" t="s">
        <v>130</v>
      </c>
      <c r="AE28" s="714"/>
      <c r="AF28" s="714"/>
      <c r="AG28" s="714"/>
      <c r="AH28" s="714"/>
      <c r="AI28" s="714"/>
      <c r="AJ28" s="714"/>
      <c r="AK28" s="714"/>
      <c r="AL28" s="683" t="s">
        <v>178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7897112</v>
      </c>
      <c r="CS28" s="681"/>
      <c r="CT28" s="681"/>
      <c r="CU28" s="681"/>
      <c r="CV28" s="681"/>
      <c r="CW28" s="681"/>
      <c r="CX28" s="681"/>
      <c r="CY28" s="682"/>
      <c r="CZ28" s="683">
        <v>3.3</v>
      </c>
      <c r="DA28" s="701"/>
      <c r="DB28" s="701"/>
      <c r="DC28" s="702"/>
      <c r="DD28" s="686">
        <v>7590530</v>
      </c>
      <c r="DE28" s="681"/>
      <c r="DF28" s="681"/>
      <c r="DG28" s="681"/>
      <c r="DH28" s="681"/>
      <c r="DI28" s="681"/>
      <c r="DJ28" s="681"/>
      <c r="DK28" s="682"/>
      <c r="DL28" s="686">
        <v>7590530</v>
      </c>
      <c r="DM28" s="681"/>
      <c r="DN28" s="681"/>
      <c r="DO28" s="681"/>
      <c r="DP28" s="681"/>
      <c r="DQ28" s="681"/>
      <c r="DR28" s="681"/>
      <c r="DS28" s="681"/>
      <c r="DT28" s="681"/>
      <c r="DU28" s="681"/>
      <c r="DV28" s="682"/>
      <c r="DW28" s="683">
        <v>6.3</v>
      </c>
      <c r="DX28" s="701"/>
      <c r="DY28" s="701"/>
      <c r="DZ28" s="701"/>
      <c r="EA28" s="701"/>
      <c r="EB28" s="701"/>
      <c r="EC28" s="722"/>
    </row>
    <row r="29" spans="2:133" ht="11.25" customHeight="1" x14ac:dyDescent="0.2">
      <c r="B29" s="677" t="s">
        <v>302</v>
      </c>
      <c r="C29" s="678"/>
      <c r="D29" s="678"/>
      <c r="E29" s="678"/>
      <c r="F29" s="678"/>
      <c r="G29" s="678"/>
      <c r="H29" s="678"/>
      <c r="I29" s="678"/>
      <c r="J29" s="678"/>
      <c r="K29" s="678"/>
      <c r="L29" s="678"/>
      <c r="M29" s="678"/>
      <c r="N29" s="678"/>
      <c r="O29" s="678"/>
      <c r="P29" s="678"/>
      <c r="Q29" s="679"/>
      <c r="R29" s="680">
        <v>1771667</v>
      </c>
      <c r="S29" s="681"/>
      <c r="T29" s="681"/>
      <c r="U29" s="681"/>
      <c r="V29" s="681"/>
      <c r="W29" s="681"/>
      <c r="X29" s="681"/>
      <c r="Y29" s="682"/>
      <c r="Z29" s="713">
        <v>0.7</v>
      </c>
      <c r="AA29" s="713"/>
      <c r="AB29" s="713"/>
      <c r="AC29" s="713"/>
      <c r="AD29" s="714">
        <v>285002</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304</v>
      </c>
      <c r="CG29" s="720"/>
      <c r="CH29" s="720"/>
      <c r="CI29" s="720"/>
      <c r="CJ29" s="720"/>
      <c r="CK29" s="720"/>
      <c r="CL29" s="720"/>
      <c r="CM29" s="720"/>
      <c r="CN29" s="720"/>
      <c r="CO29" s="720"/>
      <c r="CP29" s="720"/>
      <c r="CQ29" s="721"/>
      <c r="CR29" s="680">
        <v>7897112</v>
      </c>
      <c r="CS29" s="699"/>
      <c r="CT29" s="699"/>
      <c r="CU29" s="699"/>
      <c r="CV29" s="699"/>
      <c r="CW29" s="699"/>
      <c r="CX29" s="699"/>
      <c r="CY29" s="700"/>
      <c r="CZ29" s="683">
        <v>3.3</v>
      </c>
      <c r="DA29" s="701"/>
      <c r="DB29" s="701"/>
      <c r="DC29" s="702"/>
      <c r="DD29" s="686">
        <v>7590530</v>
      </c>
      <c r="DE29" s="699"/>
      <c r="DF29" s="699"/>
      <c r="DG29" s="699"/>
      <c r="DH29" s="699"/>
      <c r="DI29" s="699"/>
      <c r="DJ29" s="699"/>
      <c r="DK29" s="700"/>
      <c r="DL29" s="686">
        <v>7590530</v>
      </c>
      <c r="DM29" s="699"/>
      <c r="DN29" s="699"/>
      <c r="DO29" s="699"/>
      <c r="DP29" s="699"/>
      <c r="DQ29" s="699"/>
      <c r="DR29" s="699"/>
      <c r="DS29" s="699"/>
      <c r="DT29" s="699"/>
      <c r="DU29" s="699"/>
      <c r="DV29" s="700"/>
      <c r="DW29" s="683">
        <v>6.3</v>
      </c>
      <c r="DX29" s="701"/>
      <c r="DY29" s="701"/>
      <c r="DZ29" s="701"/>
      <c r="EA29" s="701"/>
      <c r="EB29" s="701"/>
      <c r="EC29" s="722"/>
    </row>
    <row r="30" spans="2:133" ht="11.25" customHeight="1" x14ac:dyDescent="0.2">
      <c r="B30" s="677" t="s">
        <v>305</v>
      </c>
      <c r="C30" s="678"/>
      <c r="D30" s="678"/>
      <c r="E30" s="678"/>
      <c r="F30" s="678"/>
      <c r="G30" s="678"/>
      <c r="H30" s="678"/>
      <c r="I30" s="678"/>
      <c r="J30" s="678"/>
      <c r="K30" s="678"/>
      <c r="L30" s="678"/>
      <c r="M30" s="678"/>
      <c r="N30" s="678"/>
      <c r="O30" s="678"/>
      <c r="P30" s="678"/>
      <c r="Q30" s="679"/>
      <c r="R30" s="680">
        <v>770293</v>
      </c>
      <c r="S30" s="681"/>
      <c r="T30" s="681"/>
      <c r="U30" s="681"/>
      <c r="V30" s="681"/>
      <c r="W30" s="681"/>
      <c r="X30" s="681"/>
      <c r="Y30" s="682"/>
      <c r="Z30" s="713">
        <v>0.3</v>
      </c>
      <c r="AA30" s="713"/>
      <c r="AB30" s="713"/>
      <c r="AC30" s="713"/>
      <c r="AD30" s="714" t="s">
        <v>178</v>
      </c>
      <c r="AE30" s="714"/>
      <c r="AF30" s="714"/>
      <c r="AG30" s="714"/>
      <c r="AH30" s="714"/>
      <c r="AI30" s="714"/>
      <c r="AJ30" s="714"/>
      <c r="AK30" s="714"/>
      <c r="AL30" s="683" t="s">
        <v>130</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7672896</v>
      </c>
      <c r="CS30" s="681"/>
      <c r="CT30" s="681"/>
      <c r="CU30" s="681"/>
      <c r="CV30" s="681"/>
      <c r="CW30" s="681"/>
      <c r="CX30" s="681"/>
      <c r="CY30" s="682"/>
      <c r="CZ30" s="683">
        <v>3.2</v>
      </c>
      <c r="DA30" s="701"/>
      <c r="DB30" s="701"/>
      <c r="DC30" s="702"/>
      <c r="DD30" s="686">
        <v>7366314</v>
      </c>
      <c r="DE30" s="681"/>
      <c r="DF30" s="681"/>
      <c r="DG30" s="681"/>
      <c r="DH30" s="681"/>
      <c r="DI30" s="681"/>
      <c r="DJ30" s="681"/>
      <c r="DK30" s="682"/>
      <c r="DL30" s="686">
        <v>7366314</v>
      </c>
      <c r="DM30" s="681"/>
      <c r="DN30" s="681"/>
      <c r="DO30" s="681"/>
      <c r="DP30" s="681"/>
      <c r="DQ30" s="681"/>
      <c r="DR30" s="681"/>
      <c r="DS30" s="681"/>
      <c r="DT30" s="681"/>
      <c r="DU30" s="681"/>
      <c r="DV30" s="682"/>
      <c r="DW30" s="683">
        <v>6.1</v>
      </c>
      <c r="DX30" s="701"/>
      <c r="DY30" s="701"/>
      <c r="DZ30" s="701"/>
      <c r="EA30" s="701"/>
      <c r="EB30" s="701"/>
      <c r="EC30" s="722"/>
    </row>
    <row r="31" spans="2:133" ht="11.25" customHeight="1" x14ac:dyDescent="0.2">
      <c r="B31" s="677" t="s">
        <v>309</v>
      </c>
      <c r="C31" s="678"/>
      <c r="D31" s="678"/>
      <c r="E31" s="678"/>
      <c r="F31" s="678"/>
      <c r="G31" s="678"/>
      <c r="H31" s="678"/>
      <c r="I31" s="678"/>
      <c r="J31" s="678"/>
      <c r="K31" s="678"/>
      <c r="L31" s="678"/>
      <c r="M31" s="678"/>
      <c r="N31" s="678"/>
      <c r="O31" s="678"/>
      <c r="P31" s="678"/>
      <c r="Q31" s="679"/>
      <c r="R31" s="680">
        <v>69363125</v>
      </c>
      <c r="S31" s="681"/>
      <c r="T31" s="681"/>
      <c r="U31" s="681"/>
      <c r="V31" s="681"/>
      <c r="W31" s="681"/>
      <c r="X31" s="681"/>
      <c r="Y31" s="682"/>
      <c r="Z31" s="713">
        <v>27.4</v>
      </c>
      <c r="AA31" s="713"/>
      <c r="AB31" s="713"/>
      <c r="AC31" s="713"/>
      <c r="AD31" s="714" t="s">
        <v>130</v>
      </c>
      <c r="AE31" s="714"/>
      <c r="AF31" s="714"/>
      <c r="AG31" s="714"/>
      <c r="AH31" s="714"/>
      <c r="AI31" s="714"/>
      <c r="AJ31" s="714"/>
      <c r="AK31" s="714"/>
      <c r="AL31" s="683" t="s">
        <v>178</v>
      </c>
      <c r="AM31" s="684"/>
      <c r="AN31" s="684"/>
      <c r="AO31" s="715"/>
      <c r="AP31" s="756" t="s">
        <v>310</v>
      </c>
      <c r="AQ31" s="757"/>
      <c r="AR31" s="757"/>
      <c r="AS31" s="757"/>
      <c r="AT31" s="762" t="s">
        <v>311</v>
      </c>
      <c r="AU31" s="231"/>
      <c r="AV31" s="231"/>
      <c r="AW31" s="231"/>
      <c r="AX31" s="746" t="s">
        <v>186</v>
      </c>
      <c r="AY31" s="747"/>
      <c r="AZ31" s="747"/>
      <c r="BA31" s="747"/>
      <c r="BB31" s="747"/>
      <c r="BC31" s="747"/>
      <c r="BD31" s="747"/>
      <c r="BE31" s="747"/>
      <c r="BF31" s="748"/>
      <c r="BG31" s="749">
        <v>99.6</v>
      </c>
      <c r="BH31" s="750"/>
      <c r="BI31" s="750"/>
      <c r="BJ31" s="750"/>
      <c r="BK31" s="750"/>
      <c r="BL31" s="750"/>
      <c r="BM31" s="751">
        <v>99</v>
      </c>
      <c r="BN31" s="750"/>
      <c r="BO31" s="750"/>
      <c r="BP31" s="750"/>
      <c r="BQ31" s="752"/>
      <c r="BR31" s="749">
        <v>99.7</v>
      </c>
      <c r="BS31" s="750"/>
      <c r="BT31" s="750"/>
      <c r="BU31" s="750"/>
      <c r="BV31" s="750"/>
      <c r="BW31" s="750"/>
      <c r="BX31" s="751">
        <v>99.2</v>
      </c>
      <c r="BY31" s="750"/>
      <c r="BZ31" s="750"/>
      <c r="CA31" s="750"/>
      <c r="CB31" s="752"/>
      <c r="CD31" s="767"/>
      <c r="CE31" s="768"/>
      <c r="CF31" s="719" t="s">
        <v>312</v>
      </c>
      <c r="CG31" s="720"/>
      <c r="CH31" s="720"/>
      <c r="CI31" s="720"/>
      <c r="CJ31" s="720"/>
      <c r="CK31" s="720"/>
      <c r="CL31" s="720"/>
      <c r="CM31" s="720"/>
      <c r="CN31" s="720"/>
      <c r="CO31" s="720"/>
      <c r="CP31" s="720"/>
      <c r="CQ31" s="721"/>
      <c r="CR31" s="680">
        <v>224216</v>
      </c>
      <c r="CS31" s="699"/>
      <c r="CT31" s="699"/>
      <c r="CU31" s="699"/>
      <c r="CV31" s="699"/>
      <c r="CW31" s="699"/>
      <c r="CX31" s="699"/>
      <c r="CY31" s="700"/>
      <c r="CZ31" s="683">
        <v>0.1</v>
      </c>
      <c r="DA31" s="701"/>
      <c r="DB31" s="701"/>
      <c r="DC31" s="702"/>
      <c r="DD31" s="686">
        <v>224216</v>
      </c>
      <c r="DE31" s="699"/>
      <c r="DF31" s="699"/>
      <c r="DG31" s="699"/>
      <c r="DH31" s="699"/>
      <c r="DI31" s="699"/>
      <c r="DJ31" s="699"/>
      <c r="DK31" s="700"/>
      <c r="DL31" s="686">
        <v>224216</v>
      </c>
      <c r="DM31" s="699"/>
      <c r="DN31" s="699"/>
      <c r="DO31" s="699"/>
      <c r="DP31" s="699"/>
      <c r="DQ31" s="699"/>
      <c r="DR31" s="699"/>
      <c r="DS31" s="699"/>
      <c r="DT31" s="699"/>
      <c r="DU31" s="699"/>
      <c r="DV31" s="700"/>
      <c r="DW31" s="683">
        <v>0.2</v>
      </c>
      <c r="DX31" s="701"/>
      <c r="DY31" s="701"/>
      <c r="DZ31" s="701"/>
      <c r="EA31" s="701"/>
      <c r="EB31" s="701"/>
      <c r="EC31" s="722"/>
    </row>
    <row r="32" spans="2:133" ht="11.25" customHeight="1" x14ac:dyDescent="0.2">
      <c r="B32" s="771" t="s">
        <v>313</v>
      </c>
      <c r="C32" s="772"/>
      <c r="D32" s="772"/>
      <c r="E32" s="772"/>
      <c r="F32" s="772"/>
      <c r="G32" s="772"/>
      <c r="H32" s="772"/>
      <c r="I32" s="772"/>
      <c r="J32" s="772"/>
      <c r="K32" s="772"/>
      <c r="L32" s="772"/>
      <c r="M32" s="772"/>
      <c r="N32" s="772"/>
      <c r="O32" s="772"/>
      <c r="P32" s="772"/>
      <c r="Q32" s="773"/>
      <c r="R32" s="680" t="s">
        <v>130</v>
      </c>
      <c r="S32" s="681"/>
      <c r="T32" s="681"/>
      <c r="U32" s="681"/>
      <c r="V32" s="681"/>
      <c r="W32" s="681"/>
      <c r="X32" s="681"/>
      <c r="Y32" s="682"/>
      <c r="Z32" s="713" t="s">
        <v>178</v>
      </c>
      <c r="AA32" s="713"/>
      <c r="AB32" s="713"/>
      <c r="AC32" s="713"/>
      <c r="AD32" s="714" t="s">
        <v>235</v>
      </c>
      <c r="AE32" s="714"/>
      <c r="AF32" s="714"/>
      <c r="AG32" s="714"/>
      <c r="AH32" s="714"/>
      <c r="AI32" s="714"/>
      <c r="AJ32" s="714"/>
      <c r="AK32" s="714"/>
      <c r="AL32" s="683" t="s">
        <v>130</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99.4</v>
      </c>
      <c r="BH32" s="699"/>
      <c r="BI32" s="699"/>
      <c r="BJ32" s="699"/>
      <c r="BK32" s="699"/>
      <c r="BL32" s="699"/>
      <c r="BM32" s="684">
        <v>98.5</v>
      </c>
      <c r="BN32" s="745"/>
      <c r="BO32" s="745"/>
      <c r="BP32" s="745"/>
      <c r="BQ32" s="726"/>
      <c r="BR32" s="753">
        <v>99.5</v>
      </c>
      <c r="BS32" s="699"/>
      <c r="BT32" s="699"/>
      <c r="BU32" s="699"/>
      <c r="BV32" s="699"/>
      <c r="BW32" s="699"/>
      <c r="BX32" s="684">
        <v>98.8</v>
      </c>
      <c r="BY32" s="745"/>
      <c r="BZ32" s="745"/>
      <c r="CA32" s="745"/>
      <c r="CB32" s="726"/>
      <c r="CD32" s="769"/>
      <c r="CE32" s="770"/>
      <c r="CF32" s="719" t="s">
        <v>316</v>
      </c>
      <c r="CG32" s="720"/>
      <c r="CH32" s="720"/>
      <c r="CI32" s="720"/>
      <c r="CJ32" s="720"/>
      <c r="CK32" s="720"/>
      <c r="CL32" s="720"/>
      <c r="CM32" s="720"/>
      <c r="CN32" s="720"/>
      <c r="CO32" s="720"/>
      <c r="CP32" s="720"/>
      <c r="CQ32" s="721"/>
      <c r="CR32" s="680" t="s">
        <v>130</v>
      </c>
      <c r="CS32" s="681"/>
      <c r="CT32" s="681"/>
      <c r="CU32" s="681"/>
      <c r="CV32" s="681"/>
      <c r="CW32" s="681"/>
      <c r="CX32" s="681"/>
      <c r="CY32" s="682"/>
      <c r="CZ32" s="683" t="s">
        <v>130</v>
      </c>
      <c r="DA32" s="701"/>
      <c r="DB32" s="701"/>
      <c r="DC32" s="702"/>
      <c r="DD32" s="686" t="s">
        <v>130</v>
      </c>
      <c r="DE32" s="681"/>
      <c r="DF32" s="681"/>
      <c r="DG32" s="681"/>
      <c r="DH32" s="681"/>
      <c r="DI32" s="681"/>
      <c r="DJ32" s="681"/>
      <c r="DK32" s="682"/>
      <c r="DL32" s="686" t="s">
        <v>235</v>
      </c>
      <c r="DM32" s="681"/>
      <c r="DN32" s="681"/>
      <c r="DO32" s="681"/>
      <c r="DP32" s="681"/>
      <c r="DQ32" s="681"/>
      <c r="DR32" s="681"/>
      <c r="DS32" s="681"/>
      <c r="DT32" s="681"/>
      <c r="DU32" s="681"/>
      <c r="DV32" s="682"/>
      <c r="DW32" s="683" t="s">
        <v>130</v>
      </c>
      <c r="DX32" s="701"/>
      <c r="DY32" s="701"/>
      <c r="DZ32" s="701"/>
      <c r="EA32" s="701"/>
      <c r="EB32" s="701"/>
      <c r="EC32" s="722"/>
    </row>
    <row r="33" spans="2:133" ht="11.25" customHeight="1" x14ac:dyDescent="0.2">
      <c r="B33" s="677" t="s">
        <v>317</v>
      </c>
      <c r="C33" s="678"/>
      <c r="D33" s="678"/>
      <c r="E33" s="678"/>
      <c r="F33" s="678"/>
      <c r="G33" s="678"/>
      <c r="H33" s="678"/>
      <c r="I33" s="678"/>
      <c r="J33" s="678"/>
      <c r="K33" s="678"/>
      <c r="L33" s="678"/>
      <c r="M33" s="678"/>
      <c r="N33" s="678"/>
      <c r="O33" s="678"/>
      <c r="P33" s="678"/>
      <c r="Q33" s="679"/>
      <c r="R33" s="680">
        <v>10318370</v>
      </c>
      <c r="S33" s="681"/>
      <c r="T33" s="681"/>
      <c r="U33" s="681"/>
      <c r="V33" s="681"/>
      <c r="W33" s="681"/>
      <c r="X33" s="681"/>
      <c r="Y33" s="682"/>
      <c r="Z33" s="713">
        <v>4.0999999999999996</v>
      </c>
      <c r="AA33" s="713"/>
      <c r="AB33" s="713"/>
      <c r="AC33" s="713"/>
      <c r="AD33" s="714" t="s">
        <v>130</v>
      </c>
      <c r="AE33" s="714"/>
      <c r="AF33" s="714"/>
      <c r="AG33" s="714"/>
      <c r="AH33" s="714"/>
      <c r="AI33" s="714"/>
      <c r="AJ33" s="714"/>
      <c r="AK33" s="714"/>
      <c r="AL33" s="683" t="s">
        <v>235</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99.7</v>
      </c>
      <c r="BH33" s="665"/>
      <c r="BI33" s="665"/>
      <c r="BJ33" s="665"/>
      <c r="BK33" s="665"/>
      <c r="BL33" s="665"/>
      <c r="BM33" s="707">
        <v>99.5</v>
      </c>
      <c r="BN33" s="665"/>
      <c r="BO33" s="665"/>
      <c r="BP33" s="665"/>
      <c r="BQ33" s="709"/>
      <c r="BR33" s="744">
        <v>99.8</v>
      </c>
      <c r="BS33" s="665"/>
      <c r="BT33" s="665"/>
      <c r="BU33" s="665"/>
      <c r="BV33" s="665"/>
      <c r="BW33" s="665"/>
      <c r="BX33" s="707">
        <v>99.5</v>
      </c>
      <c r="BY33" s="665"/>
      <c r="BZ33" s="665"/>
      <c r="CA33" s="665"/>
      <c r="CB33" s="709"/>
      <c r="CD33" s="719" t="s">
        <v>319</v>
      </c>
      <c r="CE33" s="720"/>
      <c r="CF33" s="720"/>
      <c r="CG33" s="720"/>
      <c r="CH33" s="720"/>
      <c r="CI33" s="720"/>
      <c r="CJ33" s="720"/>
      <c r="CK33" s="720"/>
      <c r="CL33" s="720"/>
      <c r="CM33" s="720"/>
      <c r="CN33" s="720"/>
      <c r="CO33" s="720"/>
      <c r="CP33" s="720"/>
      <c r="CQ33" s="721"/>
      <c r="CR33" s="680">
        <v>121210153</v>
      </c>
      <c r="CS33" s="699"/>
      <c r="CT33" s="699"/>
      <c r="CU33" s="699"/>
      <c r="CV33" s="699"/>
      <c r="CW33" s="699"/>
      <c r="CX33" s="699"/>
      <c r="CY33" s="700"/>
      <c r="CZ33" s="683">
        <v>50.6</v>
      </c>
      <c r="DA33" s="701"/>
      <c r="DB33" s="701"/>
      <c r="DC33" s="702"/>
      <c r="DD33" s="686">
        <v>66636299</v>
      </c>
      <c r="DE33" s="699"/>
      <c r="DF33" s="699"/>
      <c r="DG33" s="699"/>
      <c r="DH33" s="699"/>
      <c r="DI33" s="699"/>
      <c r="DJ33" s="699"/>
      <c r="DK33" s="700"/>
      <c r="DL33" s="686">
        <v>45753727</v>
      </c>
      <c r="DM33" s="699"/>
      <c r="DN33" s="699"/>
      <c r="DO33" s="699"/>
      <c r="DP33" s="699"/>
      <c r="DQ33" s="699"/>
      <c r="DR33" s="699"/>
      <c r="DS33" s="699"/>
      <c r="DT33" s="699"/>
      <c r="DU33" s="699"/>
      <c r="DV33" s="700"/>
      <c r="DW33" s="683">
        <v>37.9</v>
      </c>
      <c r="DX33" s="701"/>
      <c r="DY33" s="701"/>
      <c r="DZ33" s="701"/>
      <c r="EA33" s="701"/>
      <c r="EB33" s="701"/>
      <c r="EC33" s="722"/>
    </row>
    <row r="34" spans="2:133" ht="11.25" customHeight="1" x14ac:dyDescent="0.2">
      <c r="B34" s="677" t="s">
        <v>320</v>
      </c>
      <c r="C34" s="678"/>
      <c r="D34" s="678"/>
      <c r="E34" s="678"/>
      <c r="F34" s="678"/>
      <c r="G34" s="678"/>
      <c r="H34" s="678"/>
      <c r="I34" s="678"/>
      <c r="J34" s="678"/>
      <c r="K34" s="678"/>
      <c r="L34" s="678"/>
      <c r="M34" s="678"/>
      <c r="N34" s="678"/>
      <c r="O34" s="678"/>
      <c r="P34" s="678"/>
      <c r="Q34" s="679"/>
      <c r="R34" s="680">
        <v>628893</v>
      </c>
      <c r="S34" s="681"/>
      <c r="T34" s="681"/>
      <c r="U34" s="681"/>
      <c r="V34" s="681"/>
      <c r="W34" s="681"/>
      <c r="X34" s="681"/>
      <c r="Y34" s="682"/>
      <c r="Z34" s="713">
        <v>0.2</v>
      </c>
      <c r="AA34" s="713"/>
      <c r="AB34" s="713"/>
      <c r="AC34" s="713"/>
      <c r="AD34" s="714">
        <v>194461</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34417569</v>
      </c>
      <c r="CS34" s="681"/>
      <c r="CT34" s="681"/>
      <c r="CU34" s="681"/>
      <c r="CV34" s="681"/>
      <c r="CW34" s="681"/>
      <c r="CX34" s="681"/>
      <c r="CY34" s="682"/>
      <c r="CZ34" s="683">
        <v>14.4</v>
      </c>
      <c r="DA34" s="701"/>
      <c r="DB34" s="701"/>
      <c r="DC34" s="702"/>
      <c r="DD34" s="686">
        <v>26965606</v>
      </c>
      <c r="DE34" s="681"/>
      <c r="DF34" s="681"/>
      <c r="DG34" s="681"/>
      <c r="DH34" s="681"/>
      <c r="DI34" s="681"/>
      <c r="DJ34" s="681"/>
      <c r="DK34" s="682"/>
      <c r="DL34" s="686">
        <v>25301371</v>
      </c>
      <c r="DM34" s="681"/>
      <c r="DN34" s="681"/>
      <c r="DO34" s="681"/>
      <c r="DP34" s="681"/>
      <c r="DQ34" s="681"/>
      <c r="DR34" s="681"/>
      <c r="DS34" s="681"/>
      <c r="DT34" s="681"/>
      <c r="DU34" s="681"/>
      <c r="DV34" s="682"/>
      <c r="DW34" s="683">
        <v>20.9</v>
      </c>
      <c r="DX34" s="701"/>
      <c r="DY34" s="701"/>
      <c r="DZ34" s="701"/>
      <c r="EA34" s="701"/>
      <c r="EB34" s="701"/>
      <c r="EC34" s="722"/>
    </row>
    <row r="35" spans="2:133" ht="11.25" customHeight="1" x14ac:dyDescent="0.2">
      <c r="B35" s="677" t="s">
        <v>322</v>
      </c>
      <c r="C35" s="678"/>
      <c r="D35" s="678"/>
      <c r="E35" s="678"/>
      <c r="F35" s="678"/>
      <c r="G35" s="678"/>
      <c r="H35" s="678"/>
      <c r="I35" s="678"/>
      <c r="J35" s="678"/>
      <c r="K35" s="678"/>
      <c r="L35" s="678"/>
      <c r="M35" s="678"/>
      <c r="N35" s="678"/>
      <c r="O35" s="678"/>
      <c r="P35" s="678"/>
      <c r="Q35" s="679"/>
      <c r="R35" s="680">
        <v>662059</v>
      </c>
      <c r="S35" s="681"/>
      <c r="T35" s="681"/>
      <c r="U35" s="681"/>
      <c r="V35" s="681"/>
      <c r="W35" s="681"/>
      <c r="X35" s="681"/>
      <c r="Y35" s="682"/>
      <c r="Z35" s="713">
        <v>0.3</v>
      </c>
      <c r="AA35" s="713"/>
      <c r="AB35" s="713"/>
      <c r="AC35" s="713"/>
      <c r="AD35" s="714" t="s">
        <v>178</v>
      </c>
      <c r="AE35" s="714"/>
      <c r="AF35" s="714"/>
      <c r="AG35" s="714"/>
      <c r="AH35" s="714"/>
      <c r="AI35" s="714"/>
      <c r="AJ35" s="714"/>
      <c r="AK35" s="714"/>
      <c r="AL35" s="683" t="s">
        <v>178</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1906384</v>
      </c>
      <c r="CS35" s="699"/>
      <c r="CT35" s="699"/>
      <c r="CU35" s="699"/>
      <c r="CV35" s="699"/>
      <c r="CW35" s="699"/>
      <c r="CX35" s="699"/>
      <c r="CY35" s="700"/>
      <c r="CZ35" s="683">
        <v>0.8</v>
      </c>
      <c r="DA35" s="701"/>
      <c r="DB35" s="701"/>
      <c r="DC35" s="702"/>
      <c r="DD35" s="686">
        <v>1902255</v>
      </c>
      <c r="DE35" s="699"/>
      <c r="DF35" s="699"/>
      <c r="DG35" s="699"/>
      <c r="DH35" s="699"/>
      <c r="DI35" s="699"/>
      <c r="DJ35" s="699"/>
      <c r="DK35" s="700"/>
      <c r="DL35" s="686">
        <v>1902255</v>
      </c>
      <c r="DM35" s="699"/>
      <c r="DN35" s="699"/>
      <c r="DO35" s="699"/>
      <c r="DP35" s="699"/>
      <c r="DQ35" s="699"/>
      <c r="DR35" s="699"/>
      <c r="DS35" s="699"/>
      <c r="DT35" s="699"/>
      <c r="DU35" s="699"/>
      <c r="DV35" s="700"/>
      <c r="DW35" s="683">
        <v>1.6</v>
      </c>
      <c r="DX35" s="701"/>
      <c r="DY35" s="701"/>
      <c r="DZ35" s="701"/>
      <c r="EA35" s="701"/>
      <c r="EB35" s="701"/>
      <c r="EC35" s="722"/>
    </row>
    <row r="36" spans="2:133" ht="11.25" customHeight="1" x14ac:dyDescent="0.2">
      <c r="B36" s="677" t="s">
        <v>326</v>
      </c>
      <c r="C36" s="678"/>
      <c r="D36" s="678"/>
      <c r="E36" s="678"/>
      <c r="F36" s="678"/>
      <c r="G36" s="678"/>
      <c r="H36" s="678"/>
      <c r="I36" s="678"/>
      <c r="J36" s="678"/>
      <c r="K36" s="678"/>
      <c r="L36" s="678"/>
      <c r="M36" s="678"/>
      <c r="N36" s="678"/>
      <c r="O36" s="678"/>
      <c r="P36" s="678"/>
      <c r="Q36" s="679"/>
      <c r="R36" s="680">
        <v>17515752</v>
      </c>
      <c r="S36" s="681"/>
      <c r="T36" s="681"/>
      <c r="U36" s="681"/>
      <c r="V36" s="681"/>
      <c r="W36" s="681"/>
      <c r="X36" s="681"/>
      <c r="Y36" s="682"/>
      <c r="Z36" s="713">
        <v>6.9</v>
      </c>
      <c r="AA36" s="713"/>
      <c r="AB36" s="713"/>
      <c r="AC36" s="713"/>
      <c r="AD36" s="714" t="s">
        <v>130</v>
      </c>
      <c r="AE36" s="714"/>
      <c r="AF36" s="714"/>
      <c r="AG36" s="714"/>
      <c r="AH36" s="714"/>
      <c r="AI36" s="714"/>
      <c r="AJ36" s="714"/>
      <c r="AK36" s="714"/>
      <c r="AL36" s="683" t="s">
        <v>130</v>
      </c>
      <c r="AM36" s="684"/>
      <c r="AN36" s="684"/>
      <c r="AO36" s="715"/>
      <c r="AP36" s="235"/>
      <c r="AQ36" s="732" t="s">
        <v>327</v>
      </c>
      <c r="AR36" s="733"/>
      <c r="AS36" s="733"/>
      <c r="AT36" s="733"/>
      <c r="AU36" s="733"/>
      <c r="AV36" s="733"/>
      <c r="AW36" s="733"/>
      <c r="AX36" s="733"/>
      <c r="AY36" s="734"/>
      <c r="AZ36" s="735">
        <v>18094793</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584780</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62274305</v>
      </c>
      <c r="CS36" s="681"/>
      <c r="CT36" s="681"/>
      <c r="CU36" s="681"/>
      <c r="CV36" s="681"/>
      <c r="CW36" s="681"/>
      <c r="CX36" s="681"/>
      <c r="CY36" s="682"/>
      <c r="CZ36" s="683">
        <v>26</v>
      </c>
      <c r="DA36" s="701"/>
      <c r="DB36" s="701"/>
      <c r="DC36" s="702"/>
      <c r="DD36" s="686">
        <v>17819839</v>
      </c>
      <c r="DE36" s="681"/>
      <c r="DF36" s="681"/>
      <c r="DG36" s="681"/>
      <c r="DH36" s="681"/>
      <c r="DI36" s="681"/>
      <c r="DJ36" s="681"/>
      <c r="DK36" s="682"/>
      <c r="DL36" s="686">
        <v>11937566</v>
      </c>
      <c r="DM36" s="681"/>
      <c r="DN36" s="681"/>
      <c r="DO36" s="681"/>
      <c r="DP36" s="681"/>
      <c r="DQ36" s="681"/>
      <c r="DR36" s="681"/>
      <c r="DS36" s="681"/>
      <c r="DT36" s="681"/>
      <c r="DU36" s="681"/>
      <c r="DV36" s="682"/>
      <c r="DW36" s="683">
        <v>9.9</v>
      </c>
      <c r="DX36" s="701"/>
      <c r="DY36" s="701"/>
      <c r="DZ36" s="701"/>
      <c r="EA36" s="701"/>
      <c r="EB36" s="701"/>
      <c r="EC36" s="722"/>
    </row>
    <row r="37" spans="2:133" ht="11.25" customHeight="1" x14ac:dyDescent="0.2">
      <c r="B37" s="677" t="s">
        <v>330</v>
      </c>
      <c r="C37" s="678"/>
      <c r="D37" s="678"/>
      <c r="E37" s="678"/>
      <c r="F37" s="678"/>
      <c r="G37" s="678"/>
      <c r="H37" s="678"/>
      <c r="I37" s="678"/>
      <c r="J37" s="678"/>
      <c r="K37" s="678"/>
      <c r="L37" s="678"/>
      <c r="M37" s="678"/>
      <c r="N37" s="678"/>
      <c r="O37" s="678"/>
      <c r="P37" s="678"/>
      <c r="Q37" s="679"/>
      <c r="R37" s="680">
        <v>15112013</v>
      </c>
      <c r="S37" s="681"/>
      <c r="T37" s="681"/>
      <c r="U37" s="681"/>
      <c r="V37" s="681"/>
      <c r="W37" s="681"/>
      <c r="X37" s="681"/>
      <c r="Y37" s="682"/>
      <c r="Z37" s="713">
        <v>6</v>
      </c>
      <c r="AA37" s="713"/>
      <c r="AB37" s="713"/>
      <c r="AC37" s="713"/>
      <c r="AD37" s="714" t="s">
        <v>130</v>
      </c>
      <c r="AE37" s="714"/>
      <c r="AF37" s="714"/>
      <c r="AG37" s="714"/>
      <c r="AH37" s="714"/>
      <c r="AI37" s="714"/>
      <c r="AJ37" s="714"/>
      <c r="AK37" s="714"/>
      <c r="AL37" s="683" t="s">
        <v>130</v>
      </c>
      <c r="AM37" s="684"/>
      <c r="AN37" s="684"/>
      <c r="AO37" s="715"/>
      <c r="AQ37" s="723" t="s">
        <v>331</v>
      </c>
      <c r="AR37" s="724"/>
      <c r="AS37" s="724"/>
      <c r="AT37" s="724"/>
      <c r="AU37" s="724"/>
      <c r="AV37" s="724"/>
      <c r="AW37" s="724"/>
      <c r="AX37" s="724"/>
      <c r="AY37" s="725"/>
      <c r="AZ37" s="680">
        <v>3144119</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-852708</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55852</v>
      </c>
      <c r="CS37" s="699"/>
      <c r="CT37" s="699"/>
      <c r="CU37" s="699"/>
      <c r="CV37" s="699"/>
      <c r="CW37" s="699"/>
      <c r="CX37" s="699"/>
      <c r="CY37" s="700"/>
      <c r="CZ37" s="683">
        <v>0</v>
      </c>
      <c r="DA37" s="701"/>
      <c r="DB37" s="701"/>
      <c r="DC37" s="702"/>
      <c r="DD37" s="686">
        <v>55852</v>
      </c>
      <c r="DE37" s="699"/>
      <c r="DF37" s="699"/>
      <c r="DG37" s="699"/>
      <c r="DH37" s="699"/>
      <c r="DI37" s="699"/>
      <c r="DJ37" s="699"/>
      <c r="DK37" s="700"/>
      <c r="DL37" s="686">
        <v>55852</v>
      </c>
      <c r="DM37" s="699"/>
      <c r="DN37" s="699"/>
      <c r="DO37" s="699"/>
      <c r="DP37" s="699"/>
      <c r="DQ37" s="699"/>
      <c r="DR37" s="699"/>
      <c r="DS37" s="699"/>
      <c r="DT37" s="699"/>
      <c r="DU37" s="699"/>
      <c r="DV37" s="700"/>
      <c r="DW37" s="683">
        <v>0</v>
      </c>
      <c r="DX37" s="701"/>
      <c r="DY37" s="701"/>
      <c r="DZ37" s="701"/>
      <c r="EA37" s="701"/>
      <c r="EB37" s="701"/>
      <c r="EC37" s="722"/>
    </row>
    <row r="38" spans="2:133" ht="11.25" customHeight="1" x14ac:dyDescent="0.2">
      <c r="B38" s="677" t="s">
        <v>334</v>
      </c>
      <c r="C38" s="678"/>
      <c r="D38" s="678"/>
      <c r="E38" s="678"/>
      <c r="F38" s="678"/>
      <c r="G38" s="678"/>
      <c r="H38" s="678"/>
      <c r="I38" s="678"/>
      <c r="J38" s="678"/>
      <c r="K38" s="678"/>
      <c r="L38" s="678"/>
      <c r="M38" s="678"/>
      <c r="N38" s="678"/>
      <c r="O38" s="678"/>
      <c r="P38" s="678"/>
      <c r="Q38" s="679"/>
      <c r="R38" s="680">
        <v>4644830</v>
      </c>
      <c r="S38" s="681"/>
      <c r="T38" s="681"/>
      <c r="U38" s="681"/>
      <c r="V38" s="681"/>
      <c r="W38" s="681"/>
      <c r="X38" s="681"/>
      <c r="Y38" s="682"/>
      <c r="Z38" s="713">
        <v>1.8</v>
      </c>
      <c r="AA38" s="713"/>
      <c r="AB38" s="713"/>
      <c r="AC38" s="713"/>
      <c r="AD38" s="714">
        <v>415427</v>
      </c>
      <c r="AE38" s="714"/>
      <c r="AF38" s="714"/>
      <c r="AG38" s="714"/>
      <c r="AH38" s="714"/>
      <c r="AI38" s="714"/>
      <c r="AJ38" s="714"/>
      <c r="AK38" s="714"/>
      <c r="AL38" s="683">
        <v>0.3</v>
      </c>
      <c r="AM38" s="684"/>
      <c r="AN38" s="684"/>
      <c r="AO38" s="715"/>
      <c r="AQ38" s="723" t="s">
        <v>335</v>
      </c>
      <c r="AR38" s="724"/>
      <c r="AS38" s="724"/>
      <c r="AT38" s="724"/>
      <c r="AU38" s="724"/>
      <c r="AV38" s="724"/>
      <c r="AW38" s="724"/>
      <c r="AX38" s="724"/>
      <c r="AY38" s="725"/>
      <c r="AZ38" s="680">
        <v>2671571</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47486</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13362172</v>
      </c>
      <c r="CS38" s="681"/>
      <c r="CT38" s="681"/>
      <c r="CU38" s="681"/>
      <c r="CV38" s="681"/>
      <c r="CW38" s="681"/>
      <c r="CX38" s="681"/>
      <c r="CY38" s="682"/>
      <c r="CZ38" s="683">
        <v>5.6</v>
      </c>
      <c r="DA38" s="701"/>
      <c r="DB38" s="701"/>
      <c r="DC38" s="702"/>
      <c r="DD38" s="686">
        <v>11775251</v>
      </c>
      <c r="DE38" s="681"/>
      <c r="DF38" s="681"/>
      <c r="DG38" s="681"/>
      <c r="DH38" s="681"/>
      <c r="DI38" s="681"/>
      <c r="DJ38" s="681"/>
      <c r="DK38" s="682"/>
      <c r="DL38" s="686">
        <v>6489947</v>
      </c>
      <c r="DM38" s="681"/>
      <c r="DN38" s="681"/>
      <c r="DO38" s="681"/>
      <c r="DP38" s="681"/>
      <c r="DQ38" s="681"/>
      <c r="DR38" s="681"/>
      <c r="DS38" s="681"/>
      <c r="DT38" s="681"/>
      <c r="DU38" s="681"/>
      <c r="DV38" s="682"/>
      <c r="DW38" s="683">
        <v>5.4</v>
      </c>
      <c r="DX38" s="701"/>
      <c r="DY38" s="701"/>
      <c r="DZ38" s="701"/>
      <c r="EA38" s="701"/>
      <c r="EB38" s="701"/>
      <c r="EC38" s="722"/>
    </row>
    <row r="39" spans="2:133" ht="11.25" customHeight="1" x14ac:dyDescent="0.2">
      <c r="B39" s="677" t="s">
        <v>338</v>
      </c>
      <c r="C39" s="678"/>
      <c r="D39" s="678"/>
      <c r="E39" s="678"/>
      <c r="F39" s="678"/>
      <c r="G39" s="678"/>
      <c r="H39" s="678"/>
      <c r="I39" s="678"/>
      <c r="J39" s="678"/>
      <c r="K39" s="678"/>
      <c r="L39" s="678"/>
      <c r="M39" s="678"/>
      <c r="N39" s="678"/>
      <c r="O39" s="678"/>
      <c r="P39" s="678"/>
      <c r="Q39" s="679"/>
      <c r="R39" s="680">
        <v>7944200</v>
      </c>
      <c r="S39" s="681"/>
      <c r="T39" s="681"/>
      <c r="U39" s="681"/>
      <c r="V39" s="681"/>
      <c r="W39" s="681"/>
      <c r="X39" s="681"/>
      <c r="Y39" s="682"/>
      <c r="Z39" s="713">
        <v>3.1</v>
      </c>
      <c r="AA39" s="713"/>
      <c r="AB39" s="713"/>
      <c r="AC39" s="713"/>
      <c r="AD39" s="714" t="s">
        <v>130</v>
      </c>
      <c r="AE39" s="714"/>
      <c r="AF39" s="714"/>
      <c r="AG39" s="714"/>
      <c r="AH39" s="714"/>
      <c r="AI39" s="714"/>
      <c r="AJ39" s="714"/>
      <c r="AK39" s="714"/>
      <c r="AL39" s="683" t="s">
        <v>178</v>
      </c>
      <c r="AM39" s="684"/>
      <c r="AN39" s="684"/>
      <c r="AO39" s="715"/>
      <c r="AQ39" s="723" t="s">
        <v>339</v>
      </c>
      <c r="AR39" s="724"/>
      <c r="AS39" s="724"/>
      <c r="AT39" s="724"/>
      <c r="AU39" s="724"/>
      <c r="AV39" s="724"/>
      <c r="AW39" s="724"/>
      <c r="AX39" s="724"/>
      <c r="AY39" s="725"/>
      <c r="AZ39" s="680">
        <v>1588502</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75127</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8264399</v>
      </c>
      <c r="CS39" s="699"/>
      <c r="CT39" s="699"/>
      <c r="CU39" s="699"/>
      <c r="CV39" s="699"/>
      <c r="CW39" s="699"/>
      <c r="CX39" s="699"/>
      <c r="CY39" s="700"/>
      <c r="CZ39" s="683">
        <v>3.5</v>
      </c>
      <c r="DA39" s="701"/>
      <c r="DB39" s="701"/>
      <c r="DC39" s="702"/>
      <c r="DD39" s="686">
        <v>7722788</v>
      </c>
      <c r="DE39" s="699"/>
      <c r="DF39" s="699"/>
      <c r="DG39" s="699"/>
      <c r="DH39" s="699"/>
      <c r="DI39" s="699"/>
      <c r="DJ39" s="699"/>
      <c r="DK39" s="700"/>
      <c r="DL39" s="686" t="s">
        <v>235</v>
      </c>
      <c r="DM39" s="699"/>
      <c r="DN39" s="699"/>
      <c r="DO39" s="699"/>
      <c r="DP39" s="699"/>
      <c r="DQ39" s="699"/>
      <c r="DR39" s="699"/>
      <c r="DS39" s="699"/>
      <c r="DT39" s="699"/>
      <c r="DU39" s="699"/>
      <c r="DV39" s="700"/>
      <c r="DW39" s="683" t="s">
        <v>178</v>
      </c>
      <c r="DX39" s="701"/>
      <c r="DY39" s="701"/>
      <c r="DZ39" s="701"/>
      <c r="EA39" s="701"/>
      <c r="EB39" s="701"/>
      <c r="EC39" s="722"/>
    </row>
    <row r="40" spans="2:133" ht="11.25" customHeight="1" x14ac:dyDescent="0.2">
      <c r="B40" s="677" t="s">
        <v>342</v>
      </c>
      <c r="C40" s="678"/>
      <c r="D40" s="678"/>
      <c r="E40" s="678"/>
      <c r="F40" s="678"/>
      <c r="G40" s="678"/>
      <c r="H40" s="678"/>
      <c r="I40" s="678"/>
      <c r="J40" s="678"/>
      <c r="K40" s="678"/>
      <c r="L40" s="678"/>
      <c r="M40" s="678"/>
      <c r="N40" s="678"/>
      <c r="O40" s="678"/>
      <c r="P40" s="678"/>
      <c r="Q40" s="679"/>
      <c r="R40" s="680" t="s">
        <v>178</v>
      </c>
      <c r="S40" s="681"/>
      <c r="T40" s="681"/>
      <c r="U40" s="681"/>
      <c r="V40" s="681"/>
      <c r="W40" s="681"/>
      <c r="X40" s="681"/>
      <c r="Y40" s="682"/>
      <c r="Z40" s="713" t="s">
        <v>130</v>
      </c>
      <c r="AA40" s="713"/>
      <c r="AB40" s="713"/>
      <c r="AC40" s="713"/>
      <c r="AD40" s="714" t="s">
        <v>130</v>
      </c>
      <c r="AE40" s="714"/>
      <c r="AF40" s="714"/>
      <c r="AG40" s="714"/>
      <c r="AH40" s="714"/>
      <c r="AI40" s="714"/>
      <c r="AJ40" s="714"/>
      <c r="AK40" s="714"/>
      <c r="AL40" s="683" t="s">
        <v>235</v>
      </c>
      <c r="AM40" s="684"/>
      <c r="AN40" s="684"/>
      <c r="AO40" s="715"/>
      <c r="AQ40" s="723" t="s">
        <v>343</v>
      </c>
      <c r="AR40" s="724"/>
      <c r="AS40" s="724"/>
      <c r="AT40" s="724"/>
      <c r="AU40" s="724"/>
      <c r="AV40" s="724"/>
      <c r="AW40" s="724"/>
      <c r="AX40" s="724"/>
      <c r="AY40" s="725"/>
      <c r="AZ40" s="680">
        <v>30000</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104</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985324</v>
      </c>
      <c r="CS40" s="681"/>
      <c r="CT40" s="681"/>
      <c r="CU40" s="681"/>
      <c r="CV40" s="681"/>
      <c r="CW40" s="681"/>
      <c r="CX40" s="681"/>
      <c r="CY40" s="682"/>
      <c r="CZ40" s="683">
        <v>0.4</v>
      </c>
      <c r="DA40" s="701"/>
      <c r="DB40" s="701"/>
      <c r="DC40" s="702"/>
      <c r="DD40" s="686">
        <v>450560</v>
      </c>
      <c r="DE40" s="681"/>
      <c r="DF40" s="681"/>
      <c r="DG40" s="681"/>
      <c r="DH40" s="681"/>
      <c r="DI40" s="681"/>
      <c r="DJ40" s="681"/>
      <c r="DK40" s="682"/>
      <c r="DL40" s="686">
        <v>122588</v>
      </c>
      <c r="DM40" s="681"/>
      <c r="DN40" s="681"/>
      <c r="DO40" s="681"/>
      <c r="DP40" s="681"/>
      <c r="DQ40" s="681"/>
      <c r="DR40" s="681"/>
      <c r="DS40" s="681"/>
      <c r="DT40" s="681"/>
      <c r="DU40" s="681"/>
      <c r="DV40" s="682"/>
      <c r="DW40" s="683">
        <v>0.1</v>
      </c>
      <c r="DX40" s="701"/>
      <c r="DY40" s="701"/>
      <c r="DZ40" s="701"/>
      <c r="EA40" s="701"/>
      <c r="EB40" s="701"/>
      <c r="EC40" s="722"/>
    </row>
    <row r="41" spans="2:133" ht="11.25" customHeight="1" x14ac:dyDescent="0.2">
      <c r="B41" s="677" t="s">
        <v>347</v>
      </c>
      <c r="C41" s="678"/>
      <c r="D41" s="678"/>
      <c r="E41" s="678"/>
      <c r="F41" s="678"/>
      <c r="G41" s="678"/>
      <c r="H41" s="678"/>
      <c r="I41" s="678"/>
      <c r="J41" s="678"/>
      <c r="K41" s="678"/>
      <c r="L41" s="678"/>
      <c r="M41" s="678"/>
      <c r="N41" s="678"/>
      <c r="O41" s="678"/>
      <c r="P41" s="678"/>
      <c r="Q41" s="679"/>
      <c r="R41" s="680" t="s">
        <v>130</v>
      </c>
      <c r="S41" s="681"/>
      <c r="T41" s="681"/>
      <c r="U41" s="681"/>
      <c r="V41" s="681"/>
      <c r="W41" s="681"/>
      <c r="X41" s="681"/>
      <c r="Y41" s="682"/>
      <c r="Z41" s="713" t="s">
        <v>235</v>
      </c>
      <c r="AA41" s="713"/>
      <c r="AB41" s="713"/>
      <c r="AC41" s="713"/>
      <c r="AD41" s="714" t="s">
        <v>130</v>
      </c>
      <c r="AE41" s="714"/>
      <c r="AF41" s="714"/>
      <c r="AG41" s="714"/>
      <c r="AH41" s="714"/>
      <c r="AI41" s="714"/>
      <c r="AJ41" s="714"/>
      <c r="AK41" s="714"/>
      <c r="AL41" s="683" t="s">
        <v>235</v>
      </c>
      <c r="AM41" s="684"/>
      <c r="AN41" s="684"/>
      <c r="AO41" s="715"/>
      <c r="AQ41" s="723" t="s">
        <v>348</v>
      </c>
      <c r="AR41" s="724"/>
      <c r="AS41" s="724"/>
      <c r="AT41" s="724"/>
      <c r="AU41" s="724"/>
      <c r="AV41" s="724"/>
      <c r="AW41" s="724"/>
      <c r="AX41" s="724"/>
      <c r="AY41" s="725"/>
      <c r="AZ41" s="680">
        <v>3203221</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t="s">
        <v>130</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130</v>
      </c>
      <c r="CS41" s="699"/>
      <c r="CT41" s="699"/>
      <c r="CU41" s="699"/>
      <c r="CV41" s="699"/>
      <c r="CW41" s="699"/>
      <c r="CX41" s="699"/>
      <c r="CY41" s="700"/>
      <c r="CZ41" s="683" t="s">
        <v>235</v>
      </c>
      <c r="DA41" s="701"/>
      <c r="DB41" s="701"/>
      <c r="DC41" s="702"/>
      <c r="DD41" s="686" t="s">
        <v>130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351</v>
      </c>
      <c r="C42" s="678"/>
      <c r="D42" s="678"/>
      <c r="E42" s="678"/>
      <c r="F42" s="678"/>
      <c r="G42" s="678"/>
      <c r="H42" s="678"/>
      <c r="I42" s="678"/>
      <c r="J42" s="678"/>
      <c r="K42" s="678"/>
      <c r="L42" s="678"/>
      <c r="M42" s="678"/>
      <c r="N42" s="678"/>
      <c r="O42" s="678"/>
      <c r="P42" s="678"/>
      <c r="Q42" s="679"/>
      <c r="R42" s="680" t="s">
        <v>130</v>
      </c>
      <c r="S42" s="681"/>
      <c r="T42" s="681"/>
      <c r="U42" s="681"/>
      <c r="V42" s="681"/>
      <c r="W42" s="681"/>
      <c r="X42" s="681"/>
      <c r="Y42" s="682"/>
      <c r="Z42" s="713" t="s">
        <v>130</v>
      </c>
      <c r="AA42" s="713"/>
      <c r="AB42" s="713"/>
      <c r="AC42" s="713"/>
      <c r="AD42" s="714" t="s">
        <v>130</v>
      </c>
      <c r="AE42" s="714"/>
      <c r="AF42" s="714"/>
      <c r="AG42" s="714"/>
      <c r="AH42" s="714"/>
      <c r="AI42" s="714"/>
      <c r="AJ42" s="714"/>
      <c r="AK42" s="714"/>
      <c r="AL42" s="683" t="s">
        <v>130</v>
      </c>
      <c r="AM42" s="684"/>
      <c r="AN42" s="684"/>
      <c r="AO42" s="715"/>
      <c r="AQ42" s="716" t="s">
        <v>352</v>
      </c>
      <c r="AR42" s="717"/>
      <c r="AS42" s="717"/>
      <c r="AT42" s="717"/>
      <c r="AU42" s="717"/>
      <c r="AV42" s="717"/>
      <c r="AW42" s="717"/>
      <c r="AX42" s="717"/>
      <c r="AY42" s="718"/>
      <c r="AZ42" s="664">
        <v>7457380</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297</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47164130</v>
      </c>
      <c r="CS42" s="681"/>
      <c r="CT42" s="681"/>
      <c r="CU42" s="681"/>
      <c r="CV42" s="681"/>
      <c r="CW42" s="681"/>
      <c r="CX42" s="681"/>
      <c r="CY42" s="682"/>
      <c r="CZ42" s="683">
        <v>19.7</v>
      </c>
      <c r="DA42" s="684"/>
      <c r="DB42" s="684"/>
      <c r="DC42" s="685"/>
      <c r="DD42" s="686">
        <v>19198311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355</v>
      </c>
      <c r="C43" s="662"/>
      <c r="D43" s="662"/>
      <c r="E43" s="662"/>
      <c r="F43" s="662"/>
      <c r="G43" s="662"/>
      <c r="H43" s="662"/>
      <c r="I43" s="662"/>
      <c r="J43" s="662"/>
      <c r="K43" s="662"/>
      <c r="L43" s="662"/>
      <c r="M43" s="662"/>
      <c r="N43" s="662"/>
      <c r="O43" s="662"/>
      <c r="P43" s="662"/>
      <c r="Q43" s="663"/>
      <c r="R43" s="664">
        <v>253256587</v>
      </c>
      <c r="S43" s="703"/>
      <c r="T43" s="703"/>
      <c r="U43" s="703"/>
      <c r="V43" s="703"/>
      <c r="W43" s="703"/>
      <c r="X43" s="703"/>
      <c r="Y43" s="704"/>
      <c r="Z43" s="705">
        <v>100</v>
      </c>
      <c r="AA43" s="705"/>
      <c r="AB43" s="705"/>
      <c r="AC43" s="705"/>
      <c r="AD43" s="706">
        <v>120772143</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1302914</v>
      </c>
      <c r="CS43" s="699"/>
      <c r="CT43" s="699"/>
      <c r="CU43" s="699"/>
      <c r="CV43" s="699"/>
      <c r="CW43" s="699"/>
      <c r="CX43" s="699"/>
      <c r="CY43" s="700"/>
      <c r="CZ43" s="683">
        <v>0.5</v>
      </c>
      <c r="DA43" s="701"/>
      <c r="DB43" s="701"/>
      <c r="DC43" s="702"/>
      <c r="DD43" s="686">
        <v>1302914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46082535</v>
      </c>
      <c r="CS44" s="681"/>
      <c r="CT44" s="681"/>
      <c r="CU44" s="681"/>
      <c r="CV44" s="681"/>
      <c r="CW44" s="681"/>
      <c r="CX44" s="681"/>
      <c r="CY44" s="682"/>
      <c r="CZ44" s="683">
        <v>19.3</v>
      </c>
      <c r="DA44" s="684"/>
      <c r="DB44" s="684"/>
      <c r="DC44" s="685"/>
      <c r="DD44" s="686">
        <v>18382490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10459805</v>
      </c>
      <c r="CS45" s="699"/>
      <c r="CT45" s="699"/>
      <c r="CU45" s="699"/>
      <c r="CV45" s="699"/>
      <c r="CW45" s="699"/>
      <c r="CX45" s="699"/>
      <c r="CY45" s="700"/>
      <c r="CZ45" s="683">
        <v>4.4000000000000004</v>
      </c>
      <c r="DA45" s="701"/>
      <c r="DB45" s="701"/>
      <c r="DC45" s="702"/>
      <c r="DD45" s="686">
        <v>693103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35262264</v>
      </c>
      <c r="CS46" s="681"/>
      <c r="CT46" s="681"/>
      <c r="CU46" s="681"/>
      <c r="CV46" s="681"/>
      <c r="CW46" s="681"/>
      <c r="CX46" s="681"/>
      <c r="CY46" s="682"/>
      <c r="CZ46" s="683">
        <v>14.7</v>
      </c>
      <c r="DA46" s="684"/>
      <c r="DB46" s="684"/>
      <c r="DC46" s="685"/>
      <c r="DD46" s="686">
        <v>17352521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1081595</v>
      </c>
      <c r="CS47" s="699"/>
      <c r="CT47" s="699"/>
      <c r="CU47" s="699"/>
      <c r="CV47" s="699"/>
      <c r="CW47" s="699"/>
      <c r="CX47" s="699"/>
      <c r="CY47" s="700"/>
      <c r="CZ47" s="683">
        <v>0.5</v>
      </c>
      <c r="DA47" s="701"/>
      <c r="DB47" s="701"/>
      <c r="DC47" s="702"/>
      <c r="DD47" s="686">
        <v>815821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130</v>
      </c>
      <c r="CS48" s="681"/>
      <c r="CT48" s="681"/>
      <c r="CU48" s="681"/>
      <c r="CV48" s="681"/>
      <c r="CW48" s="681"/>
      <c r="CX48" s="681"/>
      <c r="CY48" s="682"/>
      <c r="CZ48" s="683" t="s">
        <v>130</v>
      </c>
      <c r="DA48" s="684"/>
      <c r="DB48" s="684"/>
      <c r="DC48" s="685"/>
      <c r="DD48" s="686" t="s">
        <v>130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239387199</v>
      </c>
      <c r="CS49" s="665"/>
      <c r="CT49" s="665"/>
      <c r="CU49" s="665"/>
      <c r="CV49" s="665"/>
      <c r="CW49" s="665"/>
      <c r="CX49" s="665"/>
      <c r="CY49" s="666"/>
      <c r="CZ49" s="667">
        <v>100</v>
      </c>
      <c r="DA49" s="668"/>
      <c r="DB49" s="668"/>
      <c r="DC49" s="669"/>
      <c r="DD49" s="670">
        <v>133426795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sWfBgsJsZAYBJ6l9T1T9gISqMcDlwmNLJdCwRiVCL8PDCHMCWu+rF4Cb5u10rRU+wupNrZXiK4aayMIVJxGIsQ==" saltValue="dgo1DCaneUsVjh3huGDDUA==" spinCount="100000" sheet="1" objects="1" scenarios="1"/>
  <customSheetViews>
    <customSheetView guid="{BFA16E52-4248-4827-B3D8-3670FAFE41FD}"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 guid="{FF63D641-37A0-4BE6-81AE-26EDE337158D}" showGridLines="0" fitToPage="1" hiddenRows="1" hiddenColumns="1">
      <pageMargins left="0" right="0" top="0.39370078740157483" bottom="0.39370078740157483" header="0.19685039370078741" footer="0.19685039370078741"/>
      <printOptions horizontalCentered="1"/>
      <pageSetup paperSize="9" scale="70" orientation="landscape" r:id="rId2"/>
      <headerFooter alignWithMargins="0">
        <oddFooter>&amp;C&amp;P/&amp;N</oddFooter>
      </headerFooter>
    </customSheetView>
  </customSheetViews>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3"/>
  <headerFooter alignWithMargins="0">
    <oddFooter>&amp;C&amp;P/&amp;N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388</v>
      </c>
      <c r="C7" s="1146"/>
      <c r="D7" s="1146"/>
      <c r="E7" s="1146"/>
      <c r="F7" s="1146"/>
      <c r="G7" s="1146"/>
      <c r="H7" s="1146"/>
      <c r="I7" s="1146"/>
      <c r="J7" s="1146"/>
      <c r="K7" s="1146"/>
      <c r="L7" s="1146"/>
      <c r="M7" s="1146"/>
      <c r="N7" s="1146"/>
      <c r="O7" s="1146"/>
      <c r="P7" s="1147"/>
      <c r="Q7" s="1199">
        <v>253299</v>
      </c>
      <c r="R7" s="1200"/>
      <c r="S7" s="1200"/>
      <c r="T7" s="1200"/>
      <c r="U7" s="1200"/>
      <c r="V7" s="1200">
        <v>239460</v>
      </c>
      <c r="W7" s="1200"/>
      <c r="X7" s="1200"/>
      <c r="Y7" s="1200"/>
      <c r="Z7" s="1200"/>
      <c r="AA7" s="1200">
        <v>13839</v>
      </c>
      <c r="AB7" s="1200"/>
      <c r="AC7" s="1200"/>
      <c r="AD7" s="1200"/>
      <c r="AE7" s="1201"/>
      <c r="AF7" s="1202">
        <v>7391</v>
      </c>
      <c r="AG7" s="1203"/>
      <c r="AH7" s="1203"/>
      <c r="AI7" s="1203"/>
      <c r="AJ7" s="1204"/>
      <c r="AK7" s="1186">
        <v>17484</v>
      </c>
      <c r="AL7" s="1187"/>
      <c r="AM7" s="1187"/>
      <c r="AN7" s="1187"/>
      <c r="AO7" s="1187"/>
      <c r="AP7" s="1187">
        <v>51631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596</v>
      </c>
      <c r="BT7" s="1191"/>
      <c r="BU7" s="1191"/>
      <c r="BV7" s="1191"/>
      <c r="BW7" s="1191"/>
      <c r="BX7" s="1191"/>
      <c r="BY7" s="1191"/>
      <c r="BZ7" s="1191"/>
      <c r="CA7" s="1191"/>
      <c r="CB7" s="1191"/>
      <c r="CC7" s="1191"/>
      <c r="CD7" s="1191"/>
      <c r="CE7" s="1191"/>
      <c r="CF7" s="1191"/>
      <c r="CG7" s="1192"/>
      <c r="CH7" s="1183">
        <v>1</v>
      </c>
      <c r="CI7" s="1184"/>
      <c r="CJ7" s="1184"/>
      <c r="CK7" s="1184"/>
      <c r="CL7" s="1185"/>
      <c r="CM7" s="1183">
        <v>1116</v>
      </c>
      <c r="CN7" s="1184"/>
      <c r="CO7" s="1184"/>
      <c r="CP7" s="1184"/>
      <c r="CQ7" s="1185"/>
      <c r="CR7" s="1183">
        <v>1000</v>
      </c>
      <c r="CS7" s="1184"/>
      <c r="CT7" s="1184"/>
      <c r="CU7" s="1184"/>
      <c r="CV7" s="1185"/>
      <c r="CW7" s="1183">
        <v>1</v>
      </c>
      <c r="CX7" s="1184"/>
      <c r="CY7" s="1184"/>
      <c r="CZ7" s="1184"/>
      <c r="DA7" s="1185"/>
      <c r="DB7" s="1183" t="s">
        <v>614</v>
      </c>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2">
      <c r="A8" s="263">
        <v>2</v>
      </c>
      <c r="B8" s="1132" t="s">
        <v>389</v>
      </c>
      <c r="C8" s="1133"/>
      <c r="D8" s="1133"/>
      <c r="E8" s="1133"/>
      <c r="F8" s="1133"/>
      <c r="G8" s="1133"/>
      <c r="H8" s="1133"/>
      <c r="I8" s="1133"/>
      <c r="J8" s="1133"/>
      <c r="K8" s="1133"/>
      <c r="L8" s="1133"/>
      <c r="M8" s="1133"/>
      <c r="N8" s="1133"/>
      <c r="O8" s="1133"/>
      <c r="P8" s="1134"/>
      <c r="Q8" s="1138">
        <v>79</v>
      </c>
      <c r="R8" s="1139"/>
      <c r="S8" s="1139"/>
      <c r="T8" s="1139"/>
      <c r="U8" s="1139"/>
      <c r="V8" s="1139">
        <v>70</v>
      </c>
      <c r="W8" s="1139"/>
      <c r="X8" s="1139"/>
      <c r="Y8" s="1139"/>
      <c r="Z8" s="1139"/>
      <c r="AA8" s="1139">
        <v>9</v>
      </c>
      <c r="AB8" s="1139"/>
      <c r="AC8" s="1139"/>
      <c r="AD8" s="1139"/>
      <c r="AE8" s="1140"/>
      <c r="AF8" s="1114">
        <v>7</v>
      </c>
      <c r="AG8" s="1115"/>
      <c r="AH8" s="1115"/>
      <c r="AI8" s="1115"/>
      <c r="AJ8" s="1116"/>
      <c r="AK8" s="1181">
        <v>32</v>
      </c>
      <c r="AL8" s="1182"/>
      <c r="AM8" s="1182"/>
      <c r="AN8" s="1182"/>
      <c r="AO8" s="1182"/>
      <c r="AP8" s="1182" t="s">
        <v>595</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597</v>
      </c>
      <c r="BT8" s="1110"/>
      <c r="BU8" s="1110"/>
      <c r="BV8" s="1110"/>
      <c r="BW8" s="1110"/>
      <c r="BX8" s="1110"/>
      <c r="BY8" s="1110"/>
      <c r="BZ8" s="1110"/>
      <c r="CA8" s="1110"/>
      <c r="CB8" s="1110"/>
      <c r="CC8" s="1110"/>
      <c r="CD8" s="1110"/>
      <c r="CE8" s="1110"/>
      <c r="CF8" s="1110"/>
      <c r="CG8" s="1111"/>
      <c r="CH8" s="1084">
        <v>0</v>
      </c>
      <c r="CI8" s="1085"/>
      <c r="CJ8" s="1085"/>
      <c r="CK8" s="1085"/>
      <c r="CL8" s="1086"/>
      <c r="CM8" s="1084">
        <v>188</v>
      </c>
      <c r="CN8" s="1085"/>
      <c r="CO8" s="1085"/>
      <c r="CP8" s="1085"/>
      <c r="CQ8" s="1086"/>
      <c r="CR8" s="1084">
        <v>10</v>
      </c>
      <c r="CS8" s="1085"/>
      <c r="CT8" s="1085"/>
      <c r="CU8" s="1085"/>
      <c r="CV8" s="1086"/>
      <c r="CW8" s="1084">
        <v>22</v>
      </c>
      <c r="CX8" s="1085"/>
      <c r="CY8" s="1085"/>
      <c r="CZ8" s="1085"/>
      <c r="DA8" s="1086"/>
      <c r="DB8" s="1084" t="s">
        <v>614</v>
      </c>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t="s">
        <v>390</v>
      </c>
      <c r="C9" s="1133"/>
      <c r="D9" s="1133"/>
      <c r="E9" s="1133"/>
      <c r="F9" s="1133"/>
      <c r="G9" s="1133"/>
      <c r="H9" s="1133"/>
      <c r="I9" s="1133"/>
      <c r="J9" s="1133"/>
      <c r="K9" s="1133"/>
      <c r="L9" s="1133"/>
      <c r="M9" s="1133"/>
      <c r="N9" s="1133"/>
      <c r="O9" s="1133"/>
      <c r="P9" s="1134"/>
      <c r="Q9" s="1138">
        <v>29</v>
      </c>
      <c r="R9" s="1139"/>
      <c r="S9" s="1139"/>
      <c r="T9" s="1139"/>
      <c r="U9" s="1139"/>
      <c r="V9" s="1139">
        <v>7</v>
      </c>
      <c r="W9" s="1139"/>
      <c r="X9" s="1139"/>
      <c r="Y9" s="1139"/>
      <c r="Z9" s="1139"/>
      <c r="AA9" s="1139">
        <v>21</v>
      </c>
      <c r="AB9" s="1139"/>
      <c r="AC9" s="1139"/>
      <c r="AD9" s="1139"/>
      <c r="AE9" s="1140"/>
      <c r="AF9" s="1114">
        <v>8</v>
      </c>
      <c r="AG9" s="1115"/>
      <c r="AH9" s="1115"/>
      <c r="AI9" s="1115"/>
      <c r="AJ9" s="1116"/>
      <c r="AK9" s="1181">
        <v>5</v>
      </c>
      <c r="AL9" s="1182"/>
      <c r="AM9" s="1182"/>
      <c r="AN9" s="1182"/>
      <c r="AO9" s="1182"/>
      <c r="AP9" s="1182">
        <v>25</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598</v>
      </c>
      <c r="BT9" s="1110"/>
      <c r="BU9" s="1110"/>
      <c r="BV9" s="1110"/>
      <c r="BW9" s="1110"/>
      <c r="BX9" s="1110"/>
      <c r="BY9" s="1110"/>
      <c r="BZ9" s="1110"/>
      <c r="CA9" s="1110"/>
      <c r="CB9" s="1110"/>
      <c r="CC9" s="1110"/>
      <c r="CD9" s="1110"/>
      <c r="CE9" s="1110"/>
      <c r="CF9" s="1110"/>
      <c r="CG9" s="1111"/>
      <c r="CH9" s="1084">
        <v>36</v>
      </c>
      <c r="CI9" s="1085"/>
      <c r="CJ9" s="1085"/>
      <c r="CK9" s="1085"/>
      <c r="CL9" s="1086"/>
      <c r="CM9" s="1084">
        <v>714</v>
      </c>
      <c r="CN9" s="1085"/>
      <c r="CO9" s="1085"/>
      <c r="CP9" s="1085"/>
      <c r="CQ9" s="1086"/>
      <c r="CR9" s="1084">
        <v>50</v>
      </c>
      <c r="CS9" s="1085"/>
      <c r="CT9" s="1085"/>
      <c r="CU9" s="1085"/>
      <c r="CV9" s="1086"/>
      <c r="CW9" s="1084" t="s">
        <v>614</v>
      </c>
      <c r="CX9" s="1085"/>
      <c r="CY9" s="1085"/>
      <c r="CZ9" s="1085"/>
      <c r="DA9" s="1086"/>
      <c r="DB9" s="1084" t="s">
        <v>614</v>
      </c>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599</v>
      </c>
      <c r="BT10" s="1110"/>
      <c r="BU10" s="1110"/>
      <c r="BV10" s="1110"/>
      <c r="BW10" s="1110"/>
      <c r="BX10" s="1110"/>
      <c r="BY10" s="1110"/>
      <c r="BZ10" s="1110"/>
      <c r="CA10" s="1110"/>
      <c r="CB10" s="1110"/>
      <c r="CC10" s="1110"/>
      <c r="CD10" s="1110"/>
      <c r="CE10" s="1110"/>
      <c r="CF10" s="1110"/>
      <c r="CG10" s="1111"/>
      <c r="CH10" s="1084">
        <v>190</v>
      </c>
      <c r="CI10" s="1085"/>
      <c r="CJ10" s="1085"/>
      <c r="CK10" s="1085"/>
      <c r="CL10" s="1086"/>
      <c r="CM10" s="1084">
        <v>8455</v>
      </c>
      <c r="CN10" s="1085"/>
      <c r="CO10" s="1085"/>
      <c r="CP10" s="1085"/>
      <c r="CQ10" s="1086"/>
      <c r="CR10" s="1084">
        <v>944</v>
      </c>
      <c r="CS10" s="1085"/>
      <c r="CT10" s="1085"/>
      <c r="CU10" s="1085"/>
      <c r="CV10" s="1086"/>
      <c r="CW10" s="1084" t="s">
        <v>614</v>
      </c>
      <c r="CX10" s="1085"/>
      <c r="CY10" s="1085"/>
      <c r="CZ10" s="1085"/>
      <c r="DA10" s="1086"/>
      <c r="DB10" s="1084">
        <v>253</v>
      </c>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600</v>
      </c>
      <c r="BT11" s="1110"/>
      <c r="BU11" s="1110"/>
      <c r="BV11" s="1110"/>
      <c r="BW11" s="1110"/>
      <c r="BX11" s="1110"/>
      <c r="BY11" s="1110"/>
      <c r="BZ11" s="1110"/>
      <c r="CA11" s="1110"/>
      <c r="CB11" s="1110"/>
      <c r="CC11" s="1110"/>
      <c r="CD11" s="1110"/>
      <c r="CE11" s="1110"/>
      <c r="CF11" s="1110"/>
      <c r="CG11" s="1111"/>
      <c r="CH11" s="1084">
        <v>-22</v>
      </c>
      <c r="CI11" s="1085"/>
      <c r="CJ11" s="1085"/>
      <c r="CK11" s="1085"/>
      <c r="CL11" s="1086"/>
      <c r="CM11" s="1084">
        <v>3384</v>
      </c>
      <c r="CN11" s="1085"/>
      <c r="CO11" s="1085"/>
      <c r="CP11" s="1085"/>
      <c r="CQ11" s="1086"/>
      <c r="CR11" s="1084">
        <v>1500</v>
      </c>
      <c r="CS11" s="1085"/>
      <c r="CT11" s="1085"/>
      <c r="CU11" s="1085"/>
      <c r="CV11" s="1086"/>
      <c r="CW11" s="1084">
        <v>4</v>
      </c>
      <c r="CX11" s="1085"/>
      <c r="CY11" s="1085"/>
      <c r="CZ11" s="1085"/>
      <c r="DA11" s="1086"/>
      <c r="DB11" s="1084" t="s">
        <v>614</v>
      </c>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601</v>
      </c>
      <c r="BT12" s="1110"/>
      <c r="BU12" s="1110"/>
      <c r="BV12" s="1110"/>
      <c r="BW12" s="1110"/>
      <c r="BX12" s="1110"/>
      <c r="BY12" s="1110"/>
      <c r="BZ12" s="1110"/>
      <c r="CA12" s="1110"/>
      <c r="CB12" s="1110"/>
      <c r="CC12" s="1110"/>
      <c r="CD12" s="1110"/>
      <c r="CE12" s="1110"/>
      <c r="CF12" s="1110"/>
      <c r="CG12" s="1111"/>
      <c r="CH12" s="1084">
        <v>-2</v>
      </c>
      <c r="CI12" s="1085"/>
      <c r="CJ12" s="1085"/>
      <c r="CK12" s="1085"/>
      <c r="CL12" s="1086"/>
      <c r="CM12" s="1084">
        <v>1044</v>
      </c>
      <c r="CN12" s="1085"/>
      <c r="CO12" s="1085"/>
      <c r="CP12" s="1085"/>
      <c r="CQ12" s="1086"/>
      <c r="CR12" s="1084">
        <v>35</v>
      </c>
      <c r="CS12" s="1085"/>
      <c r="CT12" s="1085"/>
      <c r="CU12" s="1085"/>
      <c r="CV12" s="1086"/>
      <c r="CW12" s="1084" t="s">
        <v>614</v>
      </c>
      <c r="CX12" s="1085"/>
      <c r="CY12" s="1085"/>
      <c r="CZ12" s="1085"/>
      <c r="DA12" s="1086"/>
      <c r="DB12" s="1084" t="s">
        <v>614</v>
      </c>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t="s">
        <v>602</v>
      </c>
      <c r="BT13" s="1110"/>
      <c r="BU13" s="1110"/>
      <c r="BV13" s="1110"/>
      <c r="BW13" s="1110"/>
      <c r="BX13" s="1110"/>
      <c r="BY13" s="1110"/>
      <c r="BZ13" s="1110"/>
      <c r="CA13" s="1110"/>
      <c r="CB13" s="1110"/>
      <c r="CC13" s="1110"/>
      <c r="CD13" s="1110"/>
      <c r="CE13" s="1110"/>
      <c r="CF13" s="1110"/>
      <c r="CG13" s="1111"/>
      <c r="CH13" s="1084">
        <v>0</v>
      </c>
      <c r="CI13" s="1085"/>
      <c r="CJ13" s="1085"/>
      <c r="CK13" s="1085"/>
      <c r="CL13" s="1086"/>
      <c r="CM13" s="1084">
        <v>113</v>
      </c>
      <c r="CN13" s="1085"/>
      <c r="CO13" s="1085"/>
      <c r="CP13" s="1085"/>
      <c r="CQ13" s="1086"/>
      <c r="CR13" s="1084">
        <v>100</v>
      </c>
      <c r="CS13" s="1085"/>
      <c r="CT13" s="1085"/>
      <c r="CU13" s="1085"/>
      <c r="CV13" s="1086"/>
      <c r="CW13" s="1084">
        <v>3</v>
      </c>
      <c r="CX13" s="1085"/>
      <c r="CY13" s="1085"/>
      <c r="CZ13" s="1085"/>
      <c r="DA13" s="1086"/>
      <c r="DB13" s="1084" t="s">
        <v>614</v>
      </c>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t="s">
        <v>603</v>
      </c>
      <c r="BT14" s="1110"/>
      <c r="BU14" s="1110"/>
      <c r="BV14" s="1110"/>
      <c r="BW14" s="1110"/>
      <c r="BX14" s="1110"/>
      <c r="BY14" s="1110"/>
      <c r="BZ14" s="1110"/>
      <c r="CA14" s="1110"/>
      <c r="CB14" s="1110"/>
      <c r="CC14" s="1110"/>
      <c r="CD14" s="1110"/>
      <c r="CE14" s="1110"/>
      <c r="CF14" s="1110"/>
      <c r="CG14" s="1111"/>
      <c r="CH14" s="1084" t="s">
        <v>615</v>
      </c>
      <c r="CI14" s="1085"/>
      <c r="CJ14" s="1085"/>
      <c r="CK14" s="1085"/>
      <c r="CL14" s="1086"/>
      <c r="CM14" s="1084">
        <v>10</v>
      </c>
      <c r="CN14" s="1085"/>
      <c r="CO14" s="1085"/>
      <c r="CP14" s="1085"/>
      <c r="CQ14" s="1086"/>
      <c r="CR14" s="1084">
        <v>10</v>
      </c>
      <c r="CS14" s="1085"/>
      <c r="CT14" s="1085"/>
      <c r="CU14" s="1085"/>
      <c r="CV14" s="1086"/>
      <c r="CW14" s="1084">
        <v>489</v>
      </c>
      <c r="CX14" s="1085"/>
      <c r="CY14" s="1085"/>
      <c r="CZ14" s="1085"/>
      <c r="DA14" s="1086"/>
      <c r="DB14" s="1084" t="s">
        <v>614</v>
      </c>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t="s">
        <v>604</v>
      </c>
      <c r="BT15" s="1110"/>
      <c r="BU15" s="1110"/>
      <c r="BV15" s="1110"/>
      <c r="BW15" s="1110"/>
      <c r="BX15" s="1110"/>
      <c r="BY15" s="1110"/>
      <c r="BZ15" s="1110"/>
      <c r="CA15" s="1110"/>
      <c r="CB15" s="1110"/>
      <c r="CC15" s="1110"/>
      <c r="CD15" s="1110"/>
      <c r="CE15" s="1110"/>
      <c r="CF15" s="1110"/>
      <c r="CG15" s="1111"/>
      <c r="CH15" s="1084">
        <v>-8</v>
      </c>
      <c r="CI15" s="1085"/>
      <c r="CJ15" s="1085"/>
      <c r="CK15" s="1085"/>
      <c r="CL15" s="1086"/>
      <c r="CM15" s="1084">
        <v>536</v>
      </c>
      <c r="CN15" s="1085"/>
      <c r="CO15" s="1085"/>
      <c r="CP15" s="1085"/>
      <c r="CQ15" s="1086"/>
      <c r="CR15" s="1084">
        <v>330</v>
      </c>
      <c r="CS15" s="1085"/>
      <c r="CT15" s="1085"/>
      <c r="CU15" s="1085"/>
      <c r="CV15" s="1086"/>
      <c r="CW15" s="1084">
        <v>1236</v>
      </c>
      <c r="CX15" s="1085"/>
      <c r="CY15" s="1085"/>
      <c r="CZ15" s="1085"/>
      <c r="DA15" s="1086"/>
      <c r="DB15" s="1084" t="s">
        <v>614</v>
      </c>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t="s">
        <v>605</v>
      </c>
      <c r="BT16" s="1110"/>
      <c r="BU16" s="1110"/>
      <c r="BV16" s="1110"/>
      <c r="BW16" s="1110"/>
      <c r="BX16" s="1110"/>
      <c r="BY16" s="1110"/>
      <c r="BZ16" s="1110"/>
      <c r="CA16" s="1110"/>
      <c r="CB16" s="1110"/>
      <c r="CC16" s="1110"/>
      <c r="CD16" s="1110"/>
      <c r="CE16" s="1110"/>
      <c r="CF16" s="1110"/>
      <c r="CG16" s="1111"/>
      <c r="CH16" s="1084">
        <v>4</v>
      </c>
      <c r="CI16" s="1085"/>
      <c r="CJ16" s="1085"/>
      <c r="CK16" s="1085"/>
      <c r="CL16" s="1086"/>
      <c r="CM16" s="1084">
        <v>637</v>
      </c>
      <c r="CN16" s="1085"/>
      <c r="CO16" s="1085"/>
      <c r="CP16" s="1085"/>
      <c r="CQ16" s="1086"/>
      <c r="CR16" s="1084">
        <v>500</v>
      </c>
      <c r="CS16" s="1085"/>
      <c r="CT16" s="1085"/>
      <c r="CU16" s="1085"/>
      <c r="CV16" s="1086"/>
      <c r="CW16" s="1084">
        <v>193</v>
      </c>
      <c r="CX16" s="1085"/>
      <c r="CY16" s="1085"/>
      <c r="CZ16" s="1085"/>
      <c r="DA16" s="1086"/>
      <c r="DB16" s="1084" t="s">
        <v>614</v>
      </c>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t="s">
        <v>606</v>
      </c>
      <c r="BT17" s="1110"/>
      <c r="BU17" s="1110"/>
      <c r="BV17" s="1110"/>
      <c r="BW17" s="1110"/>
      <c r="BX17" s="1110"/>
      <c r="BY17" s="1110"/>
      <c r="BZ17" s="1110"/>
      <c r="CA17" s="1110"/>
      <c r="CB17" s="1110"/>
      <c r="CC17" s="1110"/>
      <c r="CD17" s="1110"/>
      <c r="CE17" s="1110"/>
      <c r="CF17" s="1110"/>
      <c r="CG17" s="1111"/>
      <c r="CH17" s="1084">
        <v>1</v>
      </c>
      <c r="CI17" s="1085"/>
      <c r="CJ17" s="1085"/>
      <c r="CK17" s="1085"/>
      <c r="CL17" s="1086"/>
      <c r="CM17" s="1084">
        <v>1221</v>
      </c>
      <c r="CN17" s="1085"/>
      <c r="CO17" s="1085"/>
      <c r="CP17" s="1085"/>
      <c r="CQ17" s="1086"/>
      <c r="CR17" s="1084">
        <v>1000</v>
      </c>
      <c r="CS17" s="1085"/>
      <c r="CT17" s="1085"/>
      <c r="CU17" s="1085"/>
      <c r="CV17" s="1086"/>
      <c r="CW17" s="1084" t="s">
        <v>614</v>
      </c>
      <c r="CX17" s="1085"/>
      <c r="CY17" s="1085"/>
      <c r="CZ17" s="1085"/>
      <c r="DA17" s="1086"/>
      <c r="DB17" s="1084" t="s">
        <v>614</v>
      </c>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t="s">
        <v>607</v>
      </c>
      <c r="BT18" s="1110"/>
      <c r="BU18" s="1110"/>
      <c r="BV18" s="1110"/>
      <c r="BW18" s="1110"/>
      <c r="BX18" s="1110"/>
      <c r="BY18" s="1110"/>
      <c r="BZ18" s="1110"/>
      <c r="CA18" s="1110"/>
      <c r="CB18" s="1110"/>
      <c r="CC18" s="1110"/>
      <c r="CD18" s="1110"/>
      <c r="CE18" s="1110"/>
      <c r="CF18" s="1110"/>
      <c r="CG18" s="1111"/>
      <c r="CH18" s="1084">
        <v>5</v>
      </c>
      <c r="CI18" s="1085"/>
      <c r="CJ18" s="1085"/>
      <c r="CK18" s="1085"/>
      <c r="CL18" s="1086"/>
      <c r="CM18" s="1084">
        <v>1634</v>
      </c>
      <c r="CN18" s="1085"/>
      <c r="CO18" s="1085"/>
      <c r="CP18" s="1085"/>
      <c r="CQ18" s="1086"/>
      <c r="CR18" s="1084">
        <v>10</v>
      </c>
      <c r="CS18" s="1085"/>
      <c r="CT18" s="1085"/>
      <c r="CU18" s="1085"/>
      <c r="CV18" s="1086"/>
      <c r="CW18" s="1084">
        <v>13</v>
      </c>
      <c r="CX18" s="1085"/>
      <c r="CY18" s="1085"/>
      <c r="CZ18" s="1085"/>
      <c r="DA18" s="1086"/>
      <c r="DB18" s="1084">
        <v>6241</v>
      </c>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t="s">
        <v>608</v>
      </c>
      <c r="BT19" s="1110"/>
      <c r="BU19" s="1110"/>
      <c r="BV19" s="1110"/>
      <c r="BW19" s="1110"/>
      <c r="BX19" s="1110"/>
      <c r="BY19" s="1110"/>
      <c r="BZ19" s="1110"/>
      <c r="CA19" s="1110"/>
      <c r="CB19" s="1110"/>
      <c r="CC19" s="1110"/>
      <c r="CD19" s="1110"/>
      <c r="CE19" s="1110"/>
      <c r="CF19" s="1110"/>
      <c r="CG19" s="1111"/>
      <c r="CH19" s="1084">
        <v>92</v>
      </c>
      <c r="CI19" s="1085"/>
      <c r="CJ19" s="1085"/>
      <c r="CK19" s="1085"/>
      <c r="CL19" s="1086"/>
      <c r="CM19" s="1084">
        <v>1413</v>
      </c>
      <c r="CN19" s="1085"/>
      <c r="CO19" s="1085"/>
      <c r="CP19" s="1085"/>
      <c r="CQ19" s="1086"/>
      <c r="CR19" s="1084">
        <v>312</v>
      </c>
      <c r="CS19" s="1085"/>
      <c r="CT19" s="1085"/>
      <c r="CU19" s="1085"/>
      <c r="CV19" s="1086"/>
      <c r="CW19" s="1084">
        <v>27</v>
      </c>
      <c r="CX19" s="1085"/>
      <c r="CY19" s="1085"/>
      <c r="CZ19" s="1085"/>
      <c r="DA19" s="1086"/>
      <c r="DB19" s="1084">
        <v>2262</v>
      </c>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t="s">
        <v>609</v>
      </c>
      <c r="BT20" s="1110"/>
      <c r="BU20" s="1110"/>
      <c r="BV20" s="1110"/>
      <c r="BW20" s="1110"/>
      <c r="BX20" s="1110"/>
      <c r="BY20" s="1110"/>
      <c r="BZ20" s="1110"/>
      <c r="CA20" s="1110"/>
      <c r="CB20" s="1110"/>
      <c r="CC20" s="1110"/>
      <c r="CD20" s="1110"/>
      <c r="CE20" s="1110"/>
      <c r="CF20" s="1110"/>
      <c r="CG20" s="1111"/>
      <c r="CH20" s="1084">
        <v>2</v>
      </c>
      <c r="CI20" s="1085"/>
      <c r="CJ20" s="1085"/>
      <c r="CK20" s="1085"/>
      <c r="CL20" s="1086"/>
      <c r="CM20" s="1084">
        <v>485</v>
      </c>
      <c r="CN20" s="1085"/>
      <c r="CO20" s="1085"/>
      <c r="CP20" s="1085"/>
      <c r="CQ20" s="1086"/>
      <c r="CR20" s="1084">
        <v>25</v>
      </c>
      <c r="CS20" s="1085"/>
      <c r="CT20" s="1085"/>
      <c r="CU20" s="1085"/>
      <c r="CV20" s="1086"/>
      <c r="CW20" s="1084" t="s">
        <v>614</v>
      </c>
      <c r="CX20" s="1085"/>
      <c r="CY20" s="1085"/>
      <c r="CZ20" s="1085"/>
      <c r="DA20" s="1086"/>
      <c r="DB20" s="1084" t="s">
        <v>614</v>
      </c>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t="s">
        <v>610</v>
      </c>
      <c r="BT21" s="1110"/>
      <c r="BU21" s="1110"/>
      <c r="BV21" s="1110"/>
      <c r="BW21" s="1110"/>
      <c r="BX21" s="1110"/>
      <c r="BY21" s="1110"/>
      <c r="BZ21" s="1110"/>
      <c r="CA21" s="1110"/>
      <c r="CB21" s="1110"/>
      <c r="CC21" s="1110"/>
      <c r="CD21" s="1110"/>
      <c r="CE21" s="1110"/>
      <c r="CF21" s="1110"/>
      <c r="CG21" s="1111"/>
      <c r="CH21" s="1084">
        <v>66</v>
      </c>
      <c r="CI21" s="1085"/>
      <c r="CJ21" s="1085"/>
      <c r="CK21" s="1085"/>
      <c r="CL21" s="1086"/>
      <c r="CM21" s="1084">
        <v>469</v>
      </c>
      <c r="CN21" s="1085"/>
      <c r="CO21" s="1085"/>
      <c r="CP21" s="1085"/>
      <c r="CQ21" s="1086"/>
      <c r="CR21" s="1084">
        <v>34</v>
      </c>
      <c r="CS21" s="1085"/>
      <c r="CT21" s="1085"/>
      <c r="CU21" s="1085"/>
      <c r="CV21" s="1086"/>
      <c r="CW21" s="1084">
        <v>2</v>
      </c>
      <c r="CX21" s="1085"/>
      <c r="CY21" s="1085"/>
      <c r="CZ21" s="1085"/>
      <c r="DA21" s="1086"/>
      <c r="DB21" s="1084" t="s">
        <v>614</v>
      </c>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t="s">
        <v>611</v>
      </c>
      <c r="BT22" s="1110"/>
      <c r="BU22" s="1110"/>
      <c r="BV22" s="1110"/>
      <c r="BW22" s="1110"/>
      <c r="BX22" s="1110"/>
      <c r="BY22" s="1110"/>
      <c r="BZ22" s="1110"/>
      <c r="CA22" s="1110"/>
      <c r="CB22" s="1110"/>
      <c r="CC22" s="1110"/>
      <c r="CD22" s="1110"/>
      <c r="CE22" s="1110"/>
      <c r="CF22" s="1110"/>
      <c r="CG22" s="1111"/>
      <c r="CH22" s="1084">
        <v>126</v>
      </c>
      <c r="CI22" s="1085"/>
      <c r="CJ22" s="1085"/>
      <c r="CK22" s="1085"/>
      <c r="CL22" s="1086"/>
      <c r="CM22" s="1084">
        <v>1634</v>
      </c>
      <c r="CN22" s="1085"/>
      <c r="CO22" s="1085"/>
      <c r="CP22" s="1085"/>
      <c r="CQ22" s="1086"/>
      <c r="CR22" s="1084">
        <v>150</v>
      </c>
      <c r="CS22" s="1085"/>
      <c r="CT22" s="1085"/>
      <c r="CU22" s="1085"/>
      <c r="CV22" s="1086"/>
      <c r="CW22" s="1084" t="s">
        <v>614</v>
      </c>
      <c r="CX22" s="1085"/>
      <c r="CY22" s="1085"/>
      <c r="CZ22" s="1085"/>
      <c r="DA22" s="1086"/>
      <c r="DB22" s="1084">
        <v>504</v>
      </c>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392</v>
      </c>
      <c r="B23" s="1039" t="s">
        <v>393</v>
      </c>
      <c r="C23" s="1040"/>
      <c r="D23" s="1040"/>
      <c r="E23" s="1040"/>
      <c r="F23" s="1040"/>
      <c r="G23" s="1040"/>
      <c r="H23" s="1040"/>
      <c r="I23" s="1040"/>
      <c r="J23" s="1040"/>
      <c r="K23" s="1040"/>
      <c r="L23" s="1040"/>
      <c r="M23" s="1040"/>
      <c r="N23" s="1040"/>
      <c r="O23" s="1040"/>
      <c r="P23" s="1041"/>
      <c r="Q23" s="1163">
        <v>253257</v>
      </c>
      <c r="R23" s="1164"/>
      <c r="S23" s="1164"/>
      <c r="T23" s="1164"/>
      <c r="U23" s="1164"/>
      <c r="V23" s="1164">
        <v>239387</v>
      </c>
      <c r="W23" s="1164"/>
      <c r="X23" s="1164"/>
      <c r="Y23" s="1164"/>
      <c r="Z23" s="1164"/>
      <c r="AA23" s="1164">
        <v>13869</v>
      </c>
      <c r="AB23" s="1164"/>
      <c r="AC23" s="1164"/>
      <c r="AD23" s="1164"/>
      <c r="AE23" s="1165"/>
      <c r="AF23" s="1166">
        <v>7405</v>
      </c>
      <c r="AG23" s="1164"/>
      <c r="AH23" s="1164"/>
      <c r="AI23" s="1164"/>
      <c r="AJ23" s="1167"/>
      <c r="AK23" s="1168"/>
      <c r="AL23" s="1169"/>
      <c r="AM23" s="1169"/>
      <c r="AN23" s="1169"/>
      <c r="AO23" s="1169"/>
      <c r="AP23" s="1164">
        <v>51656</v>
      </c>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t="s">
        <v>612</v>
      </c>
      <c r="BT23" s="1110"/>
      <c r="BU23" s="1110"/>
      <c r="BV23" s="1110"/>
      <c r="BW23" s="1110"/>
      <c r="BX23" s="1110"/>
      <c r="BY23" s="1110"/>
      <c r="BZ23" s="1110"/>
      <c r="CA23" s="1110"/>
      <c r="CB23" s="1110"/>
      <c r="CC23" s="1110"/>
      <c r="CD23" s="1110"/>
      <c r="CE23" s="1110"/>
      <c r="CF23" s="1110"/>
      <c r="CG23" s="1111"/>
      <c r="CH23" s="1084">
        <v>9</v>
      </c>
      <c r="CI23" s="1085"/>
      <c r="CJ23" s="1085"/>
      <c r="CK23" s="1085"/>
      <c r="CL23" s="1086"/>
      <c r="CM23" s="1084">
        <v>440</v>
      </c>
      <c r="CN23" s="1085"/>
      <c r="CO23" s="1085"/>
      <c r="CP23" s="1085"/>
      <c r="CQ23" s="1086"/>
      <c r="CR23" s="1084">
        <v>54</v>
      </c>
      <c r="CS23" s="1085"/>
      <c r="CT23" s="1085"/>
      <c r="CU23" s="1085"/>
      <c r="CV23" s="1086"/>
      <c r="CW23" s="1084">
        <v>0</v>
      </c>
      <c r="CX23" s="1085"/>
      <c r="CY23" s="1085"/>
      <c r="CZ23" s="1085"/>
      <c r="DA23" s="1086"/>
      <c r="DB23" s="1084" t="s">
        <v>614</v>
      </c>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t="s">
        <v>613</v>
      </c>
      <c r="BT24" s="1110"/>
      <c r="BU24" s="1110"/>
      <c r="BV24" s="1110"/>
      <c r="BW24" s="1110"/>
      <c r="BX24" s="1110"/>
      <c r="BY24" s="1110"/>
      <c r="BZ24" s="1110"/>
      <c r="CA24" s="1110"/>
      <c r="CB24" s="1110"/>
      <c r="CC24" s="1110"/>
      <c r="CD24" s="1110"/>
      <c r="CE24" s="1110"/>
      <c r="CF24" s="1110"/>
      <c r="CG24" s="1111"/>
      <c r="CH24" s="1084">
        <v>1</v>
      </c>
      <c r="CI24" s="1085"/>
      <c r="CJ24" s="1085"/>
      <c r="CK24" s="1085"/>
      <c r="CL24" s="1086"/>
      <c r="CM24" s="1084">
        <v>57</v>
      </c>
      <c r="CN24" s="1085"/>
      <c r="CO24" s="1085"/>
      <c r="CP24" s="1085"/>
      <c r="CQ24" s="1086"/>
      <c r="CR24" s="1084">
        <v>50</v>
      </c>
      <c r="CS24" s="1085"/>
      <c r="CT24" s="1085"/>
      <c r="CU24" s="1085"/>
      <c r="CV24" s="1086"/>
      <c r="CW24" s="1084">
        <v>108</v>
      </c>
      <c r="CX24" s="1085"/>
      <c r="CY24" s="1085"/>
      <c r="CZ24" s="1085"/>
      <c r="DA24" s="1086"/>
      <c r="DB24" s="1084" t="s">
        <v>614</v>
      </c>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371</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405</v>
      </c>
      <c r="C28" s="1146"/>
      <c r="D28" s="1146"/>
      <c r="E28" s="1146"/>
      <c r="F28" s="1146"/>
      <c r="G28" s="1146"/>
      <c r="H28" s="1146"/>
      <c r="I28" s="1146"/>
      <c r="J28" s="1146"/>
      <c r="K28" s="1146"/>
      <c r="L28" s="1146"/>
      <c r="M28" s="1146"/>
      <c r="N28" s="1146"/>
      <c r="O28" s="1146"/>
      <c r="P28" s="1147"/>
      <c r="Q28" s="1148">
        <v>35083</v>
      </c>
      <c r="R28" s="1149"/>
      <c r="S28" s="1149"/>
      <c r="T28" s="1149"/>
      <c r="U28" s="1149"/>
      <c r="V28" s="1149">
        <v>34499</v>
      </c>
      <c r="W28" s="1149"/>
      <c r="X28" s="1149"/>
      <c r="Y28" s="1149"/>
      <c r="Z28" s="1149"/>
      <c r="AA28" s="1149">
        <v>585</v>
      </c>
      <c r="AB28" s="1149"/>
      <c r="AC28" s="1149"/>
      <c r="AD28" s="1149"/>
      <c r="AE28" s="1150"/>
      <c r="AF28" s="1151">
        <v>585</v>
      </c>
      <c r="AG28" s="1149"/>
      <c r="AH28" s="1149"/>
      <c r="AI28" s="1149"/>
      <c r="AJ28" s="1152"/>
      <c r="AK28" s="1153">
        <v>4273</v>
      </c>
      <c r="AL28" s="1141"/>
      <c r="AM28" s="1141"/>
      <c r="AN28" s="1141"/>
      <c r="AO28" s="1141"/>
      <c r="AP28" s="1141" t="s">
        <v>590</v>
      </c>
      <c r="AQ28" s="1141"/>
      <c r="AR28" s="1141"/>
      <c r="AS28" s="1141"/>
      <c r="AT28" s="1141"/>
      <c r="AU28" s="1141" t="s">
        <v>590</v>
      </c>
      <c r="AV28" s="1141"/>
      <c r="AW28" s="1141"/>
      <c r="AX28" s="1141"/>
      <c r="AY28" s="1141"/>
      <c r="AZ28" s="1142" t="s">
        <v>594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406</v>
      </c>
      <c r="C29" s="1133"/>
      <c r="D29" s="1133"/>
      <c r="E29" s="1133"/>
      <c r="F29" s="1133"/>
      <c r="G29" s="1133"/>
      <c r="H29" s="1133"/>
      <c r="I29" s="1133"/>
      <c r="J29" s="1133"/>
      <c r="K29" s="1133"/>
      <c r="L29" s="1133"/>
      <c r="M29" s="1133"/>
      <c r="N29" s="1133"/>
      <c r="O29" s="1133"/>
      <c r="P29" s="1134"/>
      <c r="Q29" s="1138">
        <v>24982</v>
      </c>
      <c r="R29" s="1139"/>
      <c r="S29" s="1139"/>
      <c r="T29" s="1139"/>
      <c r="U29" s="1139"/>
      <c r="V29" s="1139">
        <v>24293</v>
      </c>
      <c r="W29" s="1139"/>
      <c r="X29" s="1139"/>
      <c r="Y29" s="1139"/>
      <c r="Z29" s="1139"/>
      <c r="AA29" s="1139">
        <v>689</v>
      </c>
      <c r="AB29" s="1139"/>
      <c r="AC29" s="1139"/>
      <c r="AD29" s="1139"/>
      <c r="AE29" s="1140"/>
      <c r="AF29" s="1114">
        <v>689</v>
      </c>
      <c r="AG29" s="1115"/>
      <c r="AH29" s="1115"/>
      <c r="AI29" s="1115"/>
      <c r="AJ29" s="1116"/>
      <c r="AK29" s="1075">
        <v>3679</v>
      </c>
      <c r="AL29" s="1066"/>
      <c r="AM29" s="1066"/>
      <c r="AN29" s="1066"/>
      <c r="AO29" s="1066"/>
      <c r="AP29" s="1066" t="s">
        <v>590</v>
      </c>
      <c r="AQ29" s="1066"/>
      <c r="AR29" s="1066"/>
      <c r="AS29" s="1066"/>
      <c r="AT29" s="1066"/>
      <c r="AU29" s="1066" t="s">
        <v>590</v>
      </c>
      <c r="AV29" s="1066"/>
      <c r="AW29" s="1066"/>
      <c r="AX29" s="1066"/>
      <c r="AY29" s="1066"/>
      <c r="AZ29" s="1137" t="s">
        <v>590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407</v>
      </c>
      <c r="C30" s="1133"/>
      <c r="D30" s="1133"/>
      <c r="E30" s="1133"/>
      <c r="F30" s="1133"/>
      <c r="G30" s="1133"/>
      <c r="H30" s="1133"/>
      <c r="I30" s="1133"/>
      <c r="J30" s="1133"/>
      <c r="K30" s="1133"/>
      <c r="L30" s="1133"/>
      <c r="M30" s="1133"/>
      <c r="N30" s="1133"/>
      <c r="O30" s="1133"/>
      <c r="P30" s="1134"/>
      <c r="Q30" s="1138">
        <v>5809</v>
      </c>
      <c r="R30" s="1139"/>
      <c r="S30" s="1139"/>
      <c r="T30" s="1139"/>
      <c r="U30" s="1139"/>
      <c r="V30" s="1139">
        <v>5760</v>
      </c>
      <c r="W30" s="1139"/>
      <c r="X30" s="1139"/>
      <c r="Y30" s="1139"/>
      <c r="Z30" s="1139"/>
      <c r="AA30" s="1139">
        <v>50</v>
      </c>
      <c r="AB30" s="1139"/>
      <c r="AC30" s="1139"/>
      <c r="AD30" s="1139"/>
      <c r="AE30" s="1140"/>
      <c r="AF30" s="1114">
        <v>22</v>
      </c>
      <c r="AG30" s="1115"/>
      <c r="AH30" s="1115"/>
      <c r="AI30" s="1115"/>
      <c r="AJ30" s="1116"/>
      <c r="AK30" s="1075">
        <v>755</v>
      </c>
      <c r="AL30" s="1066"/>
      <c r="AM30" s="1066"/>
      <c r="AN30" s="1066"/>
      <c r="AO30" s="1066"/>
      <c r="AP30" s="1066" t="s">
        <v>590</v>
      </c>
      <c r="AQ30" s="1066"/>
      <c r="AR30" s="1066"/>
      <c r="AS30" s="1066"/>
      <c r="AT30" s="1066"/>
      <c r="AU30" s="1066" t="s">
        <v>590</v>
      </c>
      <c r="AV30" s="1066"/>
      <c r="AW30" s="1066"/>
      <c r="AX30" s="1066"/>
      <c r="AY30" s="1066"/>
      <c r="AZ30" s="1137" t="s">
        <v>590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408</v>
      </c>
      <c r="C31" s="1133"/>
      <c r="D31" s="1133"/>
      <c r="E31" s="1133"/>
      <c r="F31" s="1133"/>
      <c r="G31" s="1133"/>
      <c r="H31" s="1133"/>
      <c r="I31" s="1133"/>
      <c r="J31" s="1133"/>
      <c r="K31" s="1133"/>
      <c r="L31" s="1133"/>
      <c r="M31" s="1133"/>
      <c r="N31" s="1133"/>
      <c r="O31" s="1133"/>
      <c r="P31" s="1134"/>
      <c r="Q31" s="1138">
        <v>10644</v>
      </c>
      <c r="R31" s="1139"/>
      <c r="S31" s="1139"/>
      <c r="T31" s="1139"/>
      <c r="U31" s="1139"/>
      <c r="V31" s="1139">
        <v>10112</v>
      </c>
      <c r="W31" s="1139"/>
      <c r="X31" s="1139"/>
      <c r="Y31" s="1139"/>
      <c r="Z31" s="1139"/>
      <c r="AA31" s="1139">
        <v>532</v>
      </c>
      <c r="AB31" s="1139"/>
      <c r="AC31" s="1139"/>
      <c r="AD31" s="1139"/>
      <c r="AE31" s="1140"/>
      <c r="AF31" s="1114">
        <v>11670</v>
      </c>
      <c r="AG31" s="1115"/>
      <c r="AH31" s="1115"/>
      <c r="AI31" s="1115"/>
      <c r="AJ31" s="1116"/>
      <c r="AK31" s="1075">
        <v>1589</v>
      </c>
      <c r="AL31" s="1066"/>
      <c r="AM31" s="1066"/>
      <c r="AN31" s="1066"/>
      <c r="AO31" s="1066"/>
      <c r="AP31" s="1066">
        <v>11744</v>
      </c>
      <c r="AQ31" s="1066"/>
      <c r="AR31" s="1066"/>
      <c r="AS31" s="1066"/>
      <c r="AT31" s="1066"/>
      <c r="AU31" s="1066">
        <v>2607</v>
      </c>
      <c r="AV31" s="1066"/>
      <c r="AW31" s="1066"/>
      <c r="AX31" s="1066"/>
      <c r="AY31" s="1066"/>
      <c r="AZ31" s="1137" t="s">
        <v>590</v>
      </c>
      <c r="BA31" s="1137"/>
      <c r="BB31" s="1137"/>
      <c r="BC31" s="1137"/>
      <c r="BD31" s="1137"/>
      <c r="BE31" s="1127" t="s">
        <v>409</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410</v>
      </c>
      <c r="C32" s="1133"/>
      <c r="D32" s="1133"/>
      <c r="E32" s="1133"/>
      <c r="F32" s="1133"/>
      <c r="G32" s="1133"/>
      <c r="H32" s="1133"/>
      <c r="I32" s="1133"/>
      <c r="J32" s="1133"/>
      <c r="K32" s="1133"/>
      <c r="L32" s="1133"/>
      <c r="M32" s="1133"/>
      <c r="N32" s="1133"/>
      <c r="O32" s="1133"/>
      <c r="P32" s="1134"/>
      <c r="Q32" s="1138">
        <v>8396</v>
      </c>
      <c r="R32" s="1139"/>
      <c r="S32" s="1139"/>
      <c r="T32" s="1139"/>
      <c r="U32" s="1139"/>
      <c r="V32" s="1139">
        <v>7846</v>
      </c>
      <c r="W32" s="1139"/>
      <c r="X32" s="1139"/>
      <c r="Y32" s="1139"/>
      <c r="Z32" s="1139"/>
      <c r="AA32" s="1139">
        <v>550</v>
      </c>
      <c r="AB32" s="1139"/>
      <c r="AC32" s="1139"/>
      <c r="AD32" s="1139"/>
      <c r="AE32" s="1140"/>
      <c r="AF32" s="1114">
        <v>3915</v>
      </c>
      <c r="AG32" s="1115"/>
      <c r="AH32" s="1115"/>
      <c r="AI32" s="1115"/>
      <c r="AJ32" s="1116"/>
      <c r="AK32" s="1075">
        <v>3144</v>
      </c>
      <c r="AL32" s="1066"/>
      <c r="AM32" s="1066"/>
      <c r="AN32" s="1066"/>
      <c r="AO32" s="1066"/>
      <c r="AP32" s="1066">
        <v>37079</v>
      </c>
      <c r="AQ32" s="1066"/>
      <c r="AR32" s="1066"/>
      <c r="AS32" s="1066"/>
      <c r="AT32" s="1066"/>
      <c r="AU32" s="1066">
        <v>20393</v>
      </c>
      <c r="AV32" s="1066"/>
      <c r="AW32" s="1066"/>
      <c r="AX32" s="1066"/>
      <c r="AY32" s="1066"/>
      <c r="AZ32" s="1137" t="s">
        <v>590</v>
      </c>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411</v>
      </c>
      <c r="C33" s="1133"/>
      <c r="D33" s="1133"/>
      <c r="E33" s="1133"/>
      <c r="F33" s="1133"/>
      <c r="G33" s="1133"/>
      <c r="H33" s="1133"/>
      <c r="I33" s="1133"/>
      <c r="J33" s="1133"/>
      <c r="K33" s="1133"/>
      <c r="L33" s="1133"/>
      <c r="M33" s="1133"/>
      <c r="N33" s="1133"/>
      <c r="O33" s="1133"/>
      <c r="P33" s="1134"/>
      <c r="Q33" s="1138">
        <v>217</v>
      </c>
      <c r="R33" s="1139"/>
      <c r="S33" s="1139"/>
      <c r="T33" s="1139"/>
      <c r="U33" s="1139"/>
      <c r="V33" s="1139">
        <v>194</v>
      </c>
      <c r="W33" s="1139"/>
      <c r="X33" s="1139"/>
      <c r="Y33" s="1139"/>
      <c r="Z33" s="1139"/>
      <c r="AA33" s="1139">
        <v>23</v>
      </c>
      <c r="AB33" s="1139"/>
      <c r="AC33" s="1139"/>
      <c r="AD33" s="1139"/>
      <c r="AE33" s="1140"/>
      <c r="AF33" s="1114">
        <v>23</v>
      </c>
      <c r="AG33" s="1115"/>
      <c r="AH33" s="1115"/>
      <c r="AI33" s="1115"/>
      <c r="AJ33" s="1116"/>
      <c r="AK33" s="1075">
        <v>30</v>
      </c>
      <c r="AL33" s="1066"/>
      <c r="AM33" s="1066"/>
      <c r="AN33" s="1066"/>
      <c r="AO33" s="1066"/>
      <c r="AP33" s="1066" t="s">
        <v>590</v>
      </c>
      <c r="AQ33" s="1066"/>
      <c r="AR33" s="1066"/>
      <c r="AS33" s="1066"/>
      <c r="AT33" s="1066"/>
      <c r="AU33" s="1066" t="s">
        <v>590</v>
      </c>
      <c r="AV33" s="1066"/>
      <c r="AW33" s="1066"/>
      <c r="AX33" s="1066"/>
      <c r="AY33" s="1066"/>
      <c r="AZ33" s="1137" t="s">
        <v>590</v>
      </c>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413</v>
      </c>
      <c r="C34" s="1133"/>
      <c r="D34" s="1133"/>
      <c r="E34" s="1133"/>
      <c r="F34" s="1133"/>
      <c r="G34" s="1133"/>
      <c r="H34" s="1133"/>
      <c r="I34" s="1133"/>
      <c r="J34" s="1133"/>
      <c r="K34" s="1133"/>
      <c r="L34" s="1133"/>
      <c r="M34" s="1133"/>
      <c r="N34" s="1133"/>
      <c r="O34" s="1133"/>
      <c r="P34" s="1134"/>
      <c r="Q34" s="1138">
        <v>9</v>
      </c>
      <c r="R34" s="1139"/>
      <c r="S34" s="1139"/>
      <c r="T34" s="1139"/>
      <c r="U34" s="1139"/>
      <c r="V34" s="1139">
        <v>8</v>
      </c>
      <c r="W34" s="1139"/>
      <c r="X34" s="1139"/>
      <c r="Y34" s="1139"/>
      <c r="Z34" s="1139"/>
      <c r="AA34" s="1139">
        <v>860</v>
      </c>
      <c r="AB34" s="1139"/>
      <c r="AC34" s="1139"/>
      <c r="AD34" s="1139"/>
      <c r="AE34" s="1140"/>
      <c r="AF34" s="1114">
        <v>1</v>
      </c>
      <c r="AG34" s="1115"/>
      <c r="AH34" s="1115"/>
      <c r="AI34" s="1115"/>
      <c r="AJ34" s="1116"/>
      <c r="AK34" s="1075">
        <v>9</v>
      </c>
      <c r="AL34" s="1066"/>
      <c r="AM34" s="1066"/>
      <c r="AN34" s="1066"/>
      <c r="AO34" s="1066"/>
      <c r="AP34" s="1066" t="s">
        <v>590</v>
      </c>
      <c r="AQ34" s="1066"/>
      <c r="AR34" s="1066"/>
      <c r="AS34" s="1066"/>
      <c r="AT34" s="1066"/>
      <c r="AU34" s="1066" t="s">
        <v>590</v>
      </c>
      <c r="AV34" s="1066"/>
      <c r="AW34" s="1066"/>
      <c r="AX34" s="1066"/>
      <c r="AY34" s="1066"/>
      <c r="AZ34" s="1137" t="s">
        <v>590</v>
      </c>
      <c r="BA34" s="1137"/>
      <c r="BB34" s="1137"/>
      <c r="BC34" s="1137"/>
      <c r="BD34" s="1137"/>
      <c r="BE34" s="1127" t="s">
        <v>412</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t="s">
        <v>414</v>
      </c>
      <c r="C35" s="1133"/>
      <c r="D35" s="1133"/>
      <c r="E35" s="1133"/>
      <c r="F35" s="1133"/>
      <c r="G35" s="1133"/>
      <c r="H35" s="1133"/>
      <c r="I35" s="1133"/>
      <c r="J35" s="1133"/>
      <c r="K35" s="1133"/>
      <c r="L35" s="1133"/>
      <c r="M35" s="1133"/>
      <c r="N35" s="1133"/>
      <c r="O35" s="1133"/>
      <c r="P35" s="1134"/>
      <c r="Q35" s="1138">
        <v>3113</v>
      </c>
      <c r="R35" s="1139"/>
      <c r="S35" s="1139"/>
      <c r="T35" s="1139"/>
      <c r="U35" s="1139"/>
      <c r="V35" s="1139">
        <v>3107</v>
      </c>
      <c r="W35" s="1139"/>
      <c r="X35" s="1139"/>
      <c r="Y35" s="1139"/>
      <c r="Z35" s="1139"/>
      <c r="AA35" s="1139">
        <v>3654</v>
      </c>
      <c r="AB35" s="1139"/>
      <c r="AC35" s="1139"/>
      <c r="AD35" s="1139"/>
      <c r="AE35" s="1140"/>
      <c r="AF35" s="1114">
        <v>6</v>
      </c>
      <c r="AG35" s="1115"/>
      <c r="AH35" s="1115"/>
      <c r="AI35" s="1115"/>
      <c r="AJ35" s="1116"/>
      <c r="AK35" s="1075">
        <v>2463</v>
      </c>
      <c r="AL35" s="1066"/>
      <c r="AM35" s="1066"/>
      <c r="AN35" s="1066"/>
      <c r="AO35" s="1066"/>
      <c r="AP35" s="1066" t="s">
        <v>590</v>
      </c>
      <c r="AQ35" s="1066"/>
      <c r="AR35" s="1066"/>
      <c r="AS35" s="1066"/>
      <c r="AT35" s="1066"/>
      <c r="AU35" s="1066" t="s">
        <v>590</v>
      </c>
      <c r="AV35" s="1066"/>
      <c r="AW35" s="1066"/>
      <c r="AX35" s="1066"/>
      <c r="AY35" s="1066"/>
      <c r="AZ35" s="1137" t="s">
        <v>591</v>
      </c>
      <c r="BA35" s="1137"/>
      <c r="BB35" s="1137"/>
      <c r="BC35" s="1137"/>
      <c r="BD35" s="1137"/>
      <c r="BE35" s="1127" t="s">
        <v>415</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t="s">
        <v>416</v>
      </c>
      <c r="C36" s="1133"/>
      <c r="D36" s="1133"/>
      <c r="E36" s="1133"/>
      <c r="F36" s="1133"/>
      <c r="G36" s="1133"/>
      <c r="H36" s="1133"/>
      <c r="I36" s="1133"/>
      <c r="J36" s="1133"/>
      <c r="K36" s="1133"/>
      <c r="L36" s="1133"/>
      <c r="M36" s="1133"/>
      <c r="N36" s="1133"/>
      <c r="O36" s="1133"/>
      <c r="P36" s="1134"/>
      <c r="Q36" s="1138">
        <v>895</v>
      </c>
      <c r="R36" s="1139"/>
      <c r="S36" s="1139"/>
      <c r="T36" s="1139"/>
      <c r="U36" s="1139"/>
      <c r="V36" s="1139">
        <v>895</v>
      </c>
      <c r="W36" s="1139"/>
      <c r="X36" s="1139"/>
      <c r="Y36" s="1139"/>
      <c r="Z36" s="1139"/>
      <c r="AA36" s="1139">
        <v>0</v>
      </c>
      <c r="AB36" s="1139"/>
      <c r="AC36" s="1139"/>
      <c r="AD36" s="1139"/>
      <c r="AE36" s="1140"/>
      <c r="AF36" s="1114">
        <v>2715</v>
      </c>
      <c r="AG36" s="1115"/>
      <c r="AH36" s="1115"/>
      <c r="AI36" s="1115"/>
      <c r="AJ36" s="1116"/>
      <c r="AK36" s="1075">
        <v>199</v>
      </c>
      <c r="AL36" s="1066"/>
      <c r="AM36" s="1066"/>
      <c r="AN36" s="1066"/>
      <c r="AO36" s="1066"/>
      <c r="AP36" s="1066" t="s">
        <v>590</v>
      </c>
      <c r="AQ36" s="1066"/>
      <c r="AR36" s="1066"/>
      <c r="AS36" s="1066"/>
      <c r="AT36" s="1066"/>
      <c r="AU36" s="1066" t="s">
        <v>590</v>
      </c>
      <c r="AV36" s="1066"/>
      <c r="AW36" s="1066"/>
      <c r="AX36" s="1066"/>
      <c r="AY36" s="1066"/>
      <c r="AZ36" s="1137" t="s">
        <v>590</v>
      </c>
      <c r="BA36" s="1137"/>
      <c r="BB36" s="1137"/>
      <c r="BC36" s="1137"/>
      <c r="BD36" s="1137"/>
      <c r="BE36" s="1127" t="s">
        <v>417</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392</v>
      </c>
      <c r="B63" s="1039" t="s">
        <v>419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19626</v>
      </c>
      <c r="AG63" s="1054"/>
      <c r="AH63" s="1054"/>
      <c r="AI63" s="1054"/>
      <c r="AJ63" s="1125"/>
      <c r="AK63" s="1126"/>
      <c r="AL63" s="1058"/>
      <c r="AM63" s="1058"/>
      <c r="AN63" s="1058"/>
      <c r="AO63" s="1058"/>
      <c r="AP63" s="1054">
        <v>48822</v>
      </c>
      <c r="AQ63" s="1054"/>
      <c r="AR63" s="1054"/>
      <c r="AS63" s="1054"/>
      <c r="AT63" s="1054"/>
      <c r="AU63" s="1054">
        <v>23000</v>
      </c>
      <c r="AV63" s="1054"/>
      <c r="AW63" s="1054"/>
      <c r="AX63" s="1054"/>
      <c r="AY63" s="1054"/>
      <c r="AZ63" s="1120"/>
      <c r="BA63" s="1120"/>
      <c r="BB63" s="1120"/>
      <c r="BC63" s="1120"/>
      <c r="BD63" s="1120"/>
      <c r="BE63" s="1055"/>
      <c r="BF63" s="1055"/>
      <c r="BG63" s="1055"/>
      <c r="BH63" s="1055"/>
      <c r="BI63" s="1056"/>
      <c r="BJ63" s="1121" t="s">
        <v>420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422</v>
      </c>
      <c r="B66" s="1091"/>
      <c r="C66" s="1091"/>
      <c r="D66" s="1091"/>
      <c r="E66" s="1091"/>
      <c r="F66" s="1091"/>
      <c r="G66" s="1091"/>
      <c r="H66" s="1091"/>
      <c r="I66" s="1091"/>
      <c r="J66" s="1091"/>
      <c r="K66" s="1091"/>
      <c r="L66" s="1091"/>
      <c r="M66" s="1091"/>
      <c r="N66" s="1091"/>
      <c r="O66" s="1091"/>
      <c r="P66" s="1092"/>
      <c r="Q66" s="1096" t="s">
        <v>423</v>
      </c>
      <c r="R66" s="1097"/>
      <c r="S66" s="1097"/>
      <c r="T66" s="1097"/>
      <c r="U66" s="1098"/>
      <c r="V66" s="1096" t="s">
        <v>424</v>
      </c>
      <c r="W66" s="1097"/>
      <c r="X66" s="1097"/>
      <c r="Y66" s="1097"/>
      <c r="Z66" s="1098"/>
      <c r="AA66" s="1096" t="s">
        <v>425</v>
      </c>
      <c r="AB66" s="1097"/>
      <c r="AC66" s="1097"/>
      <c r="AD66" s="1097"/>
      <c r="AE66" s="1098"/>
      <c r="AF66" s="1102" t="s">
        <v>400</v>
      </c>
      <c r="AG66" s="1103"/>
      <c r="AH66" s="1103"/>
      <c r="AI66" s="1103"/>
      <c r="AJ66" s="1104"/>
      <c r="AK66" s="1096" t="s">
        <v>426</v>
      </c>
      <c r="AL66" s="1091"/>
      <c r="AM66" s="1091"/>
      <c r="AN66" s="1091"/>
      <c r="AO66" s="1092"/>
      <c r="AP66" s="1096" t="s">
        <v>427</v>
      </c>
      <c r="AQ66" s="1097"/>
      <c r="AR66" s="1097"/>
      <c r="AS66" s="1097"/>
      <c r="AT66" s="1098"/>
      <c r="AU66" s="1096" t="s">
        <v>428</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592</v>
      </c>
      <c r="C68" s="1081"/>
      <c r="D68" s="1081"/>
      <c r="E68" s="1081"/>
      <c r="F68" s="1081"/>
      <c r="G68" s="1081"/>
      <c r="H68" s="1081"/>
      <c r="I68" s="1081"/>
      <c r="J68" s="1081"/>
      <c r="K68" s="1081"/>
      <c r="L68" s="1081"/>
      <c r="M68" s="1081"/>
      <c r="N68" s="1081"/>
      <c r="O68" s="1081"/>
      <c r="P68" s="1082"/>
      <c r="Q68" s="1083">
        <v>1598</v>
      </c>
      <c r="R68" s="1077"/>
      <c r="S68" s="1077"/>
      <c r="T68" s="1077"/>
      <c r="U68" s="1077"/>
      <c r="V68" s="1077">
        <v>1483</v>
      </c>
      <c r="W68" s="1077"/>
      <c r="X68" s="1077"/>
      <c r="Y68" s="1077"/>
      <c r="Z68" s="1077"/>
      <c r="AA68" s="1077">
        <v>115</v>
      </c>
      <c r="AB68" s="1077"/>
      <c r="AC68" s="1077"/>
      <c r="AD68" s="1077"/>
      <c r="AE68" s="1077"/>
      <c r="AF68" s="1077">
        <v>115</v>
      </c>
      <c r="AG68" s="1077"/>
      <c r="AH68" s="1077"/>
      <c r="AI68" s="1077"/>
      <c r="AJ68" s="1077"/>
      <c r="AK68" s="1077" t="s">
        <v>595</v>
      </c>
      <c r="AL68" s="1077"/>
      <c r="AM68" s="1077"/>
      <c r="AN68" s="1077"/>
      <c r="AO68" s="1077"/>
      <c r="AP68" s="1077" t="s">
        <v>595</v>
      </c>
      <c r="AQ68" s="1077"/>
      <c r="AR68" s="1077"/>
      <c r="AS68" s="1077"/>
      <c r="AT68" s="1077"/>
      <c r="AU68" s="1077" t="s">
        <v>595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593</v>
      </c>
      <c r="C69" s="1070"/>
      <c r="D69" s="1070"/>
      <c r="E69" s="1070"/>
      <c r="F69" s="1070"/>
      <c r="G69" s="1070"/>
      <c r="H69" s="1070"/>
      <c r="I69" s="1070"/>
      <c r="J69" s="1070"/>
      <c r="K69" s="1070"/>
      <c r="L69" s="1070"/>
      <c r="M69" s="1070"/>
      <c r="N69" s="1070"/>
      <c r="O69" s="1070"/>
      <c r="P69" s="1071"/>
      <c r="Q69" s="1072">
        <v>896695</v>
      </c>
      <c r="R69" s="1066"/>
      <c r="S69" s="1066"/>
      <c r="T69" s="1066"/>
      <c r="U69" s="1066"/>
      <c r="V69" s="1066">
        <v>845698</v>
      </c>
      <c r="W69" s="1066"/>
      <c r="X69" s="1066"/>
      <c r="Y69" s="1066"/>
      <c r="Z69" s="1066"/>
      <c r="AA69" s="1066">
        <v>50997</v>
      </c>
      <c r="AB69" s="1066"/>
      <c r="AC69" s="1066"/>
      <c r="AD69" s="1066"/>
      <c r="AE69" s="1066"/>
      <c r="AF69" s="1066">
        <v>50997</v>
      </c>
      <c r="AG69" s="1066"/>
      <c r="AH69" s="1066"/>
      <c r="AI69" s="1066"/>
      <c r="AJ69" s="1066"/>
      <c r="AK69" s="1066">
        <v>1</v>
      </c>
      <c r="AL69" s="1066"/>
      <c r="AM69" s="1066"/>
      <c r="AN69" s="1066"/>
      <c r="AO69" s="1066"/>
      <c r="AP69" s="1066" t="s">
        <v>595</v>
      </c>
      <c r="AQ69" s="1066"/>
      <c r="AR69" s="1066"/>
      <c r="AS69" s="1066"/>
      <c r="AT69" s="1066"/>
      <c r="AU69" s="1066" t="s">
        <v>595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c r="C70" s="1070"/>
      <c r="D70" s="1070"/>
      <c r="E70" s="1070"/>
      <c r="F70" s="1070"/>
      <c r="G70" s="1070"/>
      <c r="H70" s="1070"/>
      <c r="I70" s="1070"/>
      <c r="J70" s="1070"/>
      <c r="K70" s="1070"/>
      <c r="L70" s="1070"/>
      <c r="M70" s="1070"/>
      <c r="N70" s="1070"/>
      <c r="O70" s="1070"/>
      <c r="P70" s="1071"/>
      <c r="Q70" s="1072"/>
      <c r="R70" s="1066"/>
      <c r="S70" s="1066"/>
      <c r="T70" s="1066"/>
      <c r="U70" s="1066"/>
      <c r="V70" s="1066"/>
      <c r="W70" s="1066"/>
      <c r="X70" s="1066"/>
      <c r="Y70" s="1066"/>
      <c r="Z70" s="1066"/>
      <c r="AA70" s="1066"/>
      <c r="AB70" s="1066"/>
      <c r="AC70" s="1066"/>
      <c r="AD70" s="1066"/>
      <c r="AE70" s="1066"/>
      <c r="AF70" s="1066"/>
      <c r="AG70" s="1066"/>
      <c r="AH70" s="1066"/>
      <c r="AI70" s="1066"/>
      <c r="AJ70" s="1066"/>
      <c r="AK70" s="1066"/>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392</v>
      </c>
      <c r="B88" s="1039" t="s">
        <v>429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51112</v>
      </c>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430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6114</v>
      </c>
      <c r="CS102" s="1046"/>
      <c r="CT102" s="1046"/>
      <c r="CU102" s="1046"/>
      <c r="CV102" s="1047"/>
      <c r="CW102" s="1045">
        <v>2098</v>
      </c>
      <c r="CX102" s="1046"/>
      <c r="CY102" s="1046"/>
      <c r="CZ102" s="1046"/>
      <c r="DA102" s="1047"/>
      <c r="DB102" s="1045">
        <v>9260</v>
      </c>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438</v>
      </c>
      <c r="AB109" s="989"/>
      <c r="AC109" s="989"/>
      <c r="AD109" s="989"/>
      <c r="AE109" s="990"/>
      <c r="AF109" s="991" t="s">
        <v>439</v>
      </c>
      <c r="AG109" s="989"/>
      <c r="AH109" s="989"/>
      <c r="AI109" s="989"/>
      <c r="AJ109" s="990"/>
      <c r="AK109" s="991" t="s">
        <v>306</v>
      </c>
      <c r="AL109" s="989"/>
      <c r="AM109" s="989"/>
      <c r="AN109" s="989"/>
      <c r="AO109" s="990"/>
      <c r="AP109" s="991" t="s">
        <v>440</v>
      </c>
      <c r="AQ109" s="989"/>
      <c r="AR109" s="989"/>
      <c r="AS109" s="989"/>
      <c r="AT109" s="1020"/>
      <c r="AU109" s="988" t="s">
        <v>437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438</v>
      </c>
      <c r="BR109" s="989"/>
      <c r="BS109" s="989"/>
      <c r="BT109" s="989"/>
      <c r="BU109" s="990"/>
      <c r="BV109" s="991" t="s">
        <v>439</v>
      </c>
      <c r="BW109" s="989"/>
      <c r="BX109" s="989"/>
      <c r="BY109" s="989"/>
      <c r="BZ109" s="990"/>
      <c r="CA109" s="991" t="s">
        <v>306</v>
      </c>
      <c r="CB109" s="989"/>
      <c r="CC109" s="989"/>
      <c r="CD109" s="989"/>
      <c r="CE109" s="990"/>
      <c r="CF109" s="1027" t="s">
        <v>440</v>
      </c>
      <c r="CG109" s="1027"/>
      <c r="CH109" s="1027"/>
      <c r="CI109" s="1027"/>
      <c r="CJ109" s="1027"/>
      <c r="CK109" s="991" t="s">
        <v>441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438</v>
      </c>
      <c r="DH109" s="989"/>
      <c r="DI109" s="989"/>
      <c r="DJ109" s="989"/>
      <c r="DK109" s="990"/>
      <c r="DL109" s="991" t="s">
        <v>439</v>
      </c>
      <c r="DM109" s="989"/>
      <c r="DN109" s="989"/>
      <c r="DO109" s="989"/>
      <c r="DP109" s="990"/>
      <c r="DQ109" s="991" t="s">
        <v>306</v>
      </c>
      <c r="DR109" s="989"/>
      <c r="DS109" s="989"/>
      <c r="DT109" s="989"/>
      <c r="DU109" s="990"/>
      <c r="DV109" s="991" t="s">
        <v>440</v>
      </c>
      <c r="DW109" s="989"/>
      <c r="DX109" s="989"/>
      <c r="DY109" s="989"/>
      <c r="DZ109" s="1020"/>
    </row>
    <row r="110" spans="1:131" s="248" customFormat="1" ht="26.25" customHeight="1" x14ac:dyDescent="0.2">
      <c r="A110" s="891" t="s">
        <v>442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12172605</v>
      </c>
      <c r="AB110" s="982"/>
      <c r="AC110" s="982"/>
      <c r="AD110" s="982"/>
      <c r="AE110" s="983"/>
      <c r="AF110" s="984">
        <v>9557455</v>
      </c>
      <c r="AG110" s="982"/>
      <c r="AH110" s="982"/>
      <c r="AI110" s="982"/>
      <c r="AJ110" s="983"/>
      <c r="AK110" s="984">
        <v>7897112</v>
      </c>
      <c r="AL110" s="982"/>
      <c r="AM110" s="982"/>
      <c r="AN110" s="982"/>
      <c r="AO110" s="983"/>
      <c r="AP110" s="985">
        <v>6.7</v>
      </c>
      <c r="AQ110" s="986"/>
      <c r="AR110" s="986"/>
      <c r="AS110" s="986"/>
      <c r="AT110" s="987"/>
      <c r="AU110" s="1021" t="s">
        <v>73</v>
      </c>
      <c r="AV110" s="1022"/>
      <c r="AW110" s="1022"/>
      <c r="AX110" s="1022"/>
      <c r="AY110" s="1022"/>
      <c r="AZ110" s="947" t="s">
        <v>443</v>
      </c>
      <c r="BA110" s="892"/>
      <c r="BB110" s="892"/>
      <c r="BC110" s="892"/>
      <c r="BD110" s="892"/>
      <c r="BE110" s="892"/>
      <c r="BF110" s="892"/>
      <c r="BG110" s="892"/>
      <c r="BH110" s="892"/>
      <c r="BI110" s="892"/>
      <c r="BJ110" s="892"/>
      <c r="BK110" s="892"/>
      <c r="BL110" s="892"/>
      <c r="BM110" s="892"/>
      <c r="BN110" s="892"/>
      <c r="BO110" s="892"/>
      <c r="BP110" s="893"/>
      <c r="BQ110" s="948">
        <v>50960154</v>
      </c>
      <c r="BR110" s="929"/>
      <c r="BS110" s="929"/>
      <c r="BT110" s="929"/>
      <c r="BU110" s="929"/>
      <c r="BV110" s="929">
        <v>51380254</v>
      </c>
      <c r="BW110" s="929"/>
      <c r="BX110" s="929"/>
      <c r="BY110" s="929"/>
      <c r="BZ110" s="929"/>
      <c r="CA110" s="929">
        <v>51655737</v>
      </c>
      <c r="CB110" s="929"/>
      <c r="CC110" s="929"/>
      <c r="CD110" s="929"/>
      <c r="CE110" s="929"/>
      <c r="CF110" s="953">
        <v>43.7</v>
      </c>
      <c r="CG110" s="954"/>
      <c r="CH110" s="954"/>
      <c r="CI110" s="954"/>
      <c r="CJ110" s="954"/>
      <c r="CK110" s="1017" t="s">
        <v>444</v>
      </c>
      <c r="CL110" s="903"/>
      <c r="CM110" s="978" t="s">
        <v>445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4442282</v>
      </c>
      <c r="DH110" s="929"/>
      <c r="DI110" s="929"/>
      <c r="DJ110" s="929"/>
      <c r="DK110" s="929"/>
      <c r="DL110" s="929">
        <v>3908789</v>
      </c>
      <c r="DM110" s="929"/>
      <c r="DN110" s="929"/>
      <c r="DO110" s="929"/>
      <c r="DP110" s="929"/>
      <c r="DQ110" s="929">
        <v>3548683</v>
      </c>
      <c r="DR110" s="929"/>
      <c r="DS110" s="929"/>
      <c r="DT110" s="929"/>
      <c r="DU110" s="929"/>
      <c r="DV110" s="930">
        <v>3</v>
      </c>
      <c r="DW110" s="930"/>
      <c r="DX110" s="930"/>
      <c r="DY110" s="930"/>
      <c r="DZ110" s="931"/>
    </row>
    <row r="111" spans="1:131" s="248" customFormat="1" ht="26.25" customHeight="1" x14ac:dyDescent="0.2">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447</v>
      </c>
      <c r="AB111" s="1010"/>
      <c r="AC111" s="1010"/>
      <c r="AD111" s="1010"/>
      <c r="AE111" s="1011"/>
      <c r="AF111" s="1012" t="s">
        <v>420</v>
      </c>
      <c r="AG111" s="1010"/>
      <c r="AH111" s="1010"/>
      <c r="AI111" s="1010"/>
      <c r="AJ111" s="1011"/>
      <c r="AK111" s="1012" t="s">
        <v>420</v>
      </c>
      <c r="AL111" s="1010"/>
      <c r="AM111" s="1010"/>
      <c r="AN111" s="1010"/>
      <c r="AO111" s="1011"/>
      <c r="AP111" s="1013" t="s">
        <v>130</v>
      </c>
      <c r="AQ111" s="1014"/>
      <c r="AR111" s="1014"/>
      <c r="AS111" s="1014"/>
      <c r="AT111" s="1015"/>
      <c r="AU111" s="1023"/>
      <c r="AV111" s="1024"/>
      <c r="AW111" s="1024"/>
      <c r="AX111" s="1024"/>
      <c r="AY111" s="1024"/>
      <c r="AZ111" s="899" t="s">
        <v>448</v>
      </c>
      <c r="BA111" s="834"/>
      <c r="BB111" s="834"/>
      <c r="BC111" s="834"/>
      <c r="BD111" s="834"/>
      <c r="BE111" s="834"/>
      <c r="BF111" s="834"/>
      <c r="BG111" s="834"/>
      <c r="BH111" s="834"/>
      <c r="BI111" s="834"/>
      <c r="BJ111" s="834"/>
      <c r="BK111" s="834"/>
      <c r="BL111" s="834"/>
      <c r="BM111" s="834"/>
      <c r="BN111" s="834"/>
      <c r="BO111" s="834"/>
      <c r="BP111" s="835"/>
      <c r="BQ111" s="900">
        <v>7817116</v>
      </c>
      <c r="BR111" s="901"/>
      <c r="BS111" s="901"/>
      <c r="BT111" s="901"/>
      <c r="BU111" s="901"/>
      <c r="BV111" s="901">
        <v>8083624</v>
      </c>
      <c r="BW111" s="901"/>
      <c r="BX111" s="901"/>
      <c r="BY111" s="901"/>
      <c r="BZ111" s="901"/>
      <c r="CA111" s="901">
        <v>7826253</v>
      </c>
      <c r="CB111" s="901"/>
      <c r="CC111" s="901"/>
      <c r="CD111" s="901"/>
      <c r="CE111" s="901"/>
      <c r="CF111" s="962">
        <v>6.6</v>
      </c>
      <c r="CG111" s="963"/>
      <c r="CH111" s="963"/>
      <c r="CI111" s="963"/>
      <c r="CJ111" s="963"/>
      <c r="CK111" s="1018"/>
      <c r="CL111" s="905"/>
      <c r="CM111" s="908" t="s">
        <v>449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447</v>
      </c>
      <c r="DH111" s="901"/>
      <c r="DI111" s="901"/>
      <c r="DJ111" s="901"/>
      <c r="DK111" s="901"/>
      <c r="DL111" s="901" t="s">
        <v>420</v>
      </c>
      <c r="DM111" s="901"/>
      <c r="DN111" s="901"/>
      <c r="DO111" s="901"/>
      <c r="DP111" s="901"/>
      <c r="DQ111" s="901" t="s">
        <v>447</v>
      </c>
      <c r="DR111" s="901"/>
      <c r="DS111" s="901"/>
      <c r="DT111" s="901"/>
      <c r="DU111" s="901"/>
      <c r="DV111" s="878" t="s">
        <v>447</v>
      </c>
      <c r="DW111" s="878"/>
      <c r="DX111" s="878"/>
      <c r="DY111" s="878"/>
      <c r="DZ111" s="879"/>
    </row>
    <row r="112" spans="1:131" s="248" customFormat="1" ht="26.25" customHeight="1" x14ac:dyDescent="0.2">
      <c r="A112" s="1003" t="s">
        <v>450</v>
      </c>
      <c r="B112" s="1004"/>
      <c r="C112" s="834" t="s">
        <v>451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130</v>
      </c>
      <c r="AB112" s="864"/>
      <c r="AC112" s="864"/>
      <c r="AD112" s="864"/>
      <c r="AE112" s="865"/>
      <c r="AF112" s="866" t="s">
        <v>130</v>
      </c>
      <c r="AG112" s="864"/>
      <c r="AH112" s="864"/>
      <c r="AI112" s="864"/>
      <c r="AJ112" s="865"/>
      <c r="AK112" s="866" t="s">
        <v>130</v>
      </c>
      <c r="AL112" s="864"/>
      <c r="AM112" s="864"/>
      <c r="AN112" s="864"/>
      <c r="AO112" s="865"/>
      <c r="AP112" s="911" t="s">
        <v>420</v>
      </c>
      <c r="AQ112" s="912"/>
      <c r="AR112" s="912"/>
      <c r="AS112" s="912"/>
      <c r="AT112" s="913"/>
      <c r="AU112" s="1023"/>
      <c r="AV112" s="1024"/>
      <c r="AW112" s="1024"/>
      <c r="AX112" s="1024"/>
      <c r="AY112" s="1024"/>
      <c r="AZ112" s="899" t="s">
        <v>452</v>
      </c>
      <c r="BA112" s="834"/>
      <c r="BB112" s="834"/>
      <c r="BC112" s="834"/>
      <c r="BD112" s="834"/>
      <c r="BE112" s="834"/>
      <c r="BF112" s="834"/>
      <c r="BG112" s="834"/>
      <c r="BH112" s="834"/>
      <c r="BI112" s="834"/>
      <c r="BJ112" s="834"/>
      <c r="BK112" s="834"/>
      <c r="BL112" s="834"/>
      <c r="BM112" s="834"/>
      <c r="BN112" s="834"/>
      <c r="BO112" s="834"/>
      <c r="BP112" s="835"/>
      <c r="BQ112" s="900">
        <v>26859546</v>
      </c>
      <c r="BR112" s="901"/>
      <c r="BS112" s="901"/>
      <c r="BT112" s="901"/>
      <c r="BU112" s="901"/>
      <c r="BV112" s="901">
        <v>24220193</v>
      </c>
      <c r="BW112" s="901"/>
      <c r="BX112" s="901"/>
      <c r="BY112" s="901"/>
      <c r="BZ112" s="901"/>
      <c r="CA112" s="901">
        <v>23000283</v>
      </c>
      <c r="CB112" s="901"/>
      <c r="CC112" s="901"/>
      <c r="CD112" s="901"/>
      <c r="CE112" s="901"/>
      <c r="CF112" s="962">
        <v>19.5</v>
      </c>
      <c r="CG112" s="963"/>
      <c r="CH112" s="963"/>
      <c r="CI112" s="963"/>
      <c r="CJ112" s="963"/>
      <c r="CK112" s="1018"/>
      <c r="CL112" s="905"/>
      <c r="CM112" s="908" t="s">
        <v>453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130</v>
      </c>
      <c r="DH112" s="901"/>
      <c r="DI112" s="901"/>
      <c r="DJ112" s="901"/>
      <c r="DK112" s="901"/>
      <c r="DL112" s="901" t="s">
        <v>130</v>
      </c>
      <c r="DM112" s="901"/>
      <c r="DN112" s="901"/>
      <c r="DO112" s="901"/>
      <c r="DP112" s="901"/>
      <c r="DQ112" s="901" t="s">
        <v>130</v>
      </c>
      <c r="DR112" s="901"/>
      <c r="DS112" s="901"/>
      <c r="DT112" s="901"/>
      <c r="DU112" s="901"/>
      <c r="DV112" s="878" t="s">
        <v>447</v>
      </c>
      <c r="DW112" s="878"/>
      <c r="DX112" s="878"/>
      <c r="DY112" s="878"/>
      <c r="DZ112" s="879"/>
    </row>
    <row r="113" spans="1:130" s="248" customFormat="1" ht="26.25" customHeight="1" x14ac:dyDescent="0.2">
      <c r="A113" s="1005"/>
      <c r="B113" s="1006"/>
      <c r="C113" s="834" t="s">
        <v>454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2408129</v>
      </c>
      <c r="AB113" s="1010"/>
      <c r="AC113" s="1010"/>
      <c r="AD113" s="1010"/>
      <c r="AE113" s="1011"/>
      <c r="AF113" s="1012">
        <v>2356153</v>
      </c>
      <c r="AG113" s="1010"/>
      <c r="AH113" s="1010"/>
      <c r="AI113" s="1010"/>
      <c r="AJ113" s="1011"/>
      <c r="AK113" s="1012">
        <v>2317432</v>
      </c>
      <c r="AL113" s="1010"/>
      <c r="AM113" s="1010"/>
      <c r="AN113" s="1010"/>
      <c r="AO113" s="1011"/>
      <c r="AP113" s="1013">
        <v>2</v>
      </c>
      <c r="AQ113" s="1014"/>
      <c r="AR113" s="1014"/>
      <c r="AS113" s="1014"/>
      <c r="AT113" s="1015"/>
      <c r="AU113" s="1023"/>
      <c r="AV113" s="1024"/>
      <c r="AW113" s="1024"/>
      <c r="AX113" s="1024"/>
      <c r="AY113" s="1024"/>
      <c r="AZ113" s="899" t="s">
        <v>455</v>
      </c>
      <c r="BA113" s="834"/>
      <c r="BB113" s="834"/>
      <c r="BC113" s="834"/>
      <c r="BD113" s="834"/>
      <c r="BE113" s="834"/>
      <c r="BF113" s="834"/>
      <c r="BG113" s="834"/>
      <c r="BH113" s="834"/>
      <c r="BI113" s="834"/>
      <c r="BJ113" s="834"/>
      <c r="BK113" s="834"/>
      <c r="BL113" s="834"/>
      <c r="BM113" s="834"/>
      <c r="BN113" s="834"/>
      <c r="BO113" s="834"/>
      <c r="BP113" s="835"/>
      <c r="BQ113" s="900" t="s">
        <v>130</v>
      </c>
      <c r="BR113" s="901"/>
      <c r="BS113" s="901"/>
      <c r="BT113" s="901"/>
      <c r="BU113" s="901"/>
      <c r="BV113" s="901" t="s">
        <v>130</v>
      </c>
      <c r="BW113" s="901"/>
      <c r="BX113" s="901"/>
      <c r="BY113" s="901"/>
      <c r="BZ113" s="901"/>
      <c r="CA113" s="901" t="s">
        <v>130</v>
      </c>
      <c r="CB113" s="901"/>
      <c r="CC113" s="901"/>
      <c r="CD113" s="901"/>
      <c r="CE113" s="901"/>
      <c r="CF113" s="962" t="s">
        <v>130</v>
      </c>
      <c r="CG113" s="963"/>
      <c r="CH113" s="963"/>
      <c r="CI113" s="963"/>
      <c r="CJ113" s="963"/>
      <c r="CK113" s="1018"/>
      <c r="CL113" s="905"/>
      <c r="CM113" s="908" t="s">
        <v>456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130</v>
      </c>
      <c r="DH113" s="864"/>
      <c r="DI113" s="864"/>
      <c r="DJ113" s="864"/>
      <c r="DK113" s="865"/>
      <c r="DL113" s="866" t="s">
        <v>447</v>
      </c>
      <c r="DM113" s="864"/>
      <c r="DN113" s="864"/>
      <c r="DO113" s="864"/>
      <c r="DP113" s="865"/>
      <c r="DQ113" s="866" t="s">
        <v>130</v>
      </c>
      <c r="DR113" s="864"/>
      <c r="DS113" s="864"/>
      <c r="DT113" s="864"/>
      <c r="DU113" s="865"/>
      <c r="DV113" s="911" t="s">
        <v>130</v>
      </c>
      <c r="DW113" s="912"/>
      <c r="DX113" s="912"/>
      <c r="DY113" s="912"/>
      <c r="DZ113" s="913"/>
    </row>
    <row r="114" spans="1:130" s="248" customFormat="1" ht="26.25" customHeight="1" x14ac:dyDescent="0.2">
      <c r="A114" s="1005"/>
      <c r="B114" s="1006"/>
      <c r="C114" s="834" t="s">
        <v>457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447</v>
      </c>
      <c r="AB114" s="864"/>
      <c r="AC114" s="864"/>
      <c r="AD114" s="864"/>
      <c r="AE114" s="865"/>
      <c r="AF114" s="866" t="s">
        <v>130</v>
      </c>
      <c r="AG114" s="864"/>
      <c r="AH114" s="864"/>
      <c r="AI114" s="864"/>
      <c r="AJ114" s="865"/>
      <c r="AK114" s="866" t="s">
        <v>130</v>
      </c>
      <c r="AL114" s="864"/>
      <c r="AM114" s="864"/>
      <c r="AN114" s="864"/>
      <c r="AO114" s="865"/>
      <c r="AP114" s="911" t="s">
        <v>130</v>
      </c>
      <c r="AQ114" s="912"/>
      <c r="AR114" s="912"/>
      <c r="AS114" s="912"/>
      <c r="AT114" s="913"/>
      <c r="AU114" s="1023"/>
      <c r="AV114" s="1024"/>
      <c r="AW114" s="1024"/>
      <c r="AX114" s="1024"/>
      <c r="AY114" s="1024"/>
      <c r="AZ114" s="899" t="s">
        <v>458</v>
      </c>
      <c r="BA114" s="834"/>
      <c r="BB114" s="834"/>
      <c r="BC114" s="834"/>
      <c r="BD114" s="834"/>
      <c r="BE114" s="834"/>
      <c r="BF114" s="834"/>
      <c r="BG114" s="834"/>
      <c r="BH114" s="834"/>
      <c r="BI114" s="834"/>
      <c r="BJ114" s="834"/>
      <c r="BK114" s="834"/>
      <c r="BL114" s="834"/>
      <c r="BM114" s="834"/>
      <c r="BN114" s="834"/>
      <c r="BO114" s="834"/>
      <c r="BP114" s="835"/>
      <c r="BQ114" s="900">
        <v>19690335</v>
      </c>
      <c r="BR114" s="901"/>
      <c r="BS114" s="901"/>
      <c r="BT114" s="901"/>
      <c r="BU114" s="901"/>
      <c r="BV114" s="901">
        <v>19265401</v>
      </c>
      <c r="BW114" s="901"/>
      <c r="BX114" s="901"/>
      <c r="BY114" s="901"/>
      <c r="BZ114" s="901"/>
      <c r="CA114" s="901">
        <v>18263628</v>
      </c>
      <c r="CB114" s="901"/>
      <c r="CC114" s="901"/>
      <c r="CD114" s="901"/>
      <c r="CE114" s="901"/>
      <c r="CF114" s="962">
        <v>15.4</v>
      </c>
      <c r="CG114" s="963"/>
      <c r="CH114" s="963"/>
      <c r="CI114" s="963"/>
      <c r="CJ114" s="963"/>
      <c r="CK114" s="1018"/>
      <c r="CL114" s="905"/>
      <c r="CM114" s="908" t="s">
        <v>459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130</v>
      </c>
      <c r="DH114" s="864"/>
      <c r="DI114" s="864"/>
      <c r="DJ114" s="864"/>
      <c r="DK114" s="865"/>
      <c r="DL114" s="866" t="s">
        <v>130</v>
      </c>
      <c r="DM114" s="864"/>
      <c r="DN114" s="864"/>
      <c r="DO114" s="864"/>
      <c r="DP114" s="865"/>
      <c r="DQ114" s="866" t="s">
        <v>130</v>
      </c>
      <c r="DR114" s="864"/>
      <c r="DS114" s="864"/>
      <c r="DT114" s="864"/>
      <c r="DU114" s="865"/>
      <c r="DV114" s="911" t="s">
        <v>447</v>
      </c>
      <c r="DW114" s="912"/>
      <c r="DX114" s="912"/>
      <c r="DY114" s="912"/>
      <c r="DZ114" s="913"/>
    </row>
    <row r="115" spans="1:130" s="248" customFormat="1" ht="26.25" customHeight="1" x14ac:dyDescent="0.2">
      <c r="A115" s="1005"/>
      <c r="B115" s="1006"/>
      <c r="C115" s="834" t="s">
        <v>460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347951</v>
      </c>
      <c r="AB115" s="1010"/>
      <c r="AC115" s="1010"/>
      <c r="AD115" s="1010"/>
      <c r="AE115" s="1011"/>
      <c r="AF115" s="1012">
        <v>1079263</v>
      </c>
      <c r="AG115" s="1010"/>
      <c r="AH115" s="1010"/>
      <c r="AI115" s="1010"/>
      <c r="AJ115" s="1011"/>
      <c r="AK115" s="1012">
        <v>398068</v>
      </c>
      <c r="AL115" s="1010"/>
      <c r="AM115" s="1010"/>
      <c r="AN115" s="1010"/>
      <c r="AO115" s="1011"/>
      <c r="AP115" s="1013">
        <v>0.3</v>
      </c>
      <c r="AQ115" s="1014"/>
      <c r="AR115" s="1014"/>
      <c r="AS115" s="1014"/>
      <c r="AT115" s="1015"/>
      <c r="AU115" s="1023"/>
      <c r="AV115" s="1024"/>
      <c r="AW115" s="1024"/>
      <c r="AX115" s="1024"/>
      <c r="AY115" s="1024"/>
      <c r="AZ115" s="899" t="s">
        <v>461</v>
      </c>
      <c r="BA115" s="834"/>
      <c r="BB115" s="834"/>
      <c r="BC115" s="834"/>
      <c r="BD115" s="834"/>
      <c r="BE115" s="834"/>
      <c r="BF115" s="834"/>
      <c r="BG115" s="834"/>
      <c r="BH115" s="834"/>
      <c r="BI115" s="834"/>
      <c r="BJ115" s="834"/>
      <c r="BK115" s="834"/>
      <c r="BL115" s="834"/>
      <c r="BM115" s="834"/>
      <c r="BN115" s="834"/>
      <c r="BO115" s="834"/>
      <c r="BP115" s="835"/>
      <c r="BQ115" s="900" t="s">
        <v>130</v>
      </c>
      <c r="BR115" s="901"/>
      <c r="BS115" s="901"/>
      <c r="BT115" s="901"/>
      <c r="BU115" s="901"/>
      <c r="BV115" s="901" t="s">
        <v>447</v>
      </c>
      <c r="BW115" s="901"/>
      <c r="BX115" s="901"/>
      <c r="BY115" s="901"/>
      <c r="BZ115" s="901"/>
      <c r="CA115" s="901" t="s">
        <v>420</v>
      </c>
      <c r="CB115" s="901"/>
      <c r="CC115" s="901"/>
      <c r="CD115" s="901"/>
      <c r="CE115" s="901"/>
      <c r="CF115" s="962" t="s">
        <v>130</v>
      </c>
      <c r="CG115" s="963"/>
      <c r="CH115" s="963"/>
      <c r="CI115" s="963"/>
      <c r="CJ115" s="963"/>
      <c r="CK115" s="1018"/>
      <c r="CL115" s="905"/>
      <c r="CM115" s="899" t="s">
        <v>462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3374834</v>
      </c>
      <c r="DH115" s="864"/>
      <c r="DI115" s="864"/>
      <c r="DJ115" s="864"/>
      <c r="DK115" s="865"/>
      <c r="DL115" s="866">
        <v>4174835</v>
      </c>
      <c r="DM115" s="864"/>
      <c r="DN115" s="864"/>
      <c r="DO115" s="864"/>
      <c r="DP115" s="865"/>
      <c r="DQ115" s="866">
        <v>4277570</v>
      </c>
      <c r="DR115" s="864"/>
      <c r="DS115" s="864"/>
      <c r="DT115" s="864"/>
      <c r="DU115" s="865"/>
      <c r="DV115" s="911">
        <v>3.6</v>
      </c>
      <c r="DW115" s="912"/>
      <c r="DX115" s="912"/>
      <c r="DY115" s="912"/>
      <c r="DZ115" s="913"/>
    </row>
    <row r="116" spans="1:130" s="248" customFormat="1" ht="26.25" customHeight="1" x14ac:dyDescent="0.2">
      <c r="A116" s="1007"/>
      <c r="B116" s="1008"/>
      <c r="C116" s="967" t="s">
        <v>463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447</v>
      </c>
      <c r="AB116" s="864"/>
      <c r="AC116" s="864"/>
      <c r="AD116" s="864"/>
      <c r="AE116" s="865"/>
      <c r="AF116" s="866" t="s">
        <v>130</v>
      </c>
      <c r="AG116" s="864"/>
      <c r="AH116" s="864"/>
      <c r="AI116" s="864"/>
      <c r="AJ116" s="865"/>
      <c r="AK116" s="866" t="s">
        <v>130</v>
      </c>
      <c r="AL116" s="864"/>
      <c r="AM116" s="864"/>
      <c r="AN116" s="864"/>
      <c r="AO116" s="865"/>
      <c r="AP116" s="911" t="s">
        <v>420</v>
      </c>
      <c r="AQ116" s="912"/>
      <c r="AR116" s="912"/>
      <c r="AS116" s="912"/>
      <c r="AT116" s="913"/>
      <c r="AU116" s="1023"/>
      <c r="AV116" s="1024"/>
      <c r="AW116" s="1024"/>
      <c r="AX116" s="1024"/>
      <c r="AY116" s="1024"/>
      <c r="AZ116" s="950" t="s">
        <v>464</v>
      </c>
      <c r="BA116" s="951"/>
      <c r="BB116" s="951"/>
      <c r="BC116" s="951"/>
      <c r="BD116" s="951"/>
      <c r="BE116" s="951"/>
      <c r="BF116" s="951"/>
      <c r="BG116" s="951"/>
      <c r="BH116" s="951"/>
      <c r="BI116" s="951"/>
      <c r="BJ116" s="951"/>
      <c r="BK116" s="951"/>
      <c r="BL116" s="951"/>
      <c r="BM116" s="951"/>
      <c r="BN116" s="951"/>
      <c r="BO116" s="951"/>
      <c r="BP116" s="952"/>
      <c r="BQ116" s="900" t="s">
        <v>130</v>
      </c>
      <c r="BR116" s="901"/>
      <c r="BS116" s="901"/>
      <c r="BT116" s="901"/>
      <c r="BU116" s="901"/>
      <c r="BV116" s="901" t="s">
        <v>130</v>
      </c>
      <c r="BW116" s="901"/>
      <c r="BX116" s="901"/>
      <c r="BY116" s="901"/>
      <c r="BZ116" s="901"/>
      <c r="CA116" s="901" t="s">
        <v>130</v>
      </c>
      <c r="CB116" s="901"/>
      <c r="CC116" s="901"/>
      <c r="CD116" s="901"/>
      <c r="CE116" s="901"/>
      <c r="CF116" s="962" t="s">
        <v>130</v>
      </c>
      <c r="CG116" s="963"/>
      <c r="CH116" s="963"/>
      <c r="CI116" s="963"/>
      <c r="CJ116" s="963"/>
      <c r="CK116" s="1018"/>
      <c r="CL116" s="905"/>
      <c r="CM116" s="908" t="s">
        <v>465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130</v>
      </c>
      <c r="DH116" s="864"/>
      <c r="DI116" s="864"/>
      <c r="DJ116" s="864"/>
      <c r="DK116" s="865"/>
      <c r="DL116" s="866" t="s">
        <v>130</v>
      </c>
      <c r="DM116" s="864"/>
      <c r="DN116" s="864"/>
      <c r="DO116" s="864"/>
      <c r="DP116" s="865"/>
      <c r="DQ116" s="866" t="s">
        <v>447</v>
      </c>
      <c r="DR116" s="864"/>
      <c r="DS116" s="864"/>
      <c r="DT116" s="864"/>
      <c r="DU116" s="865"/>
      <c r="DV116" s="911" t="s">
        <v>130</v>
      </c>
      <c r="DW116" s="912"/>
      <c r="DX116" s="912"/>
      <c r="DY116" s="912"/>
      <c r="DZ116" s="913"/>
    </row>
    <row r="117" spans="1:130" s="248" customFormat="1" ht="26.25" customHeight="1" x14ac:dyDescent="0.2">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466</v>
      </c>
      <c r="Z117" s="990"/>
      <c r="AA117" s="995">
        <v>14928685</v>
      </c>
      <c r="AB117" s="996"/>
      <c r="AC117" s="996"/>
      <c r="AD117" s="996"/>
      <c r="AE117" s="997"/>
      <c r="AF117" s="998">
        <v>12992871</v>
      </c>
      <c r="AG117" s="996"/>
      <c r="AH117" s="996"/>
      <c r="AI117" s="996"/>
      <c r="AJ117" s="997"/>
      <c r="AK117" s="998">
        <v>10612612</v>
      </c>
      <c r="AL117" s="996"/>
      <c r="AM117" s="996"/>
      <c r="AN117" s="996"/>
      <c r="AO117" s="997"/>
      <c r="AP117" s="999"/>
      <c r="AQ117" s="1000"/>
      <c r="AR117" s="1000"/>
      <c r="AS117" s="1000"/>
      <c r="AT117" s="1001"/>
      <c r="AU117" s="1023"/>
      <c r="AV117" s="1024"/>
      <c r="AW117" s="1024"/>
      <c r="AX117" s="1024"/>
      <c r="AY117" s="1024"/>
      <c r="AZ117" s="950" t="s">
        <v>467</v>
      </c>
      <c r="BA117" s="951"/>
      <c r="BB117" s="951"/>
      <c r="BC117" s="951"/>
      <c r="BD117" s="951"/>
      <c r="BE117" s="951"/>
      <c r="BF117" s="951"/>
      <c r="BG117" s="951"/>
      <c r="BH117" s="951"/>
      <c r="BI117" s="951"/>
      <c r="BJ117" s="951"/>
      <c r="BK117" s="951"/>
      <c r="BL117" s="951"/>
      <c r="BM117" s="951"/>
      <c r="BN117" s="951"/>
      <c r="BO117" s="951"/>
      <c r="BP117" s="952"/>
      <c r="BQ117" s="900" t="s">
        <v>130</v>
      </c>
      <c r="BR117" s="901"/>
      <c r="BS117" s="901"/>
      <c r="BT117" s="901"/>
      <c r="BU117" s="901"/>
      <c r="BV117" s="901" t="s">
        <v>130</v>
      </c>
      <c r="BW117" s="901"/>
      <c r="BX117" s="901"/>
      <c r="BY117" s="901"/>
      <c r="BZ117" s="901"/>
      <c r="CA117" s="901" t="s">
        <v>130</v>
      </c>
      <c r="CB117" s="901"/>
      <c r="CC117" s="901"/>
      <c r="CD117" s="901"/>
      <c r="CE117" s="901"/>
      <c r="CF117" s="962" t="s">
        <v>130</v>
      </c>
      <c r="CG117" s="963"/>
      <c r="CH117" s="963"/>
      <c r="CI117" s="963"/>
      <c r="CJ117" s="963"/>
      <c r="CK117" s="1018"/>
      <c r="CL117" s="905"/>
      <c r="CM117" s="908" t="s">
        <v>468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130</v>
      </c>
      <c r="DH117" s="864"/>
      <c r="DI117" s="864"/>
      <c r="DJ117" s="864"/>
      <c r="DK117" s="865"/>
      <c r="DL117" s="866" t="s">
        <v>130</v>
      </c>
      <c r="DM117" s="864"/>
      <c r="DN117" s="864"/>
      <c r="DO117" s="864"/>
      <c r="DP117" s="865"/>
      <c r="DQ117" s="866" t="s">
        <v>130</v>
      </c>
      <c r="DR117" s="864"/>
      <c r="DS117" s="864"/>
      <c r="DT117" s="864"/>
      <c r="DU117" s="865"/>
      <c r="DV117" s="911" t="s">
        <v>469</v>
      </c>
      <c r="DW117" s="912"/>
      <c r="DX117" s="912"/>
      <c r="DY117" s="912"/>
      <c r="DZ117" s="913"/>
    </row>
    <row r="118" spans="1:130" s="248" customFormat="1" ht="26.25" customHeight="1" x14ac:dyDescent="0.2">
      <c r="A118" s="988" t="s">
        <v>441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438</v>
      </c>
      <c r="AB118" s="989"/>
      <c r="AC118" s="989"/>
      <c r="AD118" s="989"/>
      <c r="AE118" s="990"/>
      <c r="AF118" s="991" t="s">
        <v>439</v>
      </c>
      <c r="AG118" s="989"/>
      <c r="AH118" s="989"/>
      <c r="AI118" s="989"/>
      <c r="AJ118" s="990"/>
      <c r="AK118" s="991" t="s">
        <v>306</v>
      </c>
      <c r="AL118" s="989"/>
      <c r="AM118" s="989"/>
      <c r="AN118" s="989"/>
      <c r="AO118" s="990"/>
      <c r="AP118" s="992" t="s">
        <v>440</v>
      </c>
      <c r="AQ118" s="993"/>
      <c r="AR118" s="993"/>
      <c r="AS118" s="993"/>
      <c r="AT118" s="994"/>
      <c r="AU118" s="1023"/>
      <c r="AV118" s="1024"/>
      <c r="AW118" s="1024"/>
      <c r="AX118" s="1024"/>
      <c r="AY118" s="1024"/>
      <c r="AZ118" s="966" t="s">
        <v>470</v>
      </c>
      <c r="BA118" s="967"/>
      <c r="BB118" s="967"/>
      <c r="BC118" s="967"/>
      <c r="BD118" s="967"/>
      <c r="BE118" s="967"/>
      <c r="BF118" s="967"/>
      <c r="BG118" s="967"/>
      <c r="BH118" s="967"/>
      <c r="BI118" s="967"/>
      <c r="BJ118" s="967"/>
      <c r="BK118" s="967"/>
      <c r="BL118" s="967"/>
      <c r="BM118" s="967"/>
      <c r="BN118" s="967"/>
      <c r="BO118" s="967"/>
      <c r="BP118" s="968"/>
      <c r="BQ118" s="969" t="s">
        <v>469</v>
      </c>
      <c r="BR118" s="932"/>
      <c r="BS118" s="932"/>
      <c r="BT118" s="932"/>
      <c r="BU118" s="932"/>
      <c r="BV118" s="932" t="s">
        <v>130</v>
      </c>
      <c r="BW118" s="932"/>
      <c r="BX118" s="932"/>
      <c r="BY118" s="932"/>
      <c r="BZ118" s="932"/>
      <c r="CA118" s="932" t="s">
        <v>130</v>
      </c>
      <c r="CB118" s="932"/>
      <c r="CC118" s="932"/>
      <c r="CD118" s="932"/>
      <c r="CE118" s="932"/>
      <c r="CF118" s="962" t="s">
        <v>471</v>
      </c>
      <c r="CG118" s="963"/>
      <c r="CH118" s="963"/>
      <c r="CI118" s="963"/>
      <c r="CJ118" s="963"/>
      <c r="CK118" s="1018"/>
      <c r="CL118" s="905"/>
      <c r="CM118" s="908" t="s">
        <v>472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130</v>
      </c>
      <c r="DH118" s="864"/>
      <c r="DI118" s="864"/>
      <c r="DJ118" s="864"/>
      <c r="DK118" s="865"/>
      <c r="DL118" s="866" t="s">
        <v>130</v>
      </c>
      <c r="DM118" s="864"/>
      <c r="DN118" s="864"/>
      <c r="DO118" s="864"/>
      <c r="DP118" s="865"/>
      <c r="DQ118" s="866" t="s">
        <v>471</v>
      </c>
      <c r="DR118" s="864"/>
      <c r="DS118" s="864"/>
      <c r="DT118" s="864"/>
      <c r="DU118" s="865"/>
      <c r="DV118" s="911" t="s">
        <v>130</v>
      </c>
      <c r="DW118" s="912"/>
      <c r="DX118" s="912"/>
      <c r="DY118" s="912"/>
      <c r="DZ118" s="913"/>
    </row>
    <row r="119" spans="1:130" s="248" customFormat="1" ht="26.25" customHeight="1" x14ac:dyDescent="0.2">
      <c r="A119" s="902" t="s">
        <v>444</v>
      </c>
      <c r="B119" s="903"/>
      <c r="C119" s="978" t="s">
        <v>445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v>347951</v>
      </c>
      <c r="AB119" s="982"/>
      <c r="AC119" s="982"/>
      <c r="AD119" s="982"/>
      <c r="AE119" s="983"/>
      <c r="AF119" s="984">
        <v>1079263</v>
      </c>
      <c r="AG119" s="982"/>
      <c r="AH119" s="982"/>
      <c r="AI119" s="982"/>
      <c r="AJ119" s="983"/>
      <c r="AK119" s="984">
        <v>398068</v>
      </c>
      <c r="AL119" s="982"/>
      <c r="AM119" s="982"/>
      <c r="AN119" s="982"/>
      <c r="AO119" s="983"/>
      <c r="AP119" s="985">
        <v>0.3</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473</v>
      </c>
      <c r="BP119" s="965"/>
      <c r="BQ119" s="969">
        <v>105327151</v>
      </c>
      <c r="BR119" s="932"/>
      <c r="BS119" s="932"/>
      <c r="BT119" s="932"/>
      <c r="BU119" s="932"/>
      <c r="BV119" s="932">
        <v>102949472</v>
      </c>
      <c r="BW119" s="932"/>
      <c r="BX119" s="932"/>
      <c r="BY119" s="932"/>
      <c r="BZ119" s="932"/>
      <c r="CA119" s="932">
        <v>100745901</v>
      </c>
      <c r="CB119" s="932"/>
      <c r="CC119" s="932"/>
      <c r="CD119" s="932"/>
      <c r="CE119" s="932"/>
      <c r="CF119" s="830"/>
      <c r="CG119" s="831"/>
      <c r="CH119" s="831"/>
      <c r="CI119" s="831"/>
      <c r="CJ119" s="921"/>
      <c r="CK119" s="1019"/>
      <c r="CL119" s="907"/>
      <c r="CM119" s="925" t="s">
        <v>474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130</v>
      </c>
      <c r="DH119" s="847"/>
      <c r="DI119" s="847"/>
      <c r="DJ119" s="847"/>
      <c r="DK119" s="848"/>
      <c r="DL119" s="849" t="s">
        <v>130</v>
      </c>
      <c r="DM119" s="847"/>
      <c r="DN119" s="847"/>
      <c r="DO119" s="847"/>
      <c r="DP119" s="848"/>
      <c r="DQ119" s="849" t="s">
        <v>471</v>
      </c>
      <c r="DR119" s="847"/>
      <c r="DS119" s="847"/>
      <c r="DT119" s="847"/>
      <c r="DU119" s="848"/>
      <c r="DV119" s="935" t="s">
        <v>475</v>
      </c>
      <c r="DW119" s="936"/>
      <c r="DX119" s="936"/>
      <c r="DY119" s="936"/>
      <c r="DZ119" s="937"/>
    </row>
    <row r="120" spans="1:130" s="248" customFormat="1" ht="26.25" customHeight="1" x14ac:dyDescent="0.2">
      <c r="A120" s="904"/>
      <c r="B120" s="905"/>
      <c r="C120" s="908" t="s">
        <v>449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476</v>
      </c>
      <c r="AB120" s="864"/>
      <c r="AC120" s="864"/>
      <c r="AD120" s="864"/>
      <c r="AE120" s="865"/>
      <c r="AF120" s="866" t="s">
        <v>475</v>
      </c>
      <c r="AG120" s="864"/>
      <c r="AH120" s="864"/>
      <c r="AI120" s="864"/>
      <c r="AJ120" s="865"/>
      <c r="AK120" s="866" t="s">
        <v>471</v>
      </c>
      <c r="AL120" s="864"/>
      <c r="AM120" s="864"/>
      <c r="AN120" s="864"/>
      <c r="AO120" s="865"/>
      <c r="AP120" s="911" t="s">
        <v>471</v>
      </c>
      <c r="AQ120" s="912"/>
      <c r="AR120" s="912"/>
      <c r="AS120" s="912"/>
      <c r="AT120" s="913"/>
      <c r="AU120" s="970" t="s">
        <v>477</v>
      </c>
      <c r="AV120" s="971"/>
      <c r="AW120" s="971"/>
      <c r="AX120" s="971"/>
      <c r="AY120" s="972"/>
      <c r="AZ120" s="947" t="s">
        <v>478</v>
      </c>
      <c r="BA120" s="892"/>
      <c r="BB120" s="892"/>
      <c r="BC120" s="892"/>
      <c r="BD120" s="892"/>
      <c r="BE120" s="892"/>
      <c r="BF120" s="892"/>
      <c r="BG120" s="892"/>
      <c r="BH120" s="892"/>
      <c r="BI120" s="892"/>
      <c r="BJ120" s="892"/>
      <c r="BK120" s="892"/>
      <c r="BL120" s="892"/>
      <c r="BM120" s="892"/>
      <c r="BN120" s="892"/>
      <c r="BO120" s="892"/>
      <c r="BP120" s="893"/>
      <c r="BQ120" s="948">
        <v>101893490</v>
      </c>
      <c r="BR120" s="929"/>
      <c r="BS120" s="929"/>
      <c r="BT120" s="929"/>
      <c r="BU120" s="929"/>
      <c r="BV120" s="929">
        <v>100896880</v>
      </c>
      <c r="BW120" s="929"/>
      <c r="BX120" s="929"/>
      <c r="BY120" s="929"/>
      <c r="BZ120" s="929"/>
      <c r="CA120" s="929">
        <v>91302741</v>
      </c>
      <c r="CB120" s="929"/>
      <c r="CC120" s="929"/>
      <c r="CD120" s="929"/>
      <c r="CE120" s="929"/>
      <c r="CF120" s="953">
        <v>77.2</v>
      </c>
      <c r="CG120" s="954"/>
      <c r="CH120" s="954"/>
      <c r="CI120" s="954"/>
      <c r="CJ120" s="954"/>
      <c r="CK120" s="955" t="s">
        <v>479</v>
      </c>
      <c r="CL120" s="939"/>
      <c r="CM120" s="939"/>
      <c r="CN120" s="939"/>
      <c r="CO120" s="940"/>
      <c r="CP120" s="959" t="s">
        <v>480</v>
      </c>
      <c r="CQ120" s="960"/>
      <c r="CR120" s="960"/>
      <c r="CS120" s="960"/>
      <c r="CT120" s="960"/>
      <c r="CU120" s="960"/>
      <c r="CV120" s="960"/>
      <c r="CW120" s="960"/>
      <c r="CX120" s="960"/>
      <c r="CY120" s="960"/>
      <c r="CZ120" s="960"/>
      <c r="DA120" s="960"/>
      <c r="DB120" s="960"/>
      <c r="DC120" s="960"/>
      <c r="DD120" s="960"/>
      <c r="DE120" s="960"/>
      <c r="DF120" s="961"/>
      <c r="DG120" s="948">
        <v>22935226</v>
      </c>
      <c r="DH120" s="929"/>
      <c r="DI120" s="929"/>
      <c r="DJ120" s="929"/>
      <c r="DK120" s="929"/>
      <c r="DL120" s="929">
        <v>21801464</v>
      </c>
      <c r="DM120" s="929"/>
      <c r="DN120" s="929"/>
      <c r="DO120" s="929"/>
      <c r="DP120" s="929"/>
      <c r="DQ120" s="929">
        <v>20393177</v>
      </c>
      <c r="DR120" s="929"/>
      <c r="DS120" s="929"/>
      <c r="DT120" s="929"/>
      <c r="DU120" s="929"/>
      <c r="DV120" s="930">
        <v>17.3</v>
      </c>
      <c r="DW120" s="930"/>
      <c r="DX120" s="930"/>
      <c r="DY120" s="930"/>
      <c r="DZ120" s="931"/>
    </row>
    <row r="121" spans="1:130" s="248" customFormat="1" ht="26.25" customHeight="1" x14ac:dyDescent="0.2">
      <c r="A121" s="904"/>
      <c r="B121" s="905"/>
      <c r="C121" s="950" t="s">
        <v>481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130</v>
      </c>
      <c r="AB121" s="864"/>
      <c r="AC121" s="864"/>
      <c r="AD121" s="864"/>
      <c r="AE121" s="865"/>
      <c r="AF121" s="866" t="s">
        <v>130</v>
      </c>
      <c r="AG121" s="864"/>
      <c r="AH121" s="864"/>
      <c r="AI121" s="864"/>
      <c r="AJ121" s="865"/>
      <c r="AK121" s="866" t="s">
        <v>469</v>
      </c>
      <c r="AL121" s="864"/>
      <c r="AM121" s="864"/>
      <c r="AN121" s="864"/>
      <c r="AO121" s="865"/>
      <c r="AP121" s="911" t="s">
        <v>476</v>
      </c>
      <c r="AQ121" s="912"/>
      <c r="AR121" s="912"/>
      <c r="AS121" s="912"/>
      <c r="AT121" s="913"/>
      <c r="AU121" s="973"/>
      <c r="AV121" s="974"/>
      <c r="AW121" s="974"/>
      <c r="AX121" s="974"/>
      <c r="AY121" s="975"/>
      <c r="AZ121" s="899" t="s">
        <v>482</v>
      </c>
      <c r="BA121" s="834"/>
      <c r="BB121" s="834"/>
      <c r="BC121" s="834"/>
      <c r="BD121" s="834"/>
      <c r="BE121" s="834"/>
      <c r="BF121" s="834"/>
      <c r="BG121" s="834"/>
      <c r="BH121" s="834"/>
      <c r="BI121" s="834"/>
      <c r="BJ121" s="834"/>
      <c r="BK121" s="834"/>
      <c r="BL121" s="834"/>
      <c r="BM121" s="834"/>
      <c r="BN121" s="834"/>
      <c r="BO121" s="834"/>
      <c r="BP121" s="835"/>
      <c r="BQ121" s="900">
        <v>13086350</v>
      </c>
      <c r="BR121" s="901"/>
      <c r="BS121" s="901"/>
      <c r="BT121" s="901"/>
      <c r="BU121" s="901"/>
      <c r="BV121" s="901">
        <v>17023422</v>
      </c>
      <c r="BW121" s="901"/>
      <c r="BX121" s="901"/>
      <c r="BY121" s="901"/>
      <c r="BZ121" s="901"/>
      <c r="CA121" s="901">
        <v>19759906</v>
      </c>
      <c r="CB121" s="901"/>
      <c r="CC121" s="901"/>
      <c r="CD121" s="901"/>
      <c r="CE121" s="901"/>
      <c r="CF121" s="962">
        <v>16.7</v>
      </c>
      <c r="CG121" s="963"/>
      <c r="CH121" s="963"/>
      <c r="CI121" s="963"/>
      <c r="CJ121" s="963"/>
      <c r="CK121" s="956"/>
      <c r="CL121" s="942"/>
      <c r="CM121" s="942"/>
      <c r="CN121" s="942"/>
      <c r="CO121" s="943"/>
      <c r="CP121" s="922" t="s">
        <v>408</v>
      </c>
      <c r="CQ121" s="923"/>
      <c r="CR121" s="923"/>
      <c r="CS121" s="923"/>
      <c r="CT121" s="923"/>
      <c r="CU121" s="923"/>
      <c r="CV121" s="923"/>
      <c r="CW121" s="923"/>
      <c r="CX121" s="923"/>
      <c r="CY121" s="923"/>
      <c r="CZ121" s="923"/>
      <c r="DA121" s="923"/>
      <c r="DB121" s="923"/>
      <c r="DC121" s="923"/>
      <c r="DD121" s="923"/>
      <c r="DE121" s="923"/>
      <c r="DF121" s="924"/>
      <c r="DG121" s="900">
        <v>3924320</v>
      </c>
      <c r="DH121" s="901"/>
      <c r="DI121" s="901"/>
      <c r="DJ121" s="901"/>
      <c r="DK121" s="901"/>
      <c r="DL121" s="901">
        <v>2418729</v>
      </c>
      <c r="DM121" s="901"/>
      <c r="DN121" s="901"/>
      <c r="DO121" s="901"/>
      <c r="DP121" s="901"/>
      <c r="DQ121" s="901">
        <v>2607106</v>
      </c>
      <c r="DR121" s="901"/>
      <c r="DS121" s="901"/>
      <c r="DT121" s="901"/>
      <c r="DU121" s="901"/>
      <c r="DV121" s="878">
        <v>2.2000000000000002</v>
      </c>
      <c r="DW121" s="878"/>
      <c r="DX121" s="878"/>
      <c r="DY121" s="878"/>
      <c r="DZ121" s="879"/>
    </row>
    <row r="122" spans="1:130" s="248" customFormat="1" ht="26.25" customHeight="1" x14ac:dyDescent="0.2">
      <c r="A122" s="904"/>
      <c r="B122" s="905"/>
      <c r="C122" s="908" t="s">
        <v>459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130</v>
      </c>
      <c r="AB122" s="864"/>
      <c r="AC122" s="864"/>
      <c r="AD122" s="864"/>
      <c r="AE122" s="865"/>
      <c r="AF122" s="866" t="s">
        <v>469</v>
      </c>
      <c r="AG122" s="864"/>
      <c r="AH122" s="864"/>
      <c r="AI122" s="864"/>
      <c r="AJ122" s="865"/>
      <c r="AK122" s="866" t="s">
        <v>130</v>
      </c>
      <c r="AL122" s="864"/>
      <c r="AM122" s="864"/>
      <c r="AN122" s="864"/>
      <c r="AO122" s="865"/>
      <c r="AP122" s="911" t="s">
        <v>130</v>
      </c>
      <c r="AQ122" s="912"/>
      <c r="AR122" s="912"/>
      <c r="AS122" s="912"/>
      <c r="AT122" s="913"/>
      <c r="AU122" s="973"/>
      <c r="AV122" s="974"/>
      <c r="AW122" s="974"/>
      <c r="AX122" s="974"/>
      <c r="AY122" s="975"/>
      <c r="AZ122" s="966" t="s">
        <v>483</v>
      </c>
      <c r="BA122" s="967"/>
      <c r="BB122" s="967"/>
      <c r="BC122" s="967"/>
      <c r="BD122" s="967"/>
      <c r="BE122" s="967"/>
      <c r="BF122" s="967"/>
      <c r="BG122" s="967"/>
      <c r="BH122" s="967"/>
      <c r="BI122" s="967"/>
      <c r="BJ122" s="967"/>
      <c r="BK122" s="967"/>
      <c r="BL122" s="967"/>
      <c r="BM122" s="967"/>
      <c r="BN122" s="967"/>
      <c r="BO122" s="967"/>
      <c r="BP122" s="968"/>
      <c r="BQ122" s="969">
        <v>71757238</v>
      </c>
      <c r="BR122" s="932"/>
      <c r="BS122" s="932"/>
      <c r="BT122" s="932"/>
      <c r="BU122" s="932"/>
      <c r="BV122" s="932">
        <v>67285599</v>
      </c>
      <c r="BW122" s="932"/>
      <c r="BX122" s="932"/>
      <c r="BY122" s="932"/>
      <c r="BZ122" s="932"/>
      <c r="CA122" s="932">
        <v>62197402</v>
      </c>
      <c r="CB122" s="932"/>
      <c r="CC122" s="932"/>
      <c r="CD122" s="932"/>
      <c r="CE122" s="932"/>
      <c r="CF122" s="933">
        <v>52.6</v>
      </c>
      <c r="CG122" s="934"/>
      <c r="CH122" s="934"/>
      <c r="CI122" s="934"/>
      <c r="CJ122" s="934"/>
      <c r="CK122" s="956"/>
      <c r="CL122" s="942"/>
      <c r="CM122" s="942"/>
      <c r="CN122" s="942"/>
      <c r="CO122" s="943"/>
      <c r="CP122" s="922" t="s">
        <v>411</v>
      </c>
      <c r="CQ122" s="923"/>
      <c r="CR122" s="923"/>
      <c r="CS122" s="923"/>
      <c r="CT122" s="923"/>
      <c r="CU122" s="923"/>
      <c r="CV122" s="923"/>
      <c r="CW122" s="923"/>
      <c r="CX122" s="923"/>
      <c r="CY122" s="923"/>
      <c r="CZ122" s="923"/>
      <c r="DA122" s="923"/>
      <c r="DB122" s="923"/>
      <c r="DC122" s="923"/>
      <c r="DD122" s="923"/>
      <c r="DE122" s="923"/>
      <c r="DF122" s="924"/>
      <c r="DG122" s="900" t="s">
        <v>484</v>
      </c>
      <c r="DH122" s="901"/>
      <c r="DI122" s="901"/>
      <c r="DJ122" s="901"/>
      <c r="DK122" s="901"/>
      <c r="DL122" s="901" t="s">
        <v>130</v>
      </c>
      <c r="DM122" s="901"/>
      <c r="DN122" s="901"/>
      <c r="DO122" s="901"/>
      <c r="DP122" s="901"/>
      <c r="DQ122" s="901" t="s">
        <v>130</v>
      </c>
      <c r="DR122" s="901"/>
      <c r="DS122" s="901"/>
      <c r="DT122" s="901"/>
      <c r="DU122" s="901"/>
      <c r="DV122" s="878" t="s">
        <v>130</v>
      </c>
      <c r="DW122" s="878"/>
      <c r="DX122" s="878"/>
      <c r="DY122" s="878"/>
      <c r="DZ122" s="879"/>
    </row>
    <row r="123" spans="1:130" s="248" customFormat="1" ht="26.25" customHeight="1" x14ac:dyDescent="0.2">
      <c r="A123" s="904"/>
      <c r="B123" s="905"/>
      <c r="C123" s="908" t="s">
        <v>465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485</v>
      </c>
      <c r="AB123" s="864"/>
      <c r="AC123" s="864"/>
      <c r="AD123" s="864"/>
      <c r="AE123" s="865"/>
      <c r="AF123" s="866" t="s">
        <v>471</v>
      </c>
      <c r="AG123" s="864"/>
      <c r="AH123" s="864"/>
      <c r="AI123" s="864"/>
      <c r="AJ123" s="865"/>
      <c r="AK123" s="866" t="s">
        <v>130</v>
      </c>
      <c r="AL123" s="864"/>
      <c r="AM123" s="864"/>
      <c r="AN123" s="864"/>
      <c r="AO123" s="865"/>
      <c r="AP123" s="911" t="s">
        <v>130</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486</v>
      </c>
      <c r="BP123" s="965"/>
      <c r="BQ123" s="919">
        <v>186737078</v>
      </c>
      <c r="BR123" s="920"/>
      <c r="BS123" s="920"/>
      <c r="BT123" s="920"/>
      <c r="BU123" s="920"/>
      <c r="BV123" s="920">
        <v>185205901</v>
      </c>
      <c r="BW123" s="920"/>
      <c r="BX123" s="920"/>
      <c r="BY123" s="920"/>
      <c r="BZ123" s="920"/>
      <c r="CA123" s="920">
        <v>173260049</v>
      </c>
      <c r="CB123" s="920"/>
      <c r="CC123" s="920"/>
      <c r="CD123" s="920"/>
      <c r="CE123" s="920"/>
      <c r="CF123" s="830"/>
      <c r="CG123" s="831"/>
      <c r="CH123" s="831"/>
      <c r="CI123" s="831"/>
      <c r="CJ123" s="921"/>
      <c r="CK123" s="956"/>
      <c r="CL123" s="942"/>
      <c r="CM123" s="942"/>
      <c r="CN123" s="942"/>
      <c r="CO123" s="943"/>
      <c r="CP123" s="922" t="s">
        <v>487</v>
      </c>
      <c r="CQ123" s="923"/>
      <c r="CR123" s="923"/>
      <c r="CS123" s="923"/>
      <c r="CT123" s="923"/>
      <c r="CU123" s="923"/>
      <c r="CV123" s="923"/>
      <c r="CW123" s="923"/>
      <c r="CX123" s="923"/>
      <c r="CY123" s="923"/>
      <c r="CZ123" s="923"/>
      <c r="DA123" s="923"/>
      <c r="DB123" s="923"/>
      <c r="DC123" s="923"/>
      <c r="DD123" s="923"/>
      <c r="DE123" s="923"/>
      <c r="DF123" s="924"/>
      <c r="DG123" s="863" t="s">
        <v>476</v>
      </c>
      <c r="DH123" s="864"/>
      <c r="DI123" s="864"/>
      <c r="DJ123" s="864"/>
      <c r="DK123" s="865"/>
      <c r="DL123" s="866" t="s">
        <v>488</v>
      </c>
      <c r="DM123" s="864"/>
      <c r="DN123" s="864"/>
      <c r="DO123" s="864"/>
      <c r="DP123" s="865"/>
      <c r="DQ123" s="866" t="s">
        <v>485</v>
      </c>
      <c r="DR123" s="864"/>
      <c r="DS123" s="864"/>
      <c r="DT123" s="864"/>
      <c r="DU123" s="865"/>
      <c r="DV123" s="911" t="s">
        <v>130</v>
      </c>
      <c r="DW123" s="912"/>
      <c r="DX123" s="912"/>
      <c r="DY123" s="912"/>
      <c r="DZ123" s="913"/>
    </row>
    <row r="124" spans="1:130" s="248" customFormat="1" ht="26.25" customHeight="1" thickBot="1" x14ac:dyDescent="0.25">
      <c r="A124" s="904"/>
      <c r="B124" s="905"/>
      <c r="C124" s="908" t="s">
        <v>468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130</v>
      </c>
      <c r="AB124" s="864"/>
      <c r="AC124" s="864"/>
      <c r="AD124" s="864"/>
      <c r="AE124" s="865"/>
      <c r="AF124" s="866" t="s">
        <v>130</v>
      </c>
      <c r="AG124" s="864"/>
      <c r="AH124" s="864"/>
      <c r="AI124" s="864"/>
      <c r="AJ124" s="865"/>
      <c r="AK124" s="866" t="s">
        <v>469</v>
      </c>
      <c r="AL124" s="864"/>
      <c r="AM124" s="864"/>
      <c r="AN124" s="864"/>
      <c r="AO124" s="865"/>
      <c r="AP124" s="911" t="s">
        <v>130</v>
      </c>
      <c r="AQ124" s="912"/>
      <c r="AR124" s="912"/>
      <c r="AS124" s="912"/>
      <c r="AT124" s="913"/>
      <c r="AU124" s="914" t="s">
        <v>489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471</v>
      </c>
      <c r="BR124" s="918"/>
      <c r="BS124" s="918"/>
      <c r="BT124" s="918"/>
      <c r="BU124" s="918"/>
      <c r="BV124" s="918" t="s">
        <v>130</v>
      </c>
      <c r="BW124" s="918"/>
      <c r="BX124" s="918"/>
      <c r="BY124" s="918"/>
      <c r="BZ124" s="918"/>
      <c r="CA124" s="918" t="s">
        <v>469</v>
      </c>
      <c r="CB124" s="918"/>
      <c r="CC124" s="918"/>
      <c r="CD124" s="918"/>
      <c r="CE124" s="918"/>
      <c r="CF124" s="808"/>
      <c r="CG124" s="809"/>
      <c r="CH124" s="809"/>
      <c r="CI124" s="809"/>
      <c r="CJ124" s="949"/>
      <c r="CK124" s="957"/>
      <c r="CL124" s="957"/>
      <c r="CM124" s="957"/>
      <c r="CN124" s="957"/>
      <c r="CO124" s="958"/>
      <c r="CP124" s="922" t="s">
        <v>490</v>
      </c>
      <c r="CQ124" s="923"/>
      <c r="CR124" s="923"/>
      <c r="CS124" s="923"/>
      <c r="CT124" s="923"/>
      <c r="CU124" s="923"/>
      <c r="CV124" s="923"/>
      <c r="CW124" s="923"/>
      <c r="CX124" s="923"/>
      <c r="CY124" s="923"/>
      <c r="CZ124" s="923"/>
      <c r="DA124" s="923"/>
      <c r="DB124" s="923"/>
      <c r="DC124" s="923"/>
      <c r="DD124" s="923"/>
      <c r="DE124" s="923"/>
      <c r="DF124" s="924"/>
      <c r="DG124" s="846" t="s">
        <v>130</v>
      </c>
      <c r="DH124" s="847"/>
      <c r="DI124" s="847"/>
      <c r="DJ124" s="847"/>
      <c r="DK124" s="848"/>
      <c r="DL124" s="849" t="s">
        <v>130</v>
      </c>
      <c r="DM124" s="847"/>
      <c r="DN124" s="847"/>
      <c r="DO124" s="847"/>
      <c r="DP124" s="848"/>
      <c r="DQ124" s="849" t="s">
        <v>469</v>
      </c>
      <c r="DR124" s="847"/>
      <c r="DS124" s="847"/>
      <c r="DT124" s="847"/>
      <c r="DU124" s="848"/>
      <c r="DV124" s="935" t="s">
        <v>130</v>
      </c>
      <c r="DW124" s="936"/>
      <c r="DX124" s="936"/>
      <c r="DY124" s="936"/>
      <c r="DZ124" s="937"/>
    </row>
    <row r="125" spans="1:130" s="248" customFormat="1" ht="26.25" customHeight="1" x14ac:dyDescent="0.2">
      <c r="A125" s="904"/>
      <c r="B125" s="905"/>
      <c r="C125" s="908" t="s">
        <v>472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469</v>
      </c>
      <c r="AB125" s="864"/>
      <c r="AC125" s="864"/>
      <c r="AD125" s="864"/>
      <c r="AE125" s="865"/>
      <c r="AF125" s="866" t="s">
        <v>469</v>
      </c>
      <c r="AG125" s="864"/>
      <c r="AH125" s="864"/>
      <c r="AI125" s="864"/>
      <c r="AJ125" s="865"/>
      <c r="AK125" s="866" t="s">
        <v>130</v>
      </c>
      <c r="AL125" s="864"/>
      <c r="AM125" s="864"/>
      <c r="AN125" s="864"/>
      <c r="AO125" s="865"/>
      <c r="AP125" s="911" t="s">
        <v>484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491</v>
      </c>
      <c r="CL125" s="939"/>
      <c r="CM125" s="939"/>
      <c r="CN125" s="939"/>
      <c r="CO125" s="940"/>
      <c r="CP125" s="947" t="s">
        <v>492</v>
      </c>
      <c r="CQ125" s="892"/>
      <c r="CR125" s="892"/>
      <c r="CS125" s="892"/>
      <c r="CT125" s="892"/>
      <c r="CU125" s="892"/>
      <c r="CV125" s="892"/>
      <c r="CW125" s="892"/>
      <c r="CX125" s="892"/>
      <c r="CY125" s="892"/>
      <c r="CZ125" s="892"/>
      <c r="DA125" s="892"/>
      <c r="DB125" s="892"/>
      <c r="DC125" s="892"/>
      <c r="DD125" s="892"/>
      <c r="DE125" s="892"/>
      <c r="DF125" s="893"/>
      <c r="DG125" s="948" t="s">
        <v>130</v>
      </c>
      <c r="DH125" s="929"/>
      <c r="DI125" s="929"/>
      <c r="DJ125" s="929"/>
      <c r="DK125" s="929"/>
      <c r="DL125" s="929" t="s">
        <v>130</v>
      </c>
      <c r="DM125" s="929"/>
      <c r="DN125" s="929"/>
      <c r="DO125" s="929"/>
      <c r="DP125" s="929"/>
      <c r="DQ125" s="929" t="s">
        <v>130</v>
      </c>
      <c r="DR125" s="929"/>
      <c r="DS125" s="929"/>
      <c r="DT125" s="929"/>
      <c r="DU125" s="929"/>
      <c r="DV125" s="930" t="s">
        <v>130</v>
      </c>
      <c r="DW125" s="930"/>
      <c r="DX125" s="930"/>
      <c r="DY125" s="930"/>
      <c r="DZ125" s="931"/>
    </row>
    <row r="126" spans="1:130" s="248" customFormat="1" ht="26.25" customHeight="1" thickBot="1" x14ac:dyDescent="0.25">
      <c r="A126" s="904"/>
      <c r="B126" s="905"/>
      <c r="C126" s="908" t="s">
        <v>474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130</v>
      </c>
      <c r="AB126" s="864"/>
      <c r="AC126" s="864"/>
      <c r="AD126" s="864"/>
      <c r="AE126" s="865"/>
      <c r="AF126" s="866" t="s">
        <v>130</v>
      </c>
      <c r="AG126" s="864"/>
      <c r="AH126" s="864"/>
      <c r="AI126" s="864"/>
      <c r="AJ126" s="865"/>
      <c r="AK126" s="866" t="s">
        <v>130</v>
      </c>
      <c r="AL126" s="864"/>
      <c r="AM126" s="864"/>
      <c r="AN126" s="864"/>
      <c r="AO126" s="865"/>
      <c r="AP126" s="911" t="s">
        <v>469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493</v>
      </c>
      <c r="CQ126" s="834"/>
      <c r="CR126" s="834"/>
      <c r="CS126" s="834"/>
      <c r="CT126" s="834"/>
      <c r="CU126" s="834"/>
      <c r="CV126" s="834"/>
      <c r="CW126" s="834"/>
      <c r="CX126" s="834"/>
      <c r="CY126" s="834"/>
      <c r="CZ126" s="834"/>
      <c r="DA126" s="834"/>
      <c r="DB126" s="834"/>
      <c r="DC126" s="834"/>
      <c r="DD126" s="834"/>
      <c r="DE126" s="834"/>
      <c r="DF126" s="835"/>
      <c r="DG126" s="900" t="s">
        <v>130</v>
      </c>
      <c r="DH126" s="901"/>
      <c r="DI126" s="901"/>
      <c r="DJ126" s="901"/>
      <c r="DK126" s="901"/>
      <c r="DL126" s="901" t="s">
        <v>469</v>
      </c>
      <c r="DM126" s="901"/>
      <c r="DN126" s="901"/>
      <c r="DO126" s="901"/>
      <c r="DP126" s="901"/>
      <c r="DQ126" s="901" t="s">
        <v>476</v>
      </c>
      <c r="DR126" s="901"/>
      <c r="DS126" s="901"/>
      <c r="DT126" s="901"/>
      <c r="DU126" s="901"/>
      <c r="DV126" s="878" t="s">
        <v>130</v>
      </c>
      <c r="DW126" s="878"/>
      <c r="DX126" s="878"/>
      <c r="DY126" s="878"/>
      <c r="DZ126" s="879"/>
    </row>
    <row r="127" spans="1:130" s="248" customFormat="1" ht="26.25" customHeight="1" x14ac:dyDescent="0.2">
      <c r="A127" s="906"/>
      <c r="B127" s="907"/>
      <c r="C127" s="925" t="s">
        <v>494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130</v>
      </c>
      <c r="AB127" s="864"/>
      <c r="AC127" s="864"/>
      <c r="AD127" s="864"/>
      <c r="AE127" s="865"/>
      <c r="AF127" s="866" t="s">
        <v>485</v>
      </c>
      <c r="AG127" s="864"/>
      <c r="AH127" s="864"/>
      <c r="AI127" s="864"/>
      <c r="AJ127" s="865"/>
      <c r="AK127" s="866" t="s">
        <v>130</v>
      </c>
      <c r="AL127" s="864"/>
      <c r="AM127" s="864"/>
      <c r="AN127" s="864"/>
      <c r="AO127" s="865"/>
      <c r="AP127" s="911" t="s">
        <v>469</v>
      </c>
      <c r="AQ127" s="912"/>
      <c r="AR127" s="912"/>
      <c r="AS127" s="912"/>
      <c r="AT127" s="913"/>
      <c r="AU127" s="284"/>
      <c r="AV127" s="284"/>
      <c r="AW127" s="284"/>
      <c r="AX127" s="928" t="s">
        <v>495</v>
      </c>
      <c r="AY127" s="896"/>
      <c r="AZ127" s="896"/>
      <c r="BA127" s="896"/>
      <c r="BB127" s="896"/>
      <c r="BC127" s="896"/>
      <c r="BD127" s="896"/>
      <c r="BE127" s="897"/>
      <c r="BF127" s="895" t="s">
        <v>496</v>
      </c>
      <c r="BG127" s="896"/>
      <c r="BH127" s="896"/>
      <c r="BI127" s="896"/>
      <c r="BJ127" s="896"/>
      <c r="BK127" s="896"/>
      <c r="BL127" s="897"/>
      <c r="BM127" s="895" t="s">
        <v>497</v>
      </c>
      <c r="BN127" s="896"/>
      <c r="BO127" s="896"/>
      <c r="BP127" s="896"/>
      <c r="BQ127" s="896"/>
      <c r="BR127" s="896"/>
      <c r="BS127" s="897"/>
      <c r="BT127" s="895" t="s">
        <v>498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499</v>
      </c>
      <c r="CQ127" s="834"/>
      <c r="CR127" s="834"/>
      <c r="CS127" s="834"/>
      <c r="CT127" s="834"/>
      <c r="CU127" s="834"/>
      <c r="CV127" s="834"/>
      <c r="CW127" s="834"/>
      <c r="CX127" s="834"/>
      <c r="CY127" s="834"/>
      <c r="CZ127" s="834"/>
      <c r="DA127" s="834"/>
      <c r="DB127" s="834"/>
      <c r="DC127" s="834"/>
      <c r="DD127" s="834"/>
      <c r="DE127" s="834"/>
      <c r="DF127" s="835"/>
      <c r="DG127" s="900" t="s">
        <v>130</v>
      </c>
      <c r="DH127" s="901"/>
      <c r="DI127" s="901"/>
      <c r="DJ127" s="901"/>
      <c r="DK127" s="901"/>
      <c r="DL127" s="901" t="s">
        <v>130</v>
      </c>
      <c r="DM127" s="901"/>
      <c r="DN127" s="901"/>
      <c r="DO127" s="901"/>
      <c r="DP127" s="901"/>
      <c r="DQ127" s="901" t="s">
        <v>469</v>
      </c>
      <c r="DR127" s="901"/>
      <c r="DS127" s="901"/>
      <c r="DT127" s="901"/>
      <c r="DU127" s="901"/>
      <c r="DV127" s="878" t="s">
        <v>484</v>
      </c>
      <c r="DW127" s="878"/>
      <c r="DX127" s="878"/>
      <c r="DY127" s="878"/>
      <c r="DZ127" s="879"/>
    </row>
    <row r="128" spans="1:130" s="248" customFormat="1" ht="26.25" customHeight="1" thickBot="1" x14ac:dyDescent="0.25">
      <c r="A128" s="880" t="s">
        <v>500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501</v>
      </c>
      <c r="X128" s="882"/>
      <c r="Y128" s="882"/>
      <c r="Z128" s="883"/>
      <c r="AA128" s="884">
        <v>2525106</v>
      </c>
      <c r="AB128" s="885"/>
      <c r="AC128" s="885"/>
      <c r="AD128" s="885"/>
      <c r="AE128" s="886"/>
      <c r="AF128" s="887">
        <v>929096</v>
      </c>
      <c r="AG128" s="885"/>
      <c r="AH128" s="885"/>
      <c r="AI128" s="885"/>
      <c r="AJ128" s="886"/>
      <c r="AK128" s="887">
        <v>1053286</v>
      </c>
      <c r="AL128" s="885"/>
      <c r="AM128" s="885"/>
      <c r="AN128" s="885"/>
      <c r="AO128" s="886"/>
      <c r="AP128" s="888"/>
      <c r="AQ128" s="889"/>
      <c r="AR128" s="889"/>
      <c r="AS128" s="889"/>
      <c r="AT128" s="890"/>
      <c r="AU128" s="284"/>
      <c r="AV128" s="284"/>
      <c r="AW128" s="284"/>
      <c r="AX128" s="891" t="s">
        <v>502</v>
      </c>
      <c r="AY128" s="892"/>
      <c r="AZ128" s="892"/>
      <c r="BA128" s="892"/>
      <c r="BB128" s="892"/>
      <c r="BC128" s="892"/>
      <c r="BD128" s="892"/>
      <c r="BE128" s="893"/>
      <c r="BF128" s="870" t="s">
        <v>130</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503</v>
      </c>
      <c r="CQ128" s="812"/>
      <c r="CR128" s="812"/>
      <c r="CS128" s="812"/>
      <c r="CT128" s="812"/>
      <c r="CU128" s="812"/>
      <c r="CV128" s="812"/>
      <c r="CW128" s="812"/>
      <c r="CX128" s="812"/>
      <c r="CY128" s="812"/>
      <c r="CZ128" s="812"/>
      <c r="DA128" s="812"/>
      <c r="DB128" s="812"/>
      <c r="DC128" s="812"/>
      <c r="DD128" s="812"/>
      <c r="DE128" s="812"/>
      <c r="DF128" s="813"/>
      <c r="DG128" s="874" t="s">
        <v>130</v>
      </c>
      <c r="DH128" s="875"/>
      <c r="DI128" s="875"/>
      <c r="DJ128" s="875"/>
      <c r="DK128" s="875"/>
      <c r="DL128" s="875" t="s">
        <v>469</v>
      </c>
      <c r="DM128" s="875"/>
      <c r="DN128" s="875"/>
      <c r="DO128" s="875"/>
      <c r="DP128" s="875"/>
      <c r="DQ128" s="875" t="s">
        <v>485</v>
      </c>
      <c r="DR128" s="875"/>
      <c r="DS128" s="875"/>
      <c r="DT128" s="875"/>
      <c r="DU128" s="875"/>
      <c r="DV128" s="876" t="s">
        <v>130</v>
      </c>
      <c r="DW128" s="876"/>
      <c r="DX128" s="876"/>
      <c r="DY128" s="876"/>
      <c r="DZ128" s="877"/>
    </row>
    <row r="129" spans="1:131" s="248" customFormat="1" ht="26.25" customHeight="1" x14ac:dyDescent="0.2">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504</v>
      </c>
      <c r="X129" s="861"/>
      <c r="Y129" s="861"/>
      <c r="Z129" s="862"/>
      <c r="AA129" s="863">
        <v>105294972</v>
      </c>
      <c r="AB129" s="864"/>
      <c r="AC129" s="864"/>
      <c r="AD129" s="864"/>
      <c r="AE129" s="865"/>
      <c r="AF129" s="866">
        <v>131208145</v>
      </c>
      <c r="AG129" s="864"/>
      <c r="AH129" s="864"/>
      <c r="AI129" s="864"/>
      <c r="AJ129" s="865"/>
      <c r="AK129" s="866">
        <v>126223605</v>
      </c>
      <c r="AL129" s="864"/>
      <c r="AM129" s="864"/>
      <c r="AN129" s="864"/>
      <c r="AO129" s="865"/>
      <c r="AP129" s="867"/>
      <c r="AQ129" s="868"/>
      <c r="AR129" s="868"/>
      <c r="AS129" s="868"/>
      <c r="AT129" s="869"/>
      <c r="AU129" s="286"/>
      <c r="AV129" s="286"/>
      <c r="AW129" s="286"/>
      <c r="AX129" s="833" t="s">
        <v>505</v>
      </c>
      <c r="AY129" s="834"/>
      <c r="AZ129" s="834"/>
      <c r="BA129" s="834"/>
      <c r="BB129" s="834"/>
      <c r="BC129" s="834"/>
      <c r="BD129" s="834"/>
      <c r="BE129" s="835"/>
      <c r="BF129" s="853" t="s">
        <v>130</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506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507</v>
      </c>
      <c r="X130" s="861"/>
      <c r="Y130" s="861"/>
      <c r="Z130" s="862"/>
      <c r="AA130" s="863">
        <v>9545910</v>
      </c>
      <c r="AB130" s="864"/>
      <c r="AC130" s="864"/>
      <c r="AD130" s="864"/>
      <c r="AE130" s="865"/>
      <c r="AF130" s="866">
        <v>8687887</v>
      </c>
      <c r="AG130" s="864"/>
      <c r="AH130" s="864"/>
      <c r="AI130" s="864"/>
      <c r="AJ130" s="865"/>
      <c r="AK130" s="866">
        <v>8007407</v>
      </c>
      <c r="AL130" s="864"/>
      <c r="AM130" s="864"/>
      <c r="AN130" s="864"/>
      <c r="AO130" s="865"/>
      <c r="AP130" s="867"/>
      <c r="AQ130" s="868"/>
      <c r="AR130" s="868"/>
      <c r="AS130" s="868"/>
      <c r="AT130" s="869"/>
      <c r="AU130" s="286"/>
      <c r="AV130" s="286"/>
      <c r="AW130" s="286"/>
      <c r="AX130" s="833" t="s">
        <v>508</v>
      </c>
      <c r="AY130" s="834"/>
      <c r="AZ130" s="834"/>
      <c r="BA130" s="834"/>
      <c r="BB130" s="834"/>
      <c r="BC130" s="834"/>
      <c r="BD130" s="834"/>
      <c r="BE130" s="835"/>
      <c r="BF130" s="836">
        <v>2.2999999999999998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509</v>
      </c>
      <c r="X131" s="844"/>
      <c r="Y131" s="844"/>
      <c r="Z131" s="845"/>
      <c r="AA131" s="846">
        <v>95749062</v>
      </c>
      <c r="AB131" s="847"/>
      <c r="AC131" s="847"/>
      <c r="AD131" s="847"/>
      <c r="AE131" s="848"/>
      <c r="AF131" s="849">
        <v>122520258</v>
      </c>
      <c r="AG131" s="847"/>
      <c r="AH131" s="847"/>
      <c r="AI131" s="847"/>
      <c r="AJ131" s="848"/>
      <c r="AK131" s="849">
        <v>118216198</v>
      </c>
      <c r="AL131" s="847"/>
      <c r="AM131" s="847"/>
      <c r="AN131" s="847"/>
      <c r="AO131" s="848"/>
      <c r="AP131" s="850"/>
      <c r="AQ131" s="851"/>
      <c r="AR131" s="851"/>
      <c r="AS131" s="851"/>
      <c r="AT131" s="852"/>
      <c r="AU131" s="286"/>
      <c r="AV131" s="286"/>
      <c r="AW131" s="286"/>
      <c r="AX131" s="811" t="s">
        <v>510</v>
      </c>
      <c r="AY131" s="812"/>
      <c r="AZ131" s="812"/>
      <c r="BA131" s="812"/>
      <c r="BB131" s="812"/>
      <c r="BC131" s="812"/>
      <c r="BD131" s="812"/>
      <c r="BE131" s="813"/>
      <c r="BF131" s="814" t="s">
        <v>484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511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512</v>
      </c>
      <c r="W132" s="824"/>
      <c r="X132" s="824"/>
      <c r="Y132" s="824"/>
      <c r="Z132" s="825"/>
      <c r="AA132" s="826">
        <v>2.9845399430000001</v>
      </c>
      <c r="AB132" s="827"/>
      <c r="AC132" s="827"/>
      <c r="AD132" s="827"/>
      <c r="AE132" s="828"/>
      <c r="AF132" s="829">
        <v>2.7553712789999998</v>
      </c>
      <c r="AG132" s="827"/>
      <c r="AH132" s="827"/>
      <c r="AI132" s="827"/>
      <c r="AJ132" s="828"/>
      <c r="AK132" s="829">
        <v>1.3127804359999999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513</v>
      </c>
      <c r="W133" s="803"/>
      <c r="X133" s="803"/>
      <c r="Y133" s="803"/>
      <c r="Z133" s="804"/>
      <c r="AA133" s="805">
        <v>3.1</v>
      </c>
      <c r="AB133" s="806"/>
      <c r="AC133" s="806"/>
      <c r="AD133" s="806"/>
      <c r="AE133" s="807"/>
      <c r="AF133" s="805">
        <v>2.8</v>
      </c>
      <c r="AG133" s="806"/>
      <c r="AH133" s="806"/>
      <c r="AI133" s="806"/>
      <c r="AJ133" s="807"/>
      <c r="AK133" s="805">
        <v>2.2999999999999998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7APfqdR387wxhVBeAyf/l8BKncmRQ1ps5rfr2pvgroZYY1gNNbX0YwHDxXl1hQyfMNsgcgPYSmUkYM1650ys1g==" saltValue="CqQqkh1eEqlMnOBRbmrmAQ==" spinCount="100000" sheet="1" objects="1" scenarios="1" formatRows="0"/>
  <customSheetViews>
    <customSheetView guid="{BFA16E52-4248-4827-B3D8-3670FAFE41FD}"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 guid="{FF63D641-37A0-4BE6-81AE-26EDE337158D}" scale="85" fitToPage="1" hiddenRows="1" hiddenColumns="1" topLeftCell="AZ10">
      <selection activeCell="CH15" sqref="CH15:CL15"/>
      <pageMargins left="0.59055118110236227" right="0" top="0.59055118110236227" bottom="0.59055118110236227" header="0.39370078740157483" footer="0.39370078740157483"/>
      <pageSetup paperSize="8" scale="38" orientation="portrait" r:id="rId2"/>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514</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HnWbPrrQF0oHtK2zgpddts0w4GRcdZt8p2UxLG+pZFBQp+RdgVc6EP7LHvzvYTNK9oKQKUOIrUs3CXOEfbprCQ==" saltValue="PFh9qMGTy4FEGCPLWmT16A==" spinCount="100000" sheet="1" objects="1" scenarios="1"/>
  <dataConsolidate/>
  <customSheetViews>
    <customSheetView guid="{BFA16E52-4248-4827-B3D8-3670FAFE41FD}" showPageBreaks="1" showGridLines="0" fitToPage="1" hiddenRows="1" hiddenColumns="1" view="pageBreakPreview">
      <pageMargins left="0" right="0" top="0" bottom="0" header="0" footer="0"/>
      <printOptions horizontalCentered="1" verticalCentered="1"/>
      <pageSetup paperSize="9" scale="44" orientation="landscape" r:id="rId1"/>
      <headerFooter alignWithMargins="0">
        <oddFooter>&amp;C&amp;P / &amp;N</oddFooter>
      </headerFooter>
    </customSheetView>
    <customSheetView guid="{FF63D641-37A0-4BE6-81AE-26EDE337158D}" showPageBreaks="1" showGridLines="0" fitToPage="1" hiddenRows="1" hiddenColumns="1" view="pageBreakPreview">
      <selection activeCell="AK73" sqref="AK73"/>
      <pageMargins left="0" right="0" top="0" bottom="0" header="0" footer="0"/>
      <printOptions horizontalCentered="1" verticalCentered="1"/>
      <pageSetup paperSize="9" scale="44" orientation="landscape" r:id="rId2"/>
      <headerFooter alignWithMargins="0">
        <oddFooter>&amp;C&amp;P / &amp;N</oddFooter>
      </headerFooter>
    </customSheetView>
  </customSheetViews>
  <phoneticPr fontId="2"/>
  <printOptions horizontalCentered="1" verticalCentered="1"/>
  <pageMargins left="0" right="0" top="0" bottom="0" header="0" footer="0"/>
  <pageSetup paperSize="9" scale="46" orientation="landscape" r:id="rId3"/>
  <headerFooter alignWithMargins="0">
    <oddFooter>&amp;C&amp;P / &amp;N</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0kBLxp1D+Qs50uahztwaNuVnLZLPliC99sEvsI96q9gkiHYUhOeMhTQQaiZwhRsM/L00JkQyXYXxI4X0+Q8aFQ==" saltValue="pcm08UT1Ti96JCs8z21n5A==" spinCount="100000" sheet="1" objects="1" scenarios="1"/>
  <dataConsolidate/>
  <customSheetViews>
    <customSheetView guid="{BFA16E52-4248-4827-B3D8-3670FAFE41FD}"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 guid="{FF63D641-37A0-4BE6-81AE-26EDE337158D}" showGridLines="0" fitToPage="1" hiddenRows="1" hiddenColumns="1">
      <pageMargins left="0" right="0" top="0" bottom="0" header="0" footer="0"/>
      <printOptions horizontalCentered="1" verticalCentered="1"/>
      <pageSetup paperSize="9" scale="46" orientation="landscape" horizontalDpi="300" verticalDpi="300" r:id="rId2"/>
      <headerFooter alignWithMargins="0">
        <oddFooter>&amp;C&amp;P/&amp;N</oddFooter>
      </headerFooter>
    </customSheetView>
  </customSheetViews>
  <phoneticPr fontId="2"/>
  <printOptions horizontalCentered="1" verticalCentered="1"/>
  <pageMargins left="0" right="0" top="0" bottom="0" header="0" footer="0"/>
  <pageSetup paperSize="9" scale="46" orientation="landscape" horizontalDpi="300" verticalDpi="300" r:id="rId3"/>
  <headerFooter alignWithMargins="0">
    <oddFooter>&amp;C&amp;P/&amp;N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517</v>
      </c>
      <c r="AP7" s="305"/>
      <c r="AQ7" s="306" t="s">
        <v>518</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519</v>
      </c>
      <c r="AQ8" s="312" t="s">
        <v>520</v>
      </c>
      <c r="AR8" s="313" t="s">
        <v>521</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522</v>
      </c>
      <c r="AL9" s="1228"/>
      <c r="AM9" s="1228"/>
      <c r="AN9" s="1229"/>
      <c r="AO9" s="314">
        <v>30069224</v>
      </c>
      <c r="AP9" s="314">
        <v>71216</v>
      </c>
      <c r="AQ9" s="315">
        <v>62265</v>
      </c>
      <c r="AR9" s="316">
        <v>14.4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523</v>
      </c>
      <c r="AL10" s="1228"/>
      <c r="AM10" s="1228"/>
      <c r="AN10" s="1229"/>
      <c r="AO10" s="317">
        <v>267</v>
      </c>
      <c r="AP10" s="317">
        <v>1</v>
      </c>
      <c r="AQ10" s="318">
        <v>1645</v>
      </c>
      <c r="AR10" s="319">
        <v>-99.9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524</v>
      </c>
      <c r="AL11" s="1228"/>
      <c r="AM11" s="1228"/>
      <c r="AN11" s="1229"/>
      <c r="AO11" s="317">
        <v>91225</v>
      </c>
      <c r="AP11" s="317">
        <v>216</v>
      </c>
      <c r="AQ11" s="318">
        <v>688</v>
      </c>
      <c r="AR11" s="319">
        <v>-68.599999999999994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525</v>
      </c>
      <c r="AL12" s="1228"/>
      <c r="AM12" s="1228"/>
      <c r="AN12" s="1229"/>
      <c r="AO12" s="317" t="s">
        <v>526</v>
      </c>
      <c r="AP12" s="317" t="s">
        <v>526</v>
      </c>
      <c r="AQ12" s="318">
        <v>24</v>
      </c>
      <c r="AR12" s="319" t="s">
        <v>526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527</v>
      </c>
      <c r="AL13" s="1228"/>
      <c r="AM13" s="1228"/>
      <c r="AN13" s="1229"/>
      <c r="AO13" s="317">
        <v>888811</v>
      </c>
      <c r="AP13" s="317">
        <v>2105</v>
      </c>
      <c r="AQ13" s="318">
        <v>2006</v>
      </c>
      <c r="AR13" s="319">
        <v>4.9000000000000004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528</v>
      </c>
      <c r="AL14" s="1228"/>
      <c r="AM14" s="1228"/>
      <c r="AN14" s="1229"/>
      <c r="AO14" s="317">
        <v>1302914</v>
      </c>
      <c r="AP14" s="317">
        <v>3086</v>
      </c>
      <c r="AQ14" s="318">
        <v>1357</v>
      </c>
      <c r="AR14" s="319">
        <v>127.4</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529</v>
      </c>
      <c r="AL15" s="1231"/>
      <c r="AM15" s="1231"/>
      <c r="AN15" s="1232"/>
      <c r="AO15" s="317">
        <v>-1362498</v>
      </c>
      <c r="AP15" s="317">
        <v>-3227</v>
      </c>
      <c r="AQ15" s="318">
        <v>-3875</v>
      </c>
      <c r="AR15" s="319">
        <v>-16.7</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30989943</v>
      </c>
      <c r="AP16" s="317">
        <v>73397</v>
      </c>
      <c r="AQ16" s="318">
        <v>64110</v>
      </c>
      <c r="AR16" s="319">
        <v>14.5</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534</v>
      </c>
      <c r="AL21" s="1234"/>
      <c r="AM21" s="1234"/>
      <c r="AN21" s="1235"/>
      <c r="AO21" s="330">
        <v>7.46</v>
      </c>
      <c r="AP21" s="331">
        <v>6.37</v>
      </c>
      <c r="AQ21" s="332">
        <v>1.0900000000000001</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535</v>
      </c>
      <c r="AL22" s="1234"/>
      <c r="AM22" s="1234"/>
      <c r="AN22" s="1235"/>
      <c r="AO22" s="335">
        <v>100</v>
      </c>
      <c r="AP22" s="336">
        <v>99.7</v>
      </c>
      <c r="AQ22" s="337">
        <v>0.3</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517</v>
      </c>
      <c r="AP30" s="305"/>
      <c r="AQ30" s="306" t="s">
        <v>518</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519</v>
      </c>
      <c r="AQ31" s="312" t="s">
        <v>520</v>
      </c>
      <c r="AR31" s="313" t="s">
        <v>521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539</v>
      </c>
      <c r="AL32" s="1217"/>
      <c r="AM32" s="1217"/>
      <c r="AN32" s="1218"/>
      <c r="AO32" s="345">
        <v>7897112</v>
      </c>
      <c r="AP32" s="345">
        <v>18704</v>
      </c>
      <c r="AQ32" s="346">
        <v>36503</v>
      </c>
      <c r="AR32" s="347">
        <v>-48.8</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540</v>
      </c>
      <c r="AL33" s="1217"/>
      <c r="AM33" s="1217"/>
      <c r="AN33" s="1218"/>
      <c r="AO33" s="345" t="s">
        <v>526</v>
      </c>
      <c r="AP33" s="345" t="s">
        <v>526</v>
      </c>
      <c r="AQ33" s="346">
        <v>3</v>
      </c>
      <c r="AR33" s="347" t="s">
        <v>526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541</v>
      </c>
      <c r="AL34" s="1217"/>
      <c r="AM34" s="1217"/>
      <c r="AN34" s="1218"/>
      <c r="AO34" s="345" t="s">
        <v>526</v>
      </c>
      <c r="AP34" s="345" t="s">
        <v>526</v>
      </c>
      <c r="AQ34" s="346">
        <v>76</v>
      </c>
      <c r="AR34" s="347" t="s">
        <v>526</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542</v>
      </c>
      <c r="AL35" s="1217"/>
      <c r="AM35" s="1217"/>
      <c r="AN35" s="1218"/>
      <c r="AO35" s="345">
        <v>2317432</v>
      </c>
      <c r="AP35" s="345">
        <v>5489</v>
      </c>
      <c r="AQ35" s="346">
        <v>8582</v>
      </c>
      <c r="AR35" s="347">
        <v>-36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543</v>
      </c>
      <c r="AL36" s="1217"/>
      <c r="AM36" s="1217"/>
      <c r="AN36" s="1218"/>
      <c r="AO36" s="345" t="s">
        <v>526</v>
      </c>
      <c r="AP36" s="345" t="s">
        <v>526</v>
      </c>
      <c r="AQ36" s="346">
        <v>400</v>
      </c>
      <c r="AR36" s="347" t="s">
        <v>526</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544</v>
      </c>
      <c r="AL37" s="1217"/>
      <c r="AM37" s="1217"/>
      <c r="AN37" s="1218"/>
      <c r="AO37" s="345">
        <v>398068</v>
      </c>
      <c r="AP37" s="345">
        <v>943</v>
      </c>
      <c r="AQ37" s="346">
        <v>747</v>
      </c>
      <c r="AR37" s="347">
        <v>26.2</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545</v>
      </c>
      <c r="AL38" s="1214"/>
      <c r="AM38" s="1214"/>
      <c r="AN38" s="1215"/>
      <c r="AO38" s="348" t="s">
        <v>526</v>
      </c>
      <c r="AP38" s="348" t="s">
        <v>526</v>
      </c>
      <c r="AQ38" s="349">
        <v>2</v>
      </c>
      <c r="AR38" s="337" t="s">
        <v>526</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546</v>
      </c>
      <c r="AL39" s="1214"/>
      <c r="AM39" s="1214"/>
      <c r="AN39" s="1215"/>
      <c r="AO39" s="345">
        <v>-1053286</v>
      </c>
      <c r="AP39" s="345">
        <v>-2495</v>
      </c>
      <c r="AQ39" s="346">
        <v>-7844</v>
      </c>
      <c r="AR39" s="347">
        <v>-68.2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547</v>
      </c>
      <c r="AL40" s="1217"/>
      <c r="AM40" s="1217"/>
      <c r="AN40" s="1218"/>
      <c r="AO40" s="345">
        <v>-8007407</v>
      </c>
      <c r="AP40" s="345">
        <v>-18965</v>
      </c>
      <c r="AQ40" s="346">
        <v>-28367</v>
      </c>
      <c r="AR40" s="347">
        <v>-33.1</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1551919</v>
      </c>
      <c r="AP41" s="345">
        <v>3676</v>
      </c>
      <c r="AQ41" s="346">
        <v>10099</v>
      </c>
      <c r="AR41" s="347">
        <v>-63.6</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517</v>
      </c>
      <c r="AN49" s="1224" t="s">
        <v>551</v>
      </c>
      <c r="AO49" s="1225"/>
      <c r="AP49" s="1225"/>
      <c r="AQ49" s="1225"/>
      <c r="AR49" s="1226"/>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552</v>
      </c>
      <c r="AO50" s="362" t="s">
        <v>553</v>
      </c>
      <c r="AP50" s="363" t="s">
        <v>554</v>
      </c>
      <c r="AQ50" s="364" t="s">
        <v>555</v>
      </c>
      <c r="AR50" s="365" t="s">
        <v>556</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38584514</v>
      </c>
      <c r="AN51" s="367">
        <v>90981</v>
      </c>
      <c r="AO51" s="368">
        <v>-3</v>
      </c>
      <c r="AP51" s="369">
        <v>46395</v>
      </c>
      <c r="AQ51" s="370">
        <v>-8.8000000000000007</v>
      </c>
      <c r="AR51" s="371">
        <v>5.8</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22345722</v>
      </c>
      <c r="AN52" s="375">
        <v>52690</v>
      </c>
      <c r="AO52" s="376">
        <v>-16.600000000000001</v>
      </c>
      <c r="AP52" s="377">
        <v>26304</v>
      </c>
      <c r="AQ52" s="378">
        <v>-5.4</v>
      </c>
      <c r="AR52" s="379">
        <v>-11.2</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41528996</v>
      </c>
      <c r="AN53" s="367">
        <v>97676</v>
      </c>
      <c r="AO53" s="368">
        <v>7.4</v>
      </c>
      <c r="AP53" s="369">
        <v>48088</v>
      </c>
      <c r="AQ53" s="370">
        <v>3.6</v>
      </c>
      <c r="AR53" s="371">
        <v>3.8</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24399292</v>
      </c>
      <c r="AN54" s="375">
        <v>57387</v>
      </c>
      <c r="AO54" s="376">
        <v>8.9</v>
      </c>
      <c r="AP54" s="377">
        <v>25183</v>
      </c>
      <c r="AQ54" s="378">
        <v>-4.3</v>
      </c>
      <c r="AR54" s="379">
        <v>13.2</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38386677</v>
      </c>
      <c r="AN55" s="367">
        <v>90161</v>
      </c>
      <c r="AO55" s="368">
        <v>-7.7</v>
      </c>
      <c r="AP55" s="369">
        <v>46457</v>
      </c>
      <c r="AQ55" s="370">
        <v>-3.4</v>
      </c>
      <c r="AR55" s="371">
        <v>-4.3</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28701904</v>
      </c>
      <c r="AN56" s="375">
        <v>67414</v>
      </c>
      <c r="AO56" s="376">
        <v>17.5</v>
      </c>
      <c r="AP56" s="377">
        <v>24020</v>
      </c>
      <c r="AQ56" s="378">
        <v>-4.5999999999999996</v>
      </c>
      <c r="AR56" s="379">
        <v>22.1</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47862217</v>
      </c>
      <c r="AN57" s="367">
        <v>112579</v>
      </c>
      <c r="AO57" s="368">
        <v>24.9</v>
      </c>
      <c r="AP57" s="369">
        <v>51849</v>
      </c>
      <c r="AQ57" s="370">
        <v>11.6</v>
      </c>
      <c r="AR57" s="371">
        <v>13.3</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34844941</v>
      </c>
      <c r="AN58" s="375">
        <v>81960</v>
      </c>
      <c r="AO58" s="376">
        <v>21.6</v>
      </c>
      <c r="AP58" s="377">
        <v>26326</v>
      </c>
      <c r="AQ58" s="378">
        <v>9.6</v>
      </c>
      <c r="AR58" s="379">
        <v>12</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46082535</v>
      </c>
      <c r="AN59" s="367">
        <v>109142</v>
      </c>
      <c r="AO59" s="368">
        <v>-3.1</v>
      </c>
      <c r="AP59" s="369">
        <v>52191</v>
      </c>
      <c r="AQ59" s="370">
        <v>0.7</v>
      </c>
      <c r="AR59" s="371">
        <v>-3.8</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35262264</v>
      </c>
      <c r="AN60" s="375">
        <v>83515</v>
      </c>
      <c r="AO60" s="376">
        <v>1.9</v>
      </c>
      <c r="AP60" s="377">
        <v>26807</v>
      </c>
      <c r="AQ60" s="378">
        <v>1.8</v>
      </c>
      <c r="AR60" s="379">
        <v>0.1</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42488988</v>
      </c>
      <c r="AN61" s="382">
        <v>100108</v>
      </c>
      <c r="AO61" s="383">
        <v>3.7</v>
      </c>
      <c r="AP61" s="384">
        <v>48996</v>
      </c>
      <c r="AQ61" s="385">
        <v>0.7</v>
      </c>
      <c r="AR61" s="371">
        <v>3</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29110825</v>
      </c>
      <c r="AN62" s="375">
        <v>68593</v>
      </c>
      <c r="AO62" s="376">
        <v>6.7</v>
      </c>
      <c r="AP62" s="377">
        <v>25728</v>
      </c>
      <c r="AQ62" s="378">
        <v>-0.6</v>
      </c>
      <c r="AR62" s="379">
        <v>7.3</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XvrNJpp2t4rG6S7MaFF07F0FfOjsd4jjAoLfteB0lnpV6kxQAbdJu/rRjjmHZdieBL2EpFzaTtpK02m5Di2Nw==" saltValue="klhZpOZMbNN2vuzv9FZD7A==" spinCount="100000" sheet="1" objects="1" scenarios="1"/>
  <customSheetViews>
    <customSheetView guid="{BFA16E52-4248-4827-B3D8-3670FAFE41FD}"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 guid="{FF63D641-37A0-4BE6-81AE-26EDE337158D}" showPageBreaks="1" showGridLines="0" fitToPage="1" hiddenRows="1" hiddenColumns="1" view="pageBreakPreview" topLeftCell="AD25">
      <pageMargins left="0.39370078740157483" right="0.19685039370078741" top="0.39370078740157483" bottom="0.31496062992125984" header="0.51181102362204722" footer="0"/>
      <printOptions horizontalCentered="1"/>
      <pageSetup paperSize="9" scale="60" orientation="landscape" r:id="rId2"/>
      <headerFooter alignWithMargins="0">
        <oddFooter>&amp;C&amp;P/&amp;N</oddFooter>
      </headerFooter>
    </customSheetView>
  </customSheetViews>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3"/>
  <headerFooter alignWithMargins="0">
    <oddFooter>&amp;C&amp;P/&amp;N</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565</v>
      </c>
    </row>
    <row r="120" spans="125:125" ht="13.5" hidden="1" customHeight="1" x14ac:dyDescent="0.2"/>
    <row r="121" spans="125:125" ht="13.5" hidden="1" customHeight="1" x14ac:dyDescent="0.2">
      <c r="DU121" s="292"/>
    </row>
  </sheetData>
  <sheetProtection algorithmName="SHA-512" hashValue="CNuDKfvQX/lSOe0cluhdKTO7ppNxEVyMqSvkYGPQaC8f3d5fM5Jw0lOnmKV1WxdVoyZjAcVlsqyt97PzTJ4YTw==" saltValue="f1gHjw1Fb+y8wo6GMW0ntA==" spinCount="100000" sheet="1" objects="1" scenarios="1"/>
  <dataConsolidate/>
  <customSheetViews>
    <customSheetView guid="{BFA16E52-4248-4827-B3D8-3670FAFE41FD}"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 guid="{FF63D641-37A0-4BE6-81AE-26EDE337158D}" showGridLines="0" fitToPage="1" hiddenRows="1" hiddenColumns="1">
      <selection activeCell="AF102" sqref="AF102"/>
      <pageMargins left="0" right="0" top="0.19685039370078741" bottom="0" header="0.39370078740157483" footer="0"/>
      <printOptions horizontalCentered="1" verticalCentered="1"/>
      <pageSetup paperSize="9" scale="38" orientation="landscape" horizontalDpi="300" verticalDpi="300" r:id="rId2"/>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3"/>
  <headerFooter alignWithMargins="0">
    <oddFooter>&amp;C&amp;P/&amp;N</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566</v>
      </c>
    </row>
  </sheetData>
  <sheetProtection algorithmName="SHA-512" hashValue="GS5ZrsSNffvt++DxaLKAj1M0ciNvNwDb2eE9X4ZLtcBNuG+R7Fo0kVVxU0vM6r5UzYxPpAhJA9jbu+D09NY+DA==" saltValue="a+cn/MvGhPngYiWJBlpI3g==" spinCount="100000" sheet="1" objects="1" scenarios="1"/>
  <dataConsolidate/>
  <customSheetViews>
    <customSheetView guid="{BFA16E52-4248-4827-B3D8-3670FAFE41FD}"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 guid="{FF63D641-37A0-4BE6-81AE-26EDE337158D}"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2"/>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40" orientation="landscape" horizontalDpi="300" verticalDpi="300" r:id="rId3"/>
  <headerFooter alignWithMargins="0">
    <oddFooter>&amp;C&amp;P/&amp;N</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567</v>
      </c>
      <c r="G46" s="8" t="s">
        <v>568</v>
      </c>
      <c r="H46" s="8" t="s">
        <v>569</v>
      </c>
      <c r="I46" s="8" t="s">
        <v>570</v>
      </c>
      <c r="J46" s="9" t="s">
        <v>571</v>
      </c>
    </row>
    <row r="47" spans="2:10" ht="57.75" customHeight="1" x14ac:dyDescent="0.2">
      <c r="B47" s="10"/>
      <c r="C47" s="1238" t="s">
        <v>3</v>
      </c>
      <c r="D47" s="1238"/>
      <c r="E47" s="1239"/>
      <c r="F47" s="11">
        <v>26.92</v>
      </c>
      <c r="G47" s="12">
        <v>21.79</v>
      </c>
      <c r="H47" s="12">
        <v>31.44</v>
      </c>
      <c r="I47" s="12">
        <v>28.28</v>
      </c>
      <c r="J47" s="13">
        <v>28.84</v>
      </c>
    </row>
    <row r="48" spans="2:10" ht="57.75" customHeight="1" x14ac:dyDescent="0.2">
      <c r="B48" s="14"/>
      <c r="C48" s="1240" t="s">
        <v>4</v>
      </c>
      <c r="D48" s="1240"/>
      <c r="E48" s="1241"/>
      <c r="F48" s="15">
        <v>3.53</v>
      </c>
      <c r="G48" s="16">
        <v>3.38</v>
      </c>
      <c r="H48" s="16">
        <v>5.55</v>
      </c>
      <c r="I48" s="16">
        <v>5.63</v>
      </c>
      <c r="J48" s="17">
        <v>5.87</v>
      </c>
    </row>
    <row r="49" spans="2:10" ht="57.75" customHeight="1" thickBot="1" x14ac:dyDescent="0.25">
      <c r="B49" s="18"/>
      <c r="C49" s="1242" t="s">
        <v>5</v>
      </c>
      <c r="D49" s="1242"/>
      <c r="E49" s="1243"/>
      <c r="F49" s="19">
        <v>5.13</v>
      </c>
      <c r="G49" s="20" t="s">
        <v>572</v>
      </c>
      <c r="H49" s="20">
        <v>1.45</v>
      </c>
      <c r="I49" s="20">
        <v>4.34</v>
      </c>
      <c r="J49" s="21" t="s">
        <v>573</v>
      </c>
    </row>
    <row r="50" spans="2:10" ht="13.5" customHeight="1" x14ac:dyDescent="0.2"/>
  </sheetData>
  <sheetProtection algorithmName="SHA-512" hashValue="MBw6ID6shnwulhR9wC43NzkViZTgXB8gkODfdAnS3zngSei9C185BurMzmzMvnRRbrL+bGylwQrvTj1Fhy+QsQ==" saltValue="pAAaa1waS8PUgGtrB5wkIQ==" spinCount="100000" sheet="1" objects="1" scenarios="1"/>
  <customSheetViews>
    <customSheetView guid="{BFA16E52-4248-4827-B3D8-3670FAFE41FD}"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 guid="{FF63D641-37A0-4BE6-81AE-26EDE337158D}" scale="80" showGridLines="0" fitToPage="1" hiddenRows="1" hiddenColumns="1" topLeftCell="C1">
      <selection activeCell="M50" sqref="M50"/>
      <rowBreaks count="1" manualBreakCount="1">
        <brk id="51" max="15" man="1"/>
      </rowBreaks>
      <pageMargins left="0" right="0" top="0.19685039370078741" bottom="0" header="0" footer="0"/>
      <printOptions horizontalCentered="1"/>
      <pageSetup paperSize="9" scale="64" orientation="landscape" horizontalDpi="300" verticalDpi="300" r:id="rId2"/>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3"/>
  <headerFooter alignWithMargins="0">
    <oddFooter>&amp;C&amp;P/&amp;N</oddFooter>
  </headerFooter>
  <rowBreaks count="1" manualBreakCount="1">
    <brk id="51" max="15"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2022-09-16T00:16:22Z</cp:lastPrinted>
  <dcterms:created xsi:type="dcterms:W3CDTF">2022-02-02T05:28:45Z</dcterms:created>
  <dcterms:modified xsi:type="dcterms:W3CDTF">2022-09-29T07:56:01Z</dcterms:modified>
  <cp:category/>
</cp:coreProperties>
</file>