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10.2.41.113\農業経営課共有\6_環境･植防G\R５年度\014-1 肥料価格高騰関係\★県協議会HP用資料230428\★★★【WEB】R5（春肥）県協議会の様式230426\★★●WEB【春肥】（取組実施者→県協議会）様式、記載例230427\"/>
    </mc:Choice>
  </mc:AlternateContent>
  <xr:revisionPtr revIDLastSave="0" documentId="13_ncr:1_{E0698531-96E3-4E42-A4F7-3CA5A17B12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肥料販売証明書（参考様式）" sheetId="3" r:id="rId1"/>
    <sheet name="肥料販売証明書（参考様式）【記入例】" sheetId="5" r:id="rId2"/>
    <sheet name="【記載例】肥料販売証明書（参考様式）" sheetId="1" state="hidden" r:id="rId3"/>
  </sheets>
  <definedNames>
    <definedName name="_xlnm.Print_Area" localSheetId="0">'肥料販売証明書（参考様式）'!$A$1:$J$27</definedName>
    <definedName name="_xlnm.Print_Area" localSheetId="1">'肥料販売証明書（参考様式）【記入例】'!$A$1:$K$28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5" l="1"/>
  <c r="J18" i="5"/>
  <c r="J17" i="5"/>
  <c r="J15" i="5"/>
  <c r="J9" i="5"/>
  <c r="J10" i="5"/>
  <c r="J11" i="5"/>
  <c r="J12" i="5"/>
  <c r="K7" i="1"/>
  <c r="J6" i="5"/>
  <c r="J14" i="5"/>
  <c r="J13" i="5"/>
  <c r="J8" i="5"/>
  <c r="J5" i="5"/>
  <c r="J7" i="5"/>
  <c r="J6" i="3"/>
  <c r="J5" i="3"/>
  <c r="J8" i="3"/>
  <c r="J9" i="3"/>
  <c r="J7" i="3"/>
  <c r="J10" i="3"/>
  <c r="J11" i="3"/>
  <c r="J12" i="3"/>
  <c r="J13" i="3"/>
  <c r="J14" i="3"/>
  <c r="K9" i="1"/>
  <c r="J10" i="1"/>
  <c r="K10" i="1" s="1"/>
  <c r="J9" i="1"/>
  <c r="J8" i="1"/>
  <c r="K8" i="1" s="1"/>
  <c r="J7" i="1"/>
  <c r="J15" i="3" l="1"/>
  <c r="J17" i="3" s="1"/>
  <c r="K17" i="1"/>
  <c r="J18" i="3" l="1"/>
  <c r="J19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user103</author>
  </authors>
  <commentList>
    <comment ref="J18" authorId="0" shapeId="0" xr:uid="{CDAB89FC-E54E-4235-BDA4-4BE0900D19F6}">
      <text>
        <r>
          <rPr>
            <sz val="12"/>
            <color indexed="81"/>
            <rFont val="HGP創英角ｺﾞｼｯｸUB"/>
            <family val="3"/>
            <charset val="128"/>
          </rPr>
          <t>消費税の端数（小数点以下の切捨て切上げ）については、各肥料商の判断にお任せします。（ただし、肥料商内で運用は統一してください。）
※当シートの数式は、小数点以下切捨ての設定にしています。状況に応じてご変更願います。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user103</author>
  </authors>
  <commentList>
    <comment ref="J18" authorId="0" shapeId="0" xr:uid="{A7C5DA33-3671-4057-BC36-CFB2C679DD5F}">
      <text>
        <r>
          <rPr>
            <sz val="12"/>
            <color indexed="10"/>
            <rFont val="HGP創英角ｺﾞｼｯｸUB"/>
            <family val="3"/>
            <charset val="128"/>
          </rPr>
          <t>消費税の端数（小数点以下の切捨て切上げ）については、各肥料商の判断にお任せします。（ただし、肥料商内で運用は統一してください。）
※当シートの数式は、小数点以下切捨ての設定にしています。状況に応じてご変更願います。</t>
        </r>
      </text>
    </comment>
  </commentList>
</comments>
</file>

<file path=xl/sharedStrings.xml><?xml version="1.0" encoding="utf-8"?>
<sst xmlns="http://schemas.openxmlformats.org/spreadsheetml/2006/main" count="100" uniqueCount="52">
  <si>
    <t>園芸用元肥404</t>
    <rPh sb="0" eb="2">
      <t>エンゲイ</t>
    </rPh>
    <rPh sb="2" eb="3">
      <t>ヨウ</t>
    </rPh>
    <rPh sb="3" eb="5">
      <t>モトゴエ</t>
    </rPh>
    <phoneticPr fontId="2"/>
  </si>
  <si>
    <t>請求または領収日</t>
    <rPh sb="0" eb="2">
      <t>セイキュウ</t>
    </rPh>
    <rPh sb="5" eb="7">
      <t>リョウシュウ</t>
    </rPh>
    <rPh sb="7" eb="8">
      <t>ビ</t>
    </rPh>
    <phoneticPr fontId="2"/>
  </si>
  <si>
    <t>炭酸苦土石灰</t>
    <rPh sb="0" eb="2">
      <t>タンサン</t>
    </rPh>
    <rPh sb="2" eb="4">
      <t>クド</t>
    </rPh>
    <rPh sb="4" eb="6">
      <t>セッカイ</t>
    </rPh>
    <phoneticPr fontId="2"/>
  </si>
  <si>
    <t>園芸用追肥625</t>
    <rPh sb="0" eb="2">
      <t>エンゲイ</t>
    </rPh>
    <rPh sb="2" eb="3">
      <t>ヨウ</t>
    </rPh>
    <rPh sb="3" eb="5">
      <t>ツイヒ</t>
    </rPh>
    <phoneticPr fontId="2"/>
  </si>
  <si>
    <t>様</t>
    <rPh sb="0" eb="1">
      <t>サマ</t>
    </rPh>
    <phoneticPr fontId="2"/>
  </si>
  <si>
    <t>注　文　日</t>
    <rPh sb="0" eb="1">
      <t>チュウ</t>
    </rPh>
    <rPh sb="2" eb="3">
      <t>ブン</t>
    </rPh>
    <rPh sb="4" eb="5">
      <t>ヒ</t>
    </rPh>
    <phoneticPr fontId="2"/>
  </si>
  <si>
    <t>納　品　日</t>
    <rPh sb="0" eb="1">
      <t>オサメ</t>
    </rPh>
    <rPh sb="2" eb="3">
      <t>シナ</t>
    </rPh>
    <rPh sb="4" eb="5">
      <t>ヒ</t>
    </rPh>
    <phoneticPr fontId="2"/>
  </si>
  <si>
    <t>肥　料　名</t>
    <rPh sb="0" eb="1">
      <t>コエ</t>
    </rPh>
    <rPh sb="2" eb="3">
      <t>リョウ</t>
    </rPh>
    <rPh sb="4" eb="5">
      <t>メイ</t>
    </rPh>
    <phoneticPr fontId="2"/>
  </si>
  <si>
    <t>請　求</t>
    <rPh sb="0" eb="1">
      <t>ショウ</t>
    </rPh>
    <rPh sb="2" eb="3">
      <t>モトム</t>
    </rPh>
    <phoneticPr fontId="2"/>
  </si>
  <si>
    <t>領　収</t>
    <rPh sb="0" eb="1">
      <t>リョウ</t>
    </rPh>
    <rPh sb="2" eb="3">
      <t>オサム</t>
    </rPh>
    <phoneticPr fontId="2"/>
  </si>
  <si>
    <t>肥　料　販　売　証　明　書</t>
    <rPh sb="0" eb="1">
      <t>コエ</t>
    </rPh>
    <rPh sb="2" eb="3">
      <t>リョウ</t>
    </rPh>
    <rPh sb="4" eb="5">
      <t>ハン</t>
    </rPh>
    <rPh sb="6" eb="7">
      <t>バイ</t>
    </rPh>
    <rPh sb="8" eb="9">
      <t>アカシ</t>
    </rPh>
    <rPh sb="10" eb="11">
      <t>メイ</t>
    </rPh>
    <rPh sb="12" eb="13">
      <t>ショ</t>
    </rPh>
    <phoneticPr fontId="2"/>
  </si>
  <si>
    <t>合　計</t>
    <rPh sb="0" eb="1">
      <t>ゴウ</t>
    </rPh>
    <rPh sb="2" eb="3">
      <t>ケイ</t>
    </rPh>
    <phoneticPr fontId="2"/>
  </si>
  <si>
    <t>　上記のとおり、「肥料の品質の確保等に関する法律」に基づく「肥料」を販売したことを証明します。</t>
    <rPh sb="1" eb="3">
      <t>ジョウキ</t>
    </rPh>
    <rPh sb="9" eb="11">
      <t>ヒリョウ</t>
    </rPh>
    <rPh sb="12" eb="14">
      <t>ヒンシツ</t>
    </rPh>
    <rPh sb="15" eb="17">
      <t>カクホ</t>
    </rPh>
    <rPh sb="17" eb="18">
      <t>トウ</t>
    </rPh>
    <rPh sb="19" eb="20">
      <t>カン</t>
    </rPh>
    <rPh sb="22" eb="24">
      <t>ホウリツ</t>
    </rPh>
    <rPh sb="26" eb="27">
      <t>モト</t>
    </rPh>
    <rPh sb="30" eb="32">
      <t>ヒリョウ</t>
    </rPh>
    <rPh sb="34" eb="36">
      <t>ハンバイ</t>
    </rPh>
    <rPh sb="41" eb="43">
      <t>ショウメイ</t>
    </rPh>
    <phoneticPr fontId="2"/>
  </si>
  <si>
    <t>発酵けいふん</t>
    <rPh sb="0" eb="2">
      <t>ハッコウ</t>
    </rPh>
    <phoneticPr fontId="2"/>
  </si>
  <si>
    <t>令和 ○ 年△△月××日　　　　</t>
    <rPh sb="0" eb="2">
      <t>レイワ</t>
    </rPh>
    <rPh sb="5" eb="6">
      <t>ネン</t>
    </rPh>
    <rPh sb="8" eb="9">
      <t>ツキ</t>
    </rPh>
    <rPh sb="11" eb="12">
      <t>ヒ</t>
    </rPh>
    <phoneticPr fontId="2"/>
  </si>
  <si>
    <t>○△×肥料株式会社　　　　</t>
    <rPh sb="3" eb="5">
      <t>ヒリョウ</t>
    </rPh>
    <rPh sb="5" eb="9">
      <t>カブシキガイシャ</t>
    </rPh>
    <phoneticPr fontId="2"/>
  </si>
  <si>
    <t>代表取締役　肥料 売男　　　　</t>
    <rPh sb="0" eb="2">
      <t>ダイヒョウ</t>
    </rPh>
    <rPh sb="2" eb="5">
      <t>トリシマリヤク</t>
    </rPh>
    <rPh sb="6" eb="8">
      <t>ヒリョウ</t>
    </rPh>
    <rPh sb="9" eb="10">
      <t>ウ</t>
    </rPh>
    <rPh sb="10" eb="11">
      <t>オトコ</t>
    </rPh>
    <phoneticPr fontId="2"/>
  </si>
  <si>
    <t>単位</t>
    <rPh sb="0" eb="2">
      <t>タンイ</t>
    </rPh>
    <phoneticPr fontId="2"/>
  </si>
  <si>
    <t>袋</t>
    <rPh sb="0" eb="1">
      <t>フクロ</t>
    </rPh>
    <phoneticPr fontId="2"/>
  </si>
  <si>
    <t>単価(円)</t>
    <rPh sb="0" eb="2">
      <t>タンカ</t>
    </rPh>
    <rPh sb="3" eb="4">
      <t>エン</t>
    </rPh>
    <phoneticPr fontId="2"/>
  </si>
  <si>
    <t>数量</t>
    <rPh sb="0" eb="1">
      <t>スウ</t>
    </rPh>
    <rPh sb="1" eb="2">
      <t>リョウ</t>
    </rPh>
    <phoneticPr fontId="2"/>
  </si>
  <si>
    <t>愛知　次郎</t>
    <rPh sb="0" eb="2">
      <t>アイチ</t>
    </rPh>
    <rPh sb="3" eb="5">
      <t>ジロウ</t>
    </rPh>
    <phoneticPr fontId="2"/>
  </si>
  <si>
    <t>愛知県〇〇市○○町△△１２３　　　　</t>
    <rPh sb="0" eb="3">
      <t>アイチケン</t>
    </rPh>
    <rPh sb="5" eb="6">
      <t>シ</t>
    </rPh>
    <rPh sb="8" eb="9">
      <t>チョウ</t>
    </rPh>
    <phoneticPr fontId="2"/>
  </si>
  <si>
    <t>消費税</t>
    <rPh sb="0" eb="3">
      <t>ショウヒゼイ</t>
    </rPh>
    <phoneticPr fontId="2"/>
  </si>
  <si>
    <t>金額(税込)</t>
    <rPh sb="0" eb="2">
      <t>キンガク</t>
    </rPh>
    <rPh sb="3" eb="5">
      <t>ゼイコミ</t>
    </rPh>
    <phoneticPr fontId="2"/>
  </si>
  <si>
    <t>値引き</t>
    <rPh sb="0" eb="2">
      <t>ネビ</t>
    </rPh>
    <phoneticPr fontId="2"/>
  </si>
  <si>
    <t>※　値引きがある場合は、その旨を記載し、合計に必ず反映させること。</t>
    <rPh sb="2" eb="4">
      <t>ネビ</t>
    </rPh>
    <rPh sb="8" eb="10">
      <t>バアイ</t>
    </rPh>
    <rPh sb="14" eb="15">
      <t>ムネ</t>
    </rPh>
    <rPh sb="16" eb="18">
      <t>キサイ</t>
    </rPh>
    <rPh sb="20" eb="22">
      <t>ゴウケイ</t>
    </rPh>
    <rPh sb="23" eb="24">
      <t>カナラ</t>
    </rPh>
    <rPh sb="25" eb="27">
      <t>ハンエイ</t>
    </rPh>
    <phoneticPr fontId="2"/>
  </si>
  <si>
    <t>小　計</t>
    <rPh sb="0" eb="1">
      <t>ショウ</t>
    </rPh>
    <rPh sb="2" eb="3">
      <t>ケイ</t>
    </rPh>
    <phoneticPr fontId="2"/>
  </si>
  <si>
    <t>単価(円)
(税抜き)</t>
    <rPh sb="0" eb="2">
      <t>タンカ</t>
    </rPh>
    <rPh sb="3" eb="4">
      <t>エン</t>
    </rPh>
    <rPh sb="8" eb="9">
      <t>ヌ</t>
    </rPh>
    <phoneticPr fontId="2"/>
  </si>
  <si>
    <t>金額 (税抜き）</t>
    <rPh sb="0" eb="2">
      <t>キンガク</t>
    </rPh>
    <rPh sb="4" eb="5">
      <t>ゼイ</t>
    </rPh>
    <rPh sb="5" eb="6">
      <t>ヌ</t>
    </rPh>
    <phoneticPr fontId="2"/>
  </si>
  <si>
    <t>中　計</t>
    <rPh sb="0" eb="1">
      <t>チュウ</t>
    </rPh>
    <rPh sb="2" eb="3">
      <t>ケイ</t>
    </rPh>
    <phoneticPr fontId="2"/>
  </si>
  <si>
    <t>合計（税込み）</t>
    <rPh sb="0" eb="1">
      <t>ゴウ</t>
    </rPh>
    <rPh sb="1" eb="2">
      <t>ケイ</t>
    </rPh>
    <rPh sb="3" eb="5">
      <t>ゼイコ</t>
    </rPh>
    <phoneticPr fontId="2"/>
  </si>
  <si>
    <t>○△×肥料株式会社</t>
    <phoneticPr fontId="2"/>
  </si>
  <si>
    <t>※　全ての項目が必須のため、記入してください。</t>
  </si>
  <si>
    <t>※　当用の場合は、注文日と納品日は同日で整理してください。</t>
  </si>
  <si>
    <t>※　まだ、請求及び領収していない場合は、予定日を記入してください。</t>
  </si>
  <si>
    <t>※　値引きがある場合は、その旨を記載し、合計に必ず反映させてください。</t>
  </si>
  <si>
    <t>なお、注文日が、2022年11月1日以前の場合は下記に、注釈（価格決定日等）をご記入ください。</t>
    <rPh sb="24" eb="26">
      <t>カキ</t>
    </rPh>
    <rPh sb="31" eb="33">
      <t>カカク</t>
    </rPh>
    <rPh sb="33" eb="36">
      <t>ケッテイビ</t>
    </rPh>
    <rPh sb="36" eb="37">
      <t>トウ</t>
    </rPh>
    <phoneticPr fontId="2"/>
  </si>
  <si>
    <t>上記のとおり、「肥料の品質の確保等に関する法律」に基づく「肥料」を販売したことを証明します。</t>
    <rPh sb="0" eb="2">
      <t>ジョウキ</t>
    </rPh>
    <rPh sb="8" eb="10">
      <t>ヒリョウ</t>
    </rPh>
    <rPh sb="11" eb="13">
      <t>ヒンシツ</t>
    </rPh>
    <rPh sb="14" eb="16">
      <t>カクホ</t>
    </rPh>
    <rPh sb="16" eb="17">
      <t>トウ</t>
    </rPh>
    <rPh sb="18" eb="19">
      <t>カン</t>
    </rPh>
    <rPh sb="21" eb="23">
      <t>ホウリツ</t>
    </rPh>
    <rPh sb="25" eb="26">
      <t>モト</t>
    </rPh>
    <rPh sb="29" eb="31">
      <t>ヒリョウ</t>
    </rPh>
    <rPh sb="33" eb="35">
      <t>ハンバイ</t>
    </rPh>
    <rPh sb="40" eb="42">
      <t>ショウメイ</t>
    </rPh>
    <phoneticPr fontId="2"/>
  </si>
  <si>
    <t>発行年月日：</t>
    <rPh sb="0" eb="5">
      <t>ハッコウネンガッピ</t>
    </rPh>
    <phoneticPr fontId="2"/>
  </si>
  <si>
    <t>肥料商名：</t>
    <rPh sb="0" eb="4">
      <t>ヒリョウショウメイ</t>
    </rPh>
    <phoneticPr fontId="2"/>
  </si>
  <si>
    <t>代表者名等＋印：</t>
    <rPh sb="0" eb="3">
      <t>ダイヒョウシャ</t>
    </rPh>
    <rPh sb="3" eb="4">
      <t>メイ</t>
    </rPh>
    <rPh sb="4" eb="5">
      <t>トウ</t>
    </rPh>
    <rPh sb="6" eb="7">
      <t>イン</t>
    </rPh>
    <phoneticPr fontId="2"/>
  </si>
  <si>
    <t>山田　太郎</t>
    <rPh sb="0" eb="2">
      <t>ヤマダ</t>
    </rPh>
    <rPh sb="3" eb="5">
      <t>タロウ</t>
    </rPh>
    <phoneticPr fontId="2"/>
  </si>
  <si>
    <t>令和　　年　　月　　日</t>
    <phoneticPr fontId="2"/>
  </si>
  <si>
    <t>住　　所：</t>
    <rPh sb="0" eb="1">
      <t>ジュウ</t>
    </rPh>
    <rPh sb="3" eb="4">
      <t>ショ</t>
    </rPh>
    <phoneticPr fontId="2"/>
  </si>
  <si>
    <t>※　消費税の端数(小数点以下の切捨て切上げ)については、各肥料商の判断にお任せします。ただし、肥料商内で運用は統一してください。</t>
    <phoneticPr fontId="2"/>
  </si>
  <si>
    <t>※　必ず、「中計」と「消費税」の合計が「合計(税込み)」になるようご確認ください。</t>
    <rPh sb="2" eb="3">
      <t>カナラ</t>
    </rPh>
    <rPh sb="6" eb="8">
      <t>ナカケイ</t>
    </rPh>
    <rPh sb="11" eb="14">
      <t>ショウヒゼイ</t>
    </rPh>
    <rPh sb="16" eb="18">
      <t>ゴウケイ</t>
    </rPh>
    <rPh sb="20" eb="22">
      <t>ゴウケイ</t>
    </rPh>
    <rPh sb="23" eb="25">
      <t>ゼイコ</t>
    </rPh>
    <rPh sb="34" eb="36">
      <t>カクニン</t>
    </rPh>
    <phoneticPr fontId="2"/>
  </si>
  <si>
    <t>愛知県〇〇市○○町△△１２３　　</t>
    <phoneticPr fontId="2"/>
  </si>
  <si>
    <t>代表取締役　肥料 売男</t>
    <phoneticPr fontId="2"/>
  </si>
  <si>
    <t>請　求　日</t>
    <rPh sb="0" eb="1">
      <t>ショウ</t>
    </rPh>
    <rPh sb="2" eb="3">
      <t>モトム</t>
    </rPh>
    <rPh sb="4" eb="5">
      <t>ビ</t>
    </rPh>
    <phoneticPr fontId="2"/>
  </si>
  <si>
    <t>領　収　日</t>
    <rPh sb="0" eb="1">
      <t>リョウ</t>
    </rPh>
    <rPh sb="2" eb="3">
      <t>オサム</t>
    </rPh>
    <rPh sb="4" eb="5">
      <t>ビ</t>
    </rPh>
    <phoneticPr fontId="2"/>
  </si>
  <si>
    <t>上表１「園芸用追肥625」について、価格決定日は2022年12月1日です。</t>
    <rPh sb="0" eb="2">
      <t>ジョウヒョウ</t>
    </rPh>
    <rPh sb="18" eb="23">
      <t>カカクケッテイビ</t>
    </rPh>
    <rPh sb="28" eb="29">
      <t>ネン</t>
    </rPh>
    <rPh sb="31" eb="32">
      <t>ガツ</t>
    </rPh>
    <rPh sb="33" eb="34">
      <t>ニチ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</si>
</sst>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#,##0;&quot;▲ &quot;#,##0"/>
  </numFmts>
  <fonts count="2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8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游ゴシック"/>
      <family val="3"/>
      <charset val="128"/>
      <scheme val="minor"/>
    </font>
    <font>
      <b/>
      <sz val="14"/>
      <color rgb="FFFF0000"/>
      <name val="HG丸ｺﾞｼｯｸM-PRO"/>
      <family val="3"/>
      <charset val="128"/>
    </font>
    <font>
      <b/>
      <sz val="11"/>
      <color rgb="FFFF0000"/>
      <name val="HG丸ｺﾞｼｯｸM-PRO"/>
      <family val="3"/>
      <charset val="128"/>
    </font>
    <font>
      <sz val="11"/>
      <color rgb="FFFF0000"/>
      <name val="HG丸ｺﾞｼｯｸM-PRO"/>
      <family val="3"/>
      <charset val="128"/>
    </font>
    <font>
      <b/>
      <sz val="11"/>
      <color theme="1"/>
      <name val="游ゴシック"/>
      <family val="2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b/>
      <sz val="11"/>
      <color theme="1"/>
      <name val="HG丸ｺﾞｼｯｸM-PRO"/>
      <family val="3"/>
      <charset val="128"/>
    </font>
    <font>
      <b/>
      <sz val="12"/>
      <color theme="1"/>
      <name val="游ゴシック"/>
      <family val="2"/>
      <charset val="128"/>
      <scheme val="minor"/>
    </font>
    <font>
      <b/>
      <sz val="1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1"/>
      <name val="HG丸ｺﾞｼｯｸM-PRO"/>
      <family val="3"/>
      <charset val="128"/>
    </font>
    <font>
      <sz val="12"/>
      <color indexed="81"/>
      <name val="HGP創英角ｺﾞｼｯｸUB"/>
      <family val="3"/>
      <charset val="128"/>
    </font>
    <font>
      <b/>
      <sz val="11"/>
      <color rgb="FFFF0000"/>
      <name val="ＭＳ ゴシック"/>
      <family val="3"/>
      <charset val="128"/>
    </font>
    <font>
      <b/>
      <sz val="12"/>
      <color rgb="FFFF0000"/>
      <name val="游ゴシック"/>
      <family val="3"/>
      <charset val="128"/>
      <scheme val="minor"/>
    </font>
    <font>
      <sz val="12"/>
      <color indexed="10"/>
      <name val="HGP創英角ｺﾞｼｯｸUB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65">
    <xf numFmtId="0" fontId="0" fillId="0" borderId="0" xfId="0">
      <alignment vertical="center"/>
    </xf>
    <xf numFmtId="0" fontId="4" fillId="0" borderId="0" xfId="0" applyFont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176" fontId="8" fillId="0" borderId="5" xfId="0" applyNumberFormat="1" applyFont="1" applyBorder="1" applyAlignment="1">
      <alignment horizontal="center" vertical="center" shrinkToFit="1"/>
    </xf>
    <xf numFmtId="176" fontId="8" fillId="0" borderId="6" xfId="0" applyNumberFormat="1" applyFont="1" applyBorder="1" applyAlignment="1">
      <alignment horizontal="center" vertical="center" shrinkToFit="1"/>
    </xf>
    <xf numFmtId="176" fontId="8" fillId="0" borderId="8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vertical="center" shrinkToFit="1"/>
    </xf>
    <xf numFmtId="38" fontId="8" fillId="0" borderId="17" xfId="1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38" fontId="8" fillId="0" borderId="22" xfId="1" applyFont="1" applyBorder="1" applyAlignment="1">
      <alignment vertical="center" shrinkToFit="1"/>
    </xf>
    <xf numFmtId="38" fontId="8" fillId="0" borderId="8" xfId="1" applyFont="1" applyBorder="1" applyAlignment="1">
      <alignment vertical="center" shrinkToFit="1"/>
    </xf>
    <xf numFmtId="176" fontId="8" fillId="0" borderId="9" xfId="0" applyNumberFormat="1" applyFont="1" applyBorder="1" applyAlignment="1">
      <alignment horizontal="center" vertical="center" shrinkToFit="1"/>
    </xf>
    <xf numFmtId="176" fontId="8" fillId="0" borderId="10" xfId="0" applyNumberFormat="1" applyFont="1" applyBorder="1" applyAlignment="1">
      <alignment horizontal="center" vertical="center" shrinkToFit="1"/>
    </xf>
    <xf numFmtId="176" fontId="8" fillId="0" borderId="12" xfId="0" applyNumberFormat="1" applyFont="1" applyBorder="1" applyAlignment="1">
      <alignment horizontal="center" vertical="center" shrinkToFit="1"/>
    </xf>
    <xf numFmtId="0" fontId="8" fillId="0" borderId="10" xfId="0" applyFont="1" applyBorder="1" applyAlignment="1">
      <alignment vertical="center" shrinkToFit="1"/>
    </xf>
    <xf numFmtId="0" fontId="8" fillId="0" borderId="18" xfId="0" applyFont="1" applyBorder="1" applyAlignment="1">
      <alignment vertical="center" shrinkToFit="1"/>
    </xf>
    <xf numFmtId="0" fontId="8" fillId="0" borderId="11" xfId="0" applyFont="1" applyBorder="1" applyAlignment="1">
      <alignment vertical="center" shrinkToFit="1"/>
    </xf>
    <xf numFmtId="38" fontId="8" fillId="0" borderId="23" xfId="1" applyFont="1" applyBorder="1" applyAlignment="1">
      <alignment vertical="center" shrinkToFit="1"/>
    </xf>
    <xf numFmtId="38" fontId="8" fillId="0" borderId="12" xfId="1" applyFont="1" applyBorder="1" applyAlignment="1">
      <alignment vertical="center" shrinkToFit="1"/>
    </xf>
    <xf numFmtId="38" fontId="8" fillId="0" borderId="18" xfId="1" applyFont="1" applyBorder="1" applyAlignment="1">
      <alignment vertical="center" shrinkToFit="1"/>
    </xf>
    <xf numFmtId="176" fontId="3" fillId="0" borderId="9" xfId="0" applyNumberFormat="1" applyFont="1" applyBorder="1" applyAlignment="1">
      <alignment horizontal="center" vertical="center" shrinkToFit="1"/>
    </xf>
    <xf numFmtId="176" fontId="3" fillId="0" borderId="10" xfId="0" applyNumberFormat="1" applyFont="1" applyBorder="1" applyAlignment="1">
      <alignment horizontal="center" vertical="center" shrinkToFit="1"/>
    </xf>
    <xf numFmtId="176" fontId="3" fillId="0" borderId="12" xfId="0" applyNumberFormat="1" applyFont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8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23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76" fontId="3" fillId="0" borderId="13" xfId="0" applyNumberFormat="1" applyFont="1" applyBorder="1" applyAlignment="1">
      <alignment horizontal="center" vertical="center" shrinkToFit="1"/>
    </xf>
    <xf numFmtId="176" fontId="3" fillId="0" borderId="14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 shrinkToFit="1"/>
    </xf>
    <xf numFmtId="0" fontId="3" fillId="0" borderId="14" xfId="0" applyFon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0" fontId="3" fillId="0" borderId="24" xfId="0" applyFont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0" fillId="0" borderId="0" xfId="0" applyAlignment="1">
      <alignment vertical="center" shrinkToFit="1"/>
    </xf>
    <xf numFmtId="38" fontId="8" fillId="0" borderId="1" xfId="0" applyNumberFormat="1" applyFont="1" applyBorder="1" applyAlignment="1">
      <alignment vertical="center" shrinkToFit="1"/>
    </xf>
    <xf numFmtId="0" fontId="0" fillId="0" borderId="0" xfId="0" applyAlignment="1">
      <alignment horizontal="center" vertical="center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3" fillId="0" borderId="24" xfId="0" applyFont="1" applyBorder="1" applyAlignment="1">
      <alignment horizontal="center" vertical="center" shrinkToFit="1"/>
    </xf>
    <xf numFmtId="176" fontId="9" fillId="0" borderId="9" xfId="0" applyNumberFormat="1" applyFont="1" applyBorder="1" applyAlignment="1">
      <alignment horizontal="center" vertical="center" shrinkToFit="1"/>
    </xf>
    <xf numFmtId="176" fontId="9" fillId="0" borderId="10" xfId="0" applyNumberFormat="1" applyFont="1" applyBorder="1" applyAlignment="1">
      <alignment horizontal="center" vertical="center" shrinkToFit="1"/>
    </xf>
    <xf numFmtId="176" fontId="9" fillId="0" borderId="12" xfId="0" applyNumberFormat="1" applyFont="1" applyBorder="1" applyAlignment="1">
      <alignment horizontal="center" vertical="center" shrinkToFit="1"/>
    </xf>
    <xf numFmtId="0" fontId="8" fillId="0" borderId="23" xfId="0" applyFont="1" applyBorder="1" applyAlignment="1">
      <alignment vertical="center" shrinkToFit="1"/>
    </xf>
    <xf numFmtId="177" fontId="8" fillId="0" borderId="12" xfId="1" applyNumberFormat="1" applyFont="1" applyBorder="1" applyAlignment="1">
      <alignment vertical="center" shrinkToFit="1"/>
    </xf>
    <xf numFmtId="176" fontId="3" fillId="0" borderId="38" xfId="0" applyNumberFormat="1" applyFont="1" applyBorder="1" applyAlignment="1">
      <alignment horizontal="center" vertical="center" shrinkToFit="1"/>
    </xf>
    <xf numFmtId="0" fontId="5" fillId="0" borderId="0" xfId="0" applyFont="1" applyAlignment="1">
      <alignment horizontal="center" vertical="center" shrinkToFit="1"/>
    </xf>
    <xf numFmtId="38" fontId="8" fillId="0" borderId="0" xfId="0" applyNumberFormat="1" applyFont="1" applyAlignment="1">
      <alignment vertical="center" shrinkToFit="1"/>
    </xf>
    <xf numFmtId="176" fontId="8" fillId="0" borderId="39" xfId="0" applyNumberFormat="1" applyFont="1" applyBorder="1" applyAlignment="1">
      <alignment horizontal="center" vertical="center" shrinkToFit="1"/>
    </xf>
    <xf numFmtId="0" fontId="8" fillId="0" borderId="40" xfId="0" applyFont="1" applyBorder="1" applyAlignment="1">
      <alignment vertical="center" shrinkToFit="1"/>
    </xf>
    <xf numFmtId="38" fontId="8" fillId="0" borderId="42" xfId="1" applyFont="1" applyBorder="1" applyAlignment="1">
      <alignment vertical="center" shrinkToFit="1"/>
    </xf>
    <xf numFmtId="0" fontId="8" fillId="0" borderId="43" xfId="0" applyFont="1" applyBorder="1" applyAlignment="1">
      <alignment vertical="center" shrinkToFit="1"/>
    </xf>
    <xf numFmtId="0" fontId="8" fillId="0" borderId="44" xfId="0" applyFont="1" applyBorder="1" applyAlignment="1">
      <alignment horizontal="center" vertical="center" shrinkToFit="1"/>
    </xf>
    <xf numFmtId="38" fontId="8" fillId="0" borderId="41" xfId="1" applyFont="1" applyBorder="1" applyAlignment="1">
      <alignment vertical="center" shrinkToFit="1"/>
    </xf>
    <xf numFmtId="0" fontId="0" fillId="0" borderId="0" xfId="0" applyAlignment="1">
      <alignment vertical="top" wrapText="1"/>
    </xf>
    <xf numFmtId="0" fontId="11" fillId="0" borderId="0" xfId="0" applyFont="1" applyAlignment="1">
      <alignment horizontal="left"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176" fontId="12" fillId="0" borderId="28" xfId="0" applyNumberFormat="1" applyFont="1" applyBorder="1" applyAlignment="1">
      <alignment horizontal="center" vertical="center" shrinkToFit="1"/>
    </xf>
    <xf numFmtId="0" fontId="12" fillId="0" borderId="28" xfId="0" applyFont="1" applyBorder="1" applyAlignment="1">
      <alignment vertical="center" shrinkToFit="1"/>
    </xf>
    <xf numFmtId="176" fontId="12" fillId="0" borderId="37" xfId="0" applyNumberFormat="1" applyFont="1" applyBorder="1" applyAlignment="1">
      <alignment horizontal="center" vertical="center" shrinkToFit="1"/>
    </xf>
    <xf numFmtId="176" fontId="16" fillId="0" borderId="5" xfId="0" applyNumberFormat="1" applyFont="1" applyBorder="1" applyAlignment="1">
      <alignment horizontal="center" vertical="center" shrinkToFit="1"/>
    </xf>
    <xf numFmtId="0" fontId="16" fillId="0" borderId="6" xfId="0" applyFont="1" applyBorder="1" applyAlignment="1">
      <alignment vertical="center" shrinkToFit="1"/>
    </xf>
    <xf numFmtId="38" fontId="16" fillId="0" borderId="17" xfId="1" applyFont="1" applyBorder="1" applyAlignment="1">
      <alignment vertical="center" shrinkToFit="1"/>
    </xf>
    <xf numFmtId="0" fontId="16" fillId="0" borderId="7" xfId="0" applyFont="1" applyBorder="1" applyAlignment="1">
      <alignment vertical="center" shrinkToFit="1"/>
    </xf>
    <xf numFmtId="0" fontId="16" fillId="0" borderId="22" xfId="0" applyFont="1" applyBorder="1" applyAlignment="1">
      <alignment horizontal="center" vertical="center" shrinkToFit="1"/>
    </xf>
    <xf numFmtId="38" fontId="16" fillId="0" borderId="8" xfId="1" applyFont="1" applyBorder="1" applyAlignment="1">
      <alignment vertical="center" shrinkToFit="1"/>
    </xf>
    <xf numFmtId="176" fontId="16" fillId="0" borderId="39" xfId="0" applyNumberFormat="1" applyFont="1" applyBorder="1" applyAlignment="1">
      <alignment horizontal="center" vertical="center" shrinkToFit="1"/>
    </xf>
    <xf numFmtId="0" fontId="16" fillId="0" borderId="40" xfId="0" applyFont="1" applyBorder="1" applyAlignment="1">
      <alignment vertical="center" shrinkToFit="1"/>
    </xf>
    <xf numFmtId="38" fontId="16" fillId="0" borderId="42" xfId="1" applyFont="1" applyBorder="1" applyAlignment="1">
      <alignment vertical="center" shrinkToFit="1"/>
    </xf>
    <xf numFmtId="0" fontId="16" fillId="0" borderId="43" xfId="0" applyFont="1" applyBorder="1" applyAlignment="1">
      <alignment vertical="center" shrinkToFit="1"/>
    </xf>
    <xf numFmtId="0" fontId="16" fillId="0" borderId="44" xfId="0" applyFont="1" applyBorder="1" applyAlignment="1">
      <alignment horizontal="center" vertical="center" shrinkToFit="1"/>
    </xf>
    <xf numFmtId="38" fontId="16" fillId="0" borderId="41" xfId="1" applyFont="1" applyBorder="1" applyAlignment="1">
      <alignment vertical="center" shrinkToFit="1"/>
    </xf>
    <xf numFmtId="176" fontId="16" fillId="0" borderId="9" xfId="0" applyNumberFormat="1" applyFont="1" applyBorder="1" applyAlignment="1">
      <alignment horizontal="center" vertical="center" shrinkToFit="1"/>
    </xf>
    <xf numFmtId="0" fontId="16" fillId="0" borderId="10" xfId="0" applyFont="1" applyBorder="1" applyAlignment="1">
      <alignment vertical="center" shrinkToFit="1"/>
    </xf>
    <xf numFmtId="0" fontId="16" fillId="0" borderId="18" xfId="0" applyFont="1" applyBorder="1" applyAlignment="1">
      <alignment vertical="center" shrinkToFit="1"/>
    </xf>
    <xf numFmtId="0" fontId="16" fillId="0" borderId="11" xfId="0" applyFont="1" applyBorder="1" applyAlignment="1">
      <alignment vertical="center" shrinkToFit="1"/>
    </xf>
    <xf numFmtId="0" fontId="16" fillId="0" borderId="23" xfId="0" applyFont="1" applyBorder="1" applyAlignment="1">
      <alignment horizontal="center" vertical="center" shrinkToFit="1"/>
    </xf>
    <xf numFmtId="38" fontId="16" fillId="0" borderId="12" xfId="1" applyFont="1" applyBorder="1" applyAlignment="1">
      <alignment vertical="center" shrinkToFit="1"/>
    </xf>
    <xf numFmtId="0" fontId="16" fillId="0" borderId="12" xfId="0" applyFont="1" applyBorder="1" applyAlignment="1">
      <alignment vertical="center" shrinkToFit="1"/>
    </xf>
    <xf numFmtId="176" fontId="16" fillId="0" borderId="29" xfId="0" applyNumberFormat="1" applyFont="1" applyBorder="1" applyAlignment="1">
      <alignment horizontal="center" vertical="center" shrinkToFit="1"/>
    </xf>
    <xf numFmtId="0" fontId="16" fillId="0" borderId="30" xfId="0" applyFont="1" applyBorder="1" applyAlignment="1">
      <alignment vertical="center" shrinkToFit="1"/>
    </xf>
    <xf numFmtId="0" fontId="16" fillId="0" borderId="32" xfId="0" applyFont="1" applyBorder="1" applyAlignment="1">
      <alignment vertical="center" shrinkToFit="1"/>
    </xf>
    <xf numFmtId="0" fontId="16" fillId="0" borderId="33" xfId="0" applyFont="1" applyBorder="1" applyAlignment="1">
      <alignment vertical="center" shrinkToFit="1"/>
    </xf>
    <xf numFmtId="0" fontId="16" fillId="0" borderId="34" xfId="0" applyFont="1" applyBorder="1" applyAlignment="1">
      <alignment horizontal="center" vertical="center" shrinkToFit="1"/>
    </xf>
    <xf numFmtId="0" fontId="16" fillId="0" borderId="31" xfId="0" applyFont="1" applyBorder="1" applyAlignment="1">
      <alignment vertical="center" shrinkToFit="1"/>
    </xf>
    <xf numFmtId="0" fontId="0" fillId="0" borderId="0" xfId="0" applyAlignment="1">
      <alignment horizontal="right" vertical="center" shrinkToFit="1"/>
    </xf>
    <xf numFmtId="0" fontId="13" fillId="0" borderId="0" xfId="0" applyFont="1">
      <alignment vertical="center"/>
    </xf>
    <xf numFmtId="0" fontId="13" fillId="2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/>
    </xf>
    <xf numFmtId="38" fontId="12" fillId="0" borderId="27" xfId="1" applyFont="1" applyBorder="1" applyAlignment="1">
      <alignment vertical="center" shrinkToFit="1"/>
    </xf>
    <xf numFmtId="38" fontId="8" fillId="0" borderId="27" xfId="0" applyNumberFormat="1" applyFont="1" applyBorder="1" applyAlignment="1">
      <alignment vertical="center" shrinkToFit="1"/>
    </xf>
    <xf numFmtId="38" fontId="8" fillId="0" borderId="27" xfId="1" applyFont="1" applyBorder="1" applyAlignment="1">
      <alignment vertical="center" shrinkToFit="1"/>
    </xf>
    <xf numFmtId="38" fontId="8" fillId="0" borderId="47" xfId="1" applyFont="1" applyBorder="1" applyAlignment="1">
      <alignment vertical="center" shrinkToFit="1"/>
    </xf>
    <xf numFmtId="38" fontId="8" fillId="0" borderId="50" xfId="0" applyNumberFormat="1" applyFont="1" applyBorder="1" applyAlignment="1">
      <alignment vertical="center" shrinkToFit="1"/>
    </xf>
    <xf numFmtId="38" fontId="16" fillId="0" borderId="47" xfId="1" applyFont="1" applyBorder="1" applyAlignment="1">
      <alignment vertical="center" shrinkToFit="1"/>
    </xf>
    <xf numFmtId="38" fontId="16" fillId="0" borderId="27" xfId="1" applyFont="1" applyBorder="1" applyAlignment="1">
      <alignment vertical="center" shrinkToFit="1"/>
    </xf>
    <xf numFmtId="38" fontId="16" fillId="0" borderId="50" xfId="1" applyFont="1" applyBorder="1" applyAlignment="1">
      <alignment vertical="center" shrinkToFit="1"/>
    </xf>
    <xf numFmtId="176" fontId="8" fillId="0" borderId="42" xfId="0" applyNumberFormat="1" applyFont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/>
    </xf>
    <xf numFmtId="176" fontId="8" fillId="0" borderId="51" xfId="0" applyNumberFormat="1" applyFont="1" applyBorder="1" applyAlignment="1">
      <alignment horizontal="center" vertical="center" shrinkToFit="1"/>
    </xf>
    <xf numFmtId="176" fontId="16" fillId="0" borderId="52" xfId="0" applyNumberFormat="1" applyFont="1" applyBorder="1" applyAlignment="1">
      <alignment horizontal="center" vertical="center" shrinkToFit="1"/>
    </xf>
    <xf numFmtId="176" fontId="16" fillId="0" borderId="51" xfId="0" applyNumberFormat="1" applyFont="1" applyBorder="1" applyAlignment="1">
      <alignment horizontal="center" vertical="center" shrinkToFit="1"/>
    </xf>
    <xf numFmtId="176" fontId="16" fillId="0" borderId="53" xfId="0" applyNumberFormat="1" applyFont="1" applyBorder="1" applyAlignment="1">
      <alignment horizontal="center" vertical="center" shrinkToFit="1"/>
    </xf>
    <xf numFmtId="176" fontId="16" fillId="0" borderId="13" xfId="0" applyNumberFormat="1" applyFont="1" applyBorder="1" applyAlignment="1">
      <alignment horizontal="center" vertical="center" shrinkToFit="1"/>
    </xf>
    <xf numFmtId="176" fontId="16" fillId="0" borderId="54" xfId="0" applyNumberFormat="1" applyFont="1" applyBorder="1" applyAlignment="1">
      <alignment horizontal="center" vertical="center" shrinkToFit="1"/>
    </xf>
    <xf numFmtId="0" fontId="11" fillId="2" borderId="46" xfId="0" applyFont="1" applyFill="1" applyBorder="1" applyAlignment="1">
      <alignment horizontal="center" vertical="center" shrinkToFit="1"/>
    </xf>
    <xf numFmtId="0" fontId="11" fillId="2" borderId="37" xfId="0" applyFont="1" applyFill="1" applyBorder="1" applyAlignment="1">
      <alignment horizontal="center" vertical="center" shrinkToFit="1"/>
    </xf>
    <xf numFmtId="0" fontId="11" fillId="2" borderId="25" xfId="0" applyFont="1" applyFill="1" applyBorder="1" applyAlignment="1">
      <alignment horizontal="center" vertical="center" shrinkToFit="1"/>
    </xf>
    <xf numFmtId="0" fontId="11" fillId="2" borderId="27" xfId="0" applyFont="1" applyFill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46" xfId="0" applyBorder="1" applyAlignment="1">
      <alignment horizontal="left" vertical="top" wrapText="1"/>
    </xf>
    <xf numFmtId="0" fontId="0" fillId="0" borderId="28" xfId="0" applyBorder="1" applyAlignment="1">
      <alignment horizontal="left" vertical="top" wrapText="1"/>
    </xf>
    <xf numFmtId="0" fontId="0" fillId="0" borderId="37" xfId="0" applyBorder="1" applyAlignment="1">
      <alignment horizontal="left" vertical="top" wrapText="1"/>
    </xf>
    <xf numFmtId="0" fontId="0" fillId="0" borderId="35" xfId="0" applyBorder="1" applyAlignment="1">
      <alignment horizontal="left" vertical="top" wrapText="1"/>
    </xf>
    <xf numFmtId="0" fontId="0" fillId="0" borderId="45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176" fontId="3" fillId="0" borderId="0" xfId="0" applyNumberFormat="1" applyFont="1" applyAlignment="1">
      <alignment horizontal="center" vertical="center" shrinkToFit="1"/>
    </xf>
    <xf numFmtId="176" fontId="15" fillId="0" borderId="0" xfId="0" applyNumberFormat="1" applyFont="1" applyAlignment="1">
      <alignment horizontal="left" vertical="center" shrinkToFit="1"/>
    </xf>
    <xf numFmtId="0" fontId="13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shrinkToFit="1"/>
    </xf>
    <xf numFmtId="0" fontId="11" fillId="0" borderId="0" xfId="0" applyFont="1" applyAlignment="1">
      <alignment horizontal="left" vertical="center" shrinkToFit="1"/>
    </xf>
    <xf numFmtId="0" fontId="11" fillId="2" borderId="48" xfId="0" applyFont="1" applyFill="1" applyBorder="1" applyAlignment="1">
      <alignment horizontal="center" vertical="center" shrinkToFit="1"/>
    </xf>
    <xf numFmtId="0" fontId="11" fillId="2" borderId="49" xfId="0" applyFont="1" applyFill="1" applyBorder="1" applyAlignment="1">
      <alignment horizontal="center" vertical="center" shrinkToFit="1"/>
    </xf>
    <xf numFmtId="0" fontId="18" fillId="0" borderId="46" xfId="0" applyFont="1" applyBorder="1" applyAlignment="1">
      <alignment horizontal="left" vertical="center" wrapText="1"/>
    </xf>
    <xf numFmtId="0" fontId="18" fillId="0" borderId="28" xfId="0" applyFont="1" applyBorder="1" applyAlignment="1">
      <alignment horizontal="left" vertical="center" wrapText="1"/>
    </xf>
    <xf numFmtId="0" fontId="18" fillId="0" borderId="37" xfId="0" applyFont="1" applyBorder="1" applyAlignment="1">
      <alignment horizontal="left" vertical="center" wrapText="1"/>
    </xf>
    <xf numFmtId="0" fontId="18" fillId="0" borderId="35" xfId="0" applyFont="1" applyBorder="1" applyAlignment="1">
      <alignment horizontal="left" vertical="center" wrapText="1"/>
    </xf>
    <xf numFmtId="0" fontId="18" fillId="0" borderId="45" xfId="0" applyFont="1" applyBorder="1" applyAlignment="1">
      <alignment horizontal="left" vertical="center" wrapText="1"/>
    </xf>
    <xf numFmtId="0" fontId="18" fillId="0" borderId="36" xfId="0" applyFont="1" applyBorder="1" applyAlignment="1">
      <alignment horizontal="left" vertical="center" wrapText="1"/>
    </xf>
    <xf numFmtId="58" fontId="19" fillId="0" borderId="0" xfId="0" applyNumberFormat="1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 shrinkToFit="1"/>
    </xf>
    <xf numFmtId="0" fontId="5" fillId="0" borderId="25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27" xfId="0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0" fillId="0" borderId="28" xfId="0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752475</xdr:colOff>
      <xdr:row>23</xdr:row>
      <xdr:rowOff>38101</xdr:rowOff>
    </xdr:from>
    <xdr:to>
      <xdr:col>9</xdr:col>
      <xdr:colOff>1085850</xdr:colOff>
      <xdr:row>23</xdr:row>
      <xdr:rowOff>266700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6E0EE15F-CC37-B7FF-91DB-8C7D84227863}"/>
            </a:ext>
          </a:extLst>
        </xdr:cNvPr>
        <xdr:cNvSpPr txBox="1"/>
      </xdr:nvSpPr>
      <xdr:spPr>
        <a:xfrm>
          <a:off x="9486900" y="6896101"/>
          <a:ext cx="333375" cy="228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752475</xdr:colOff>
      <xdr:row>23</xdr:row>
      <xdr:rowOff>38101</xdr:rowOff>
    </xdr:from>
    <xdr:to>
      <xdr:col>9</xdr:col>
      <xdr:colOff>1085850</xdr:colOff>
      <xdr:row>23</xdr:row>
      <xdr:rowOff>266700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BBB1A20E-8162-4CED-AFC9-20CE730DEB23}"/>
            </a:ext>
          </a:extLst>
        </xdr:cNvPr>
        <xdr:cNvSpPr txBox="1"/>
      </xdr:nvSpPr>
      <xdr:spPr>
        <a:xfrm>
          <a:off x="9715500" y="6753226"/>
          <a:ext cx="333375" cy="2285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印</a:t>
          </a:r>
        </a:p>
      </xdr:txBody>
    </xdr:sp>
    <xdr:clientData/>
  </xdr:twoCellAnchor>
  <xdr:twoCellAnchor>
    <xdr:from>
      <xdr:col>9</xdr:col>
      <xdr:colOff>459441</xdr:colOff>
      <xdr:row>22</xdr:row>
      <xdr:rowOff>134471</xdr:rowOff>
    </xdr:from>
    <xdr:to>
      <xdr:col>9</xdr:col>
      <xdr:colOff>1078566</xdr:colOff>
      <xdr:row>24</xdr:row>
      <xdr:rowOff>107390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1DE54417-3230-4AAB-B2EF-7CF76DB27CA2}"/>
            </a:ext>
          </a:extLst>
        </xdr:cNvPr>
        <xdr:cNvSpPr/>
      </xdr:nvSpPr>
      <xdr:spPr>
        <a:xfrm>
          <a:off x="9424147" y="6689912"/>
          <a:ext cx="619125" cy="555625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460375</xdr:colOff>
      <xdr:row>22</xdr:row>
      <xdr:rowOff>238125</xdr:rowOff>
    </xdr:from>
    <xdr:to>
      <xdr:col>10</xdr:col>
      <xdr:colOff>1079500</xdr:colOff>
      <xdr:row>24</xdr:row>
      <xdr:rowOff>222250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9572625" y="5794375"/>
          <a:ext cx="619125" cy="555625"/>
        </a:xfrm>
        <a:prstGeom prst="rect">
          <a:avLst/>
        </a:prstGeom>
        <a:noFill/>
        <a:ln w="4445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9"/>
  <sheetViews>
    <sheetView tabSelected="1" view="pageBreakPreview" zoomScaleNormal="100" zoomScaleSheetLayoutView="100" workbookViewId="0">
      <selection activeCell="E8" sqref="E8"/>
    </sheetView>
  </sheetViews>
  <sheetFormatPr defaultRowHeight="22.5" customHeight="1" x14ac:dyDescent="0.45"/>
  <cols>
    <col min="1" max="1" width="3.5" bestFit="1" customWidth="1"/>
    <col min="2" max="5" width="15.59765625" customWidth="1"/>
    <col min="6" max="6" width="22.8984375" customWidth="1"/>
    <col min="7" max="7" width="13.59765625" customWidth="1"/>
    <col min="8" max="8" width="9" customWidth="1"/>
    <col min="9" max="9" width="6.09765625" style="42" customWidth="1"/>
    <col min="10" max="10" width="15.59765625" customWidth="1"/>
  </cols>
  <sheetData>
    <row r="1" spans="1:10" ht="22.5" customHeight="1" x14ac:dyDescent="0.45">
      <c r="B1" s="124" t="s">
        <v>10</v>
      </c>
      <c r="C1" s="124"/>
      <c r="D1" s="124"/>
      <c r="E1" s="124"/>
      <c r="F1" s="124"/>
      <c r="G1" s="124"/>
      <c r="H1" s="124"/>
      <c r="I1" s="124"/>
      <c r="J1" s="124"/>
    </row>
    <row r="2" spans="1:10" ht="22.5" customHeight="1" x14ac:dyDescent="0.45">
      <c r="B2" s="125"/>
      <c r="C2" s="125"/>
      <c r="D2" s="94" t="s">
        <v>4</v>
      </c>
      <c r="E2" s="63"/>
      <c r="F2" s="63"/>
      <c r="G2" s="63"/>
      <c r="H2" s="63"/>
      <c r="I2" s="64"/>
      <c r="J2" s="63"/>
    </row>
    <row r="3" spans="1:10" ht="11.25" customHeight="1" x14ac:dyDescent="0.45">
      <c r="B3" s="63"/>
      <c r="C3" s="63"/>
      <c r="D3" s="63"/>
      <c r="E3" s="63"/>
      <c r="F3" s="63"/>
      <c r="G3" s="63"/>
      <c r="H3" s="63"/>
      <c r="I3" s="64"/>
      <c r="J3" s="63"/>
    </row>
    <row r="4" spans="1:10" ht="44.25" customHeight="1" x14ac:dyDescent="0.45">
      <c r="B4" s="95" t="s">
        <v>5</v>
      </c>
      <c r="C4" s="96" t="s">
        <v>6</v>
      </c>
      <c r="D4" s="96" t="s">
        <v>49</v>
      </c>
      <c r="E4" s="112" t="s">
        <v>50</v>
      </c>
      <c r="F4" s="97" t="s">
        <v>7</v>
      </c>
      <c r="G4" s="98" t="s">
        <v>28</v>
      </c>
      <c r="H4" s="99" t="s">
        <v>20</v>
      </c>
      <c r="I4" s="100" t="s">
        <v>17</v>
      </c>
      <c r="J4" s="101" t="s">
        <v>29</v>
      </c>
    </row>
    <row r="5" spans="1:10" ht="22.5" customHeight="1" x14ac:dyDescent="0.45">
      <c r="A5">
        <v>1</v>
      </c>
      <c r="B5" s="68"/>
      <c r="C5" s="68"/>
      <c r="D5" s="68"/>
      <c r="E5" s="118"/>
      <c r="F5" s="69"/>
      <c r="G5" s="70"/>
      <c r="H5" s="71"/>
      <c r="I5" s="72"/>
      <c r="J5" s="73" t="str">
        <f>IF(G5*H5&lt;&gt;0,G5*H5,"")</f>
        <v/>
      </c>
    </row>
    <row r="6" spans="1:10" ht="22.5" customHeight="1" x14ac:dyDescent="0.45">
      <c r="A6">
        <v>2</v>
      </c>
      <c r="B6" s="74"/>
      <c r="C6" s="74"/>
      <c r="D6" s="74"/>
      <c r="E6" s="114"/>
      <c r="F6" s="75"/>
      <c r="G6" s="76"/>
      <c r="H6" s="77"/>
      <c r="I6" s="78"/>
      <c r="J6" s="79" t="str">
        <f>IF(G6*H6&lt;&gt;0,G6*H6,"")</f>
        <v/>
      </c>
    </row>
    <row r="7" spans="1:10" ht="22.5" customHeight="1" x14ac:dyDescent="0.45">
      <c r="A7">
        <v>3</v>
      </c>
      <c r="B7" s="74"/>
      <c r="C7" s="74"/>
      <c r="D7" s="74"/>
      <c r="E7" s="114"/>
      <c r="F7" s="75"/>
      <c r="G7" s="76"/>
      <c r="H7" s="77"/>
      <c r="I7" s="78"/>
      <c r="J7" s="79" t="str">
        <f>IF(G7*H7&lt;&gt;0,G7*H7,"")</f>
        <v/>
      </c>
    </row>
    <row r="8" spans="1:10" ht="22.5" customHeight="1" x14ac:dyDescent="0.45">
      <c r="A8">
        <v>4</v>
      </c>
      <c r="B8" s="74"/>
      <c r="C8" s="74"/>
      <c r="D8" s="74"/>
      <c r="E8" s="114"/>
      <c r="F8" s="75"/>
      <c r="G8" s="76"/>
      <c r="H8" s="77"/>
      <c r="I8" s="78"/>
      <c r="J8" s="79" t="str">
        <f>IF(G8*H8&lt;&gt;0,G8*H8,"")</f>
        <v/>
      </c>
    </row>
    <row r="9" spans="1:10" ht="22.5" customHeight="1" x14ac:dyDescent="0.45">
      <c r="A9">
        <v>5</v>
      </c>
      <c r="B9" s="74"/>
      <c r="C9" s="74"/>
      <c r="D9" s="74"/>
      <c r="E9" s="114"/>
      <c r="F9" s="75"/>
      <c r="G9" s="76"/>
      <c r="H9" s="77"/>
      <c r="I9" s="78"/>
      <c r="J9" s="79" t="str">
        <f>IF(G9*H9&lt;&gt;0,G9*H9,"")</f>
        <v/>
      </c>
    </row>
    <row r="10" spans="1:10" ht="22.5" customHeight="1" x14ac:dyDescent="0.45">
      <c r="A10">
        <v>6</v>
      </c>
      <c r="B10" s="80"/>
      <c r="C10" s="80"/>
      <c r="D10" s="80"/>
      <c r="E10" s="115"/>
      <c r="F10" s="81"/>
      <c r="G10" s="82"/>
      <c r="H10" s="83"/>
      <c r="I10" s="84"/>
      <c r="J10" s="85" t="str">
        <f t="shared" ref="J10:J14" si="0">IF(G10*H10&lt;&gt;0,G10*H10,"")</f>
        <v/>
      </c>
    </row>
    <row r="11" spans="1:10" ht="22.5" customHeight="1" x14ac:dyDescent="0.45">
      <c r="A11">
        <v>7</v>
      </c>
      <c r="B11" s="80"/>
      <c r="C11" s="80"/>
      <c r="D11" s="80"/>
      <c r="E11" s="115"/>
      <c r="F11" s="81"/>
      <c r="G11" s="82"/>
      <c r="H11" s="83"/>
      <c r="I11" s="84"/>
      <c r="J11" s="85" t="str">
        <f t="shared" si="0"/>
        <v/>
      </c>
    </row>
    <row r="12" spans="1:10" ht="22.5" customHeight="1" x14ac:dyDescent="0.45">
      <c r="A12">
        <v>8</v>
      </c>
      <c r="B12" s="80"/>
      <c r="C12" s="80"/>
      <c r="D12" s="80"/>
      <c r="E12" s="115"/>
      <c r="F12" s="81"/>
      <c r="G12" s="82"/>
      <c r="H12" s="83"/>
      <c r="I12" s="84"/>
      <c r="J12" s="86" t="str">
        <f t="shared" si="0"/>
        <v/>
      </c>
    </row>
    <row r="13" spans="1:10" ht="22.5" customHeight="1" x14ac:dyDescent="0.45">
      <c r="A13">
        <v>9</v>
      </c>
      <c r="B13" s="80"/>
      <c r="C13" s="80"/>
      <c r="D13" s="80"/>
      <c r="E13" s="115"/>
      <c r="F13" s="81"/>
      <c r="G13" s="82"/>
      <c r="H13" s="83"/>
      <c r="I13" s="84"/>
      <c r="J13" s="86" t="str">
        <f t="shared" si="0"/>
        <v/>
      </c>
    </row>
    <row r="14" spans="1:10" ht="22.5" customHeight="1" x14ac:dyDescent="0.45">
      <c r="A14">
        <v>10</v>
      </c>
      <c r="B14" s="87"/>
      <c r="C14" s="87"/>
      <c r="D14" s="117"/>
      <c r="E14" s="116"/>
      <c r="F14" s="88"/>
      <c r="G14" s="89"/>
      <c r="H14" s="90"/>
      <c r="I14" s="91"/>
      <c r="J14" s="92" t="str">
        <f t="shared" si="0"/>
        <v/>
      </c>
    </row>
    <row r="15" spans="1:10" ht="22.5" customHeight="1" x14ac:dyDescent="0.45">
      <c r="B15" s="65"/>
      <c r="C15" s="65"/>
      <c r="D15" s="65"/>
      <c r="E15" s="65"/>
      <c r="F15" s="66"/>
      <c r="G15" s="67"/>
      <c r="H15" s="121" t="s">
        <v>27</v>
      </c>
      <c r="I15" s="122"/>
      <c r="J15" s="103">
        <f>SUM(J5:J14)</f>
        <v>0</v>
      </c>
    </row>
    <row r="16" spans="1:10" ht="22.5" customHeight="1" x14ac:dyDescent="0.45">
      <c r="B16" s="62" t="s">
        <v>38</v>
      </c>
      <c r="H16" s="121" t="s">
        <v>25</v>
      </c>
      <c r="I16" s="122"/>
      <c r="J16" s="103"/>
    </row>
    <row r="17" spans="2:10" ht="22.5" customHeight="1" x14ac:dyDescent="0.45">
      <c r="B17" s="132"/>
      <c r="C17" s="132"/>
      <c r="D17" s="132"/>
      <c r="E17" s="132"/>
      <c r="F17" s="5"/>
      <c r="G17" s="52"/>
      <c r="H17" s="121" t="s">
        <v>30</v>
      </c>
      <c r="I17" s="122"/>
      <c r="J17" s="109">
        <f>J15-J16</f>
        <v>0</v>
      </c>
    </row>
    <row r="18" spans="2:10" ht="22.5" customHeight="1" thickBot="1" x14ac:dyDescent="0.5">
      <c r="B18" s="133" t="s">
        <v>37</v>
      </c>
      <c r="C18" s="133"/>
      <c r="D18" s="133"/>
      <c r="E18" s="133"/>
      <c r="F18" s="133"/>
      <c r="G18" s="52"/>
      <c r="H18" s="119" t="s">
        <v>23</v>
      </c>
      <c r="I18" s="120"/>
      <c r="J18" s="108">
        <f>ROUNDDOWN(J17*10%,0)</f>
        <v>0</v>
      </c>
    </row>
    <row r="19" spans="2:10" ht="22.5" customHeight="1" thickBot="1" x14ac:dyDescent="0.5">
      <c r="B19" s="126"/>
      <c r="C19" s="127"/>
      <c r="D19" s="127"/>
      <c r="E19" s="127"/>
      <c r="F19" s="128"/>
      <c r="G19" s="40"/>
      <c r="H19" s="138" t="s">
        <v>31</v>
      </c>
      <c r="I19" s="139"/>
      <c r="J19" s="110">
        <f>J17+J18</f>
        <v>0</v>
      </c>
    </row>
    <row r="20" spans="2:10" ht="22.5" customHeight="1" x14ac:dyDescent="0.45">
      <c r="B20" s="129"/>
      <c r="C20" s="130"/>
      <c r="D20" s="130"/>
      <c r="E20" s="130"/>
      <c r="F20" s="131"/>
      <c r="G20" s="40"/>
      <c r="H20" s="53"/>
      <c r="I20" s="53"/>
      <c r="J20" s="54"/>
    </row>
    <row r="21" spans="2:10" ht="22.5" customHeight="1" x14ac:dyDescent="0.45">
      <c r="G21" s="93" t="s">
        <v>39</v>
      </c>
      <c r="H21" s="134" t="s">
        <v>43</v>
      </c>
      <c r="I21" s="134"/>
      <c r="J21" s="134"/>
    </row>
    <row r="22" spans="2:10" ht="22.5" customHeight="1" x14ac:dyDescent="0.45">
      <c r="B22" t="s">
        <v>33</v>
      </c>
      <c r="G22" s="93" t="s">
        <v>44</v>
      </c>
      <c r="H22" s="137"/>
      <c r="I22" s="137"/>
      <c r="J22" s="137"/>
    </row>
    <row r="23" spans="2:10" ht="22.5" customHeight="1" x14ac:dyDescent="0.45">
      <c r="B23" t="s">
        <v>34</v>
      </c>
      <c r="G23" s="93" t="s">
        <v>40</v>
      </c>
      <c r="H23" s="136"/>
      <c r="I23" s="136"/>
      <c r="J23" s="136"/>
    </row>
    <row r="24" spans="2:10" ht="22.5" customHeight="1" x14ac:dyDescent="0.45">
      <c r="B24" t="s">
        <v>35</v>
      </c>
      <c r="G24" s="93" t="s">
        <v>41</v>
      </c>
      <c r="H24" s="135"/>
      <c r="I24" s="135"/>
      <c r="J24" s="135"/>
    </row>
    <row r="25" spans="2:10" ht="22.5" customHeight="1" x14ac:dyDescent="0.45">
      <c r="B25" t="s">
        <v>36</v>
      </c>
      <c r="I25" s="123"/>
      <c r="J25" s="123"/>
    </row>
    <row r="26" spans="2:10" ht="22.5" customHeight="1" x14ac:dyDescent="0.45">
      <c r="B26" t="s">
        <v>46</v>
      </c>
      <c r="J26" s="6"/>
    </row>
    <row r="27" spans="2:10" ht="22.5" customHeight="1" x14ac:dyDescent="0.45">
      <c r="B27" t="s">
        <v>45</v>
      </c>
      <c r="I27"/>
      <c r="J27" s="6"/>
    </row>
    <row r="28" spans="2:10" ht="22.5" customHeight="1" x14ac:dyDescent="0.45">
      <c r="J28" s="6"/>
    </row>
    <row r="29" spans="2:10" ht="22.5" customHeight="1" x14ac:dyDescent="0.45">
      <c r="C29" s="61"/>
      <c r="D29" s="61"/>
      <c r="E29" s="61"/>
      <c r="F29" s="61"/>
      <c r="J29" s="6"/>
    </row>
  </sheetData>
  <mergeCells count="15">
    <mergeCell ref="H18:I18"/>
    <mergeCell ref="H16:I16"/>
    <mergeCell ref="H15:I15"/>
    <mergeCell ref="I25:J25"/>
    <mergeCell ref="B1:J1"/>
    <mergeCell ref="B2:C2"/>
    <mergeCell ref="B19:F20"/>
    <mergeCell ref="B17:E17"/>
    <mergeCell ref="B18:F18"/>
    <mergeCell ref="H17:I17"/>
    <mergeCell ref="H21:J21"/>
    <mergeCell ref="H24:J24"/>
    <mergeCell ref="H23:J23"/>
    <mergeCell ref="H22:J22"/>
    <mergeCell ref="H19:I19"/>
  </mergeCells>
  <phoneticPr fontId="2"/>
  <printOptions horizontalCentered="1"/>
  <pageMargins left="0.31496062992125984" right="0.31496062992125984" top="0.35433070866141736" bottom="0.15748031496062992" header="0.31496062992125984" footer="0.31496062992125984"/>
  <pageSetup paperSize="9" scale="87" orientation="landscape" cellComments="asDisplayed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09A4F-B121-46ED-B60A-E3B2B18E7ED9}">
  <sheetPr>
    <pageSetUpPr fitToPage="1"/>
  </sheetPr>
  <dimension ref="A1:J29"/>
  <sheetViews>
    <sheetView showGridLines="0" view="pageBreakPreview" topLeftCell="A19" zoomScale="85" zoomScaleNormal="100" zoomScaleSheetLayoutView="85" workbookViewId="0">
      <selection activeCell="H12" sqref="H12"/>
    </sheetView>
  </sheetViews>
  <sheetFormatPr defaultRowHeight="22.5" customHeight="1" x14ac:dyDescent="0.45"/>
  <cols>
    <col min="1" max="1" width="3.5" bestFit="1" customWidth="1"/>
    <col min="2" max="5" width="15.59765625" customWidth="1"/>
    <col min="6" max="6" width="22.8984375" customWidth="1"/>
    <col min="7" max="7" width="13.59765625" customWidth="1"/>
    <col min="8" max="8" width="9" customWidth="1"/>
    <col min="9" max="9" width="6.09765625" style="42" customWidth="1"/>
    <col min="10" max="10" width="15.59765625" customWidth="1"/>
    <col min="11" max="11" width="1.8984375" customWidth="1"/>
  </cols>
  <sheetData>
    <row r="1" spans="1:10" ht="36.6" customHeight="1" x14ac:dyDescent="0.45">
      <c r="B1" s="124" t="s">
        <v>10</v>
      </c>
      <c r="C1" s="124"/>
      <c r="D1" s="124"/>
      <c r="E1" s="124"/>
      <c r="F1" s="124"/>
      <c r="G1" s="124"/>
      <c r="H1" s="124"/>
      <c r="I1" s="124"/>
      <c r="J1" s="124"/>
    </row>
    <row r="2" spans="1:10" ht="22.5" customHeight="1" x14ac:dyDescent="0.45">
      <c r="B2" s="125" t="s">
        <v>42</v>
      </c>
      <c r="C2" s="125"/>
      <c r="D2" s="94" t="s">
        <v>4</v>
      </c>
      <c r="E2" s="63"/>
      <c r="F2" s="63"/>
      <c r="G2" s="63"/>
      <c r="H2" s="63"/>
      <c r="I2" s="64"/>
      <c r="J2" s="63"/>
    </row>
    <row r="3" spans="1:10" ht="11.25" customHeight="1" x14ac:dyDescent="0.45">
      <c r="B3" s="63"/>
      <c r="C3" s="63"/>
      <c r="D3" s="63"/>
      <c r="E3" s="63"/>
      <c r="F3" s="63"/>
      <c r="G3" s="63"/>
      <c r="H3" s="63"/>
      <c r="I3" s="64"/>
      <c r="J3" s="63"/>
    </row>
    <row r="4" spans="1:10" ht="44.25" customHeight="1" x14ac:dyDescent="0.45">
      <c r="B4" s="95" t="s">
        <v>5</v>
      </c>
      <c r="C4" s="96" t="s">
        <v>6</v>
      </c>
      <c r="D4" s="96" t="s">
        <v>49</v>
      </c>
      <c r="E4" s="112" t="s">
        <v>50</v>
      </c>
      <c r="F4" s="97" t="s">
        <v>7</v>
      </c>
      <c r="G4" s="99" t="s">
        <v>28</v>
      </c>
      <c r="H4" s="99" t="s">
        <v>20</v>
      </c>
      <c r="I4" s="102" t="s">
        <v>17</v>
      </c>
      <c r="J4" s="101" t="s">
        <v>29</v>
      </c>
    </row>
    <row r="5" spans="1:10" ht="22.5" customHeight="1" x14ac:dyDescent="0.45">
      <c r="A5">
        <v>1</v>
      </c>
      <c r="B5" s="55">
        <v>44844</v>
      </c>
      <c r="C5" s="55">
        <v>44876</v>
      </c>
      <c r="D5" s="55">
        <v>44915</v>
      </c>
      <c r="E5" s="111">
        <v>44915</v>
      </c>
      <c r="F5" s="56" t="s">
        <v>3</v>
      </c>
      <c r="G5" s="57">
        <v>3000</v>
      </c>
      <c r="H5" s="58">
        <v>40</v>
      </c>
      <c r="I5" s="59" t="s">
        <v>18</v>
      </c>
      <c r="J5" s="60">
        <f>IF(G5*H5&lt;&gt;0,G5*H5,"")</f>
        <v>120000</v>
      </c>
    </row>
    <row r="6" spans="1:10" ht="22.5" customHeight="1" x14ac:dyDescent="0.45">
      <c r="A6">
        <v>2</v>
      </c>
      <c r="B6" s="15">
        <v>44875</v>
      </c>
      <c r="C6" s="15">
        <v>44875</v>
      </c>
      <c r="D6" s="15">
        <v>44875</v>
      </c>
      <c r="E6" s="113">
        <v>44875</v>
      </c>
      <c r="F6" s="18" t="s">
        <v>0</v>
      </c>
      <c r="G6" s="23">
        <v>2500</v>
      </c>
      <c r="H6" s="20">
        <v>60</v>
      </c>
      <c r="I6" s="44" t="s">
        <v>18</v>
      </c>
      <c r="J6" s="22">
        <f>IF(G6*H6&lt;&gt;0,G6*H6,"")</f>
        <v>150000</v>
      </c>
    </row>
    <row r="7" spans="1:10" ht="22.5" customHeight="1" x14ac:dyDescent="0.45">
      <c r="A7">
        <v>3</v>
      </c>
      <c r="B7" s="15">
        <v>44937</v>
      </c>
      <c r="C7" s="15">
        <v>44946</v>
      </c>
      <c r="D7" s="15">
        <v>44946</v>
      </c>
      <c r="E7" s="113">
        <v>45066</v>
      </c>
      <c r="F7" s="18" t="s">
        <v>2</v>
      </c>
      <c r="G7" s="23">
        <v>500</v>
      </c>
      <c r="H7" s="20">
        <v>100</v>
      </c>
      <c r="I7" s="44" t="s">
        <v>18</v>
      </c>
      <c r="J7" s="22">
        <f>IF(G7*H7&lt;&gt;0,G7*H7,"")</f>
        <v>50000</v>
      </c>
    </row>
    <row r="8" spans="1:10" ht="22.5" customHeight="1" x14ac:dyDescent="0.45">
      <c r="A8">
        <v>4</v>
      </c>
      <c r="B8" s="15">
        <v>45056</v>
      </c>
      <c r="C8" s="15">
        <v>45076</v>
      </c>
      <c r="D8" s="15">
        <v>45076</v>
      </c>
      <c r="E8" s="113">
        <v>45158</v>
      </c>
      <c r="F8" s="18" t="s">
        <v>13</v>
      </c>
      <c r="G8" s="23">
        <v>350</v>
      </c>
      <c r="H8" s="20">
        <v>100</v>
      </c>
      <c r="I8" s="44" t="s">
        <v>18</v>
      </c>
      <c r="J8" s="22">
        <f>IF(G8*H8&lt;&gt;0,G8*H8,"")</f>
        <v>35000</v>
      </c>
    </row>
    <row r="9" spans="1:10" ht="22.5" customHeight="1" x14ac:dyDescent="0.45">
      <c r="A9">
        <v>5</v>
      </c>
      <c r="B9" s="74"/>
      <c r="C9" s="74"/>
      <c r="D9" s="74"/>
      <c r="E9" s="114"/>
      <c r="F9" s="75"/>
      <c r="G9" s="76"/>
      <c r="H9" s="77"/>
      <c r="I9" s="78"/>
      <c r="J9" s="79" t="str">
        <f>IF(G9*H9&lt;&gt;0,G9*H9,"")</f>
        <v/>
      </c>
    </row>
    <row r="10" spans="1:10" ht="22.5" customHeight="1" x14ac:dyDescent="0.45">
      <c r="A10">
        <v>6</v>
      </c>
      <c r="B10" s="80"/>
      <c r="C10" s="80"/>
      <c r="D10" s="80"/>
      <c r="E10" s="115"/>
      <c r="F10" s="81"/>
      <c r="G10" s="82"/>
      <c r="H10" s="83"/>
      <c r="I10" s="84"/>
      <c r="J10" s="85" t="str">
        <f t="shared" ref="J10:J14" si="0">IF(G10*H10&lt;&gt;0,G10*H10,"")</f>
        <v/>
      </c>
    </row>
    <row r="11" spans="1:10" ht="22.5" customHeight="1" x14ac:dyDescent="0.45">
      <c r="A11">
        <v>7</v>
      </c>
      <c r="B11" s="80"/>
      <c r="C11" s="80"/>
      <c r="D11" s="80"/>
      <c r="E11" s="115"/>
      <c r="F11" s="81"/>
      <c r="G11" s="82"/>
      <c r="H11" s="83"/>
      <c r="I11" s="84"/>
      <c r="J11" s="85" t="str">
        <f t="shared" si="0"/>
        <v/>
      </c>
    </row>
    <row r="12" spans="1:10" ht="22.5" customHeight="1" x14ac:dyDescent="0.45">
      <c r="A12">
        <v>8</v>
      </c>
      <c r="B12" s="80"/>
      <c r="C12" s="80"/>
      <c r="D12" s="80"/>
      <c r="E12" s="115"/>
      <c r="F12" s="81"/>
      <c r="G12" s="82"/>
      <c r="H12" s="83"/>
      <c r="I12" s="84"/>
      <c r="J12" s="86" t="str">
        <f t="shared" si="0"/>
        <v/>
      </c>
    </row>
    <row r="13" spans="1:10" ht="22.5" customHeight="1" x14ac:dyDescent="0.45">
      <c r="A13">
        <v>9</v>
      </c>
      <c r="B13" s="80"/>
      <c r="C13" s="80"/>
      <c r="D13" s="80"/>
      <c r="E13" s="115"/>
      <c r="F13" s="81"/>
      <c r="G13" s="82"/>
      <c r="H13" s="83"/>
      <c r="I13" s="84"/>
      <c r="J13" s="86" t="str">
        <f t="shared" si="0"/>
        <v/>
      </c>
    </row>
    <row r="14" spans="1:10" ht="22.5" customHeight="1" x14ac:dyDescent="0.45">
      <c r="A14">
        <v>10</v>
      </c>
      <c r="B14" s="87"/>
      <c r="C14" s="87"/>
      <c r="D14" s="117"/>
      <c r="E14" s="116"/>
      <c r="F14" s="88"/>
      <c r="G14" s="89"/>
      <c r="H14" s="90"/>
      <c r="I14" s="91"/>
      <c r="J14" s="92" t="str">
        <f t="shared" si="0"/>
        <v/>
      </c>
    </row>
    <row r="15" spans="1:10" ht="22.5" customHeight="1" x14ac:dyDescent="0.45">
      <c r="B15" s="65"/>
      <c r="C15" s="65"/>
      <c r="D15" s="65"/>
      <c r="E15" s="65"/>
      <c r="F15" s="66"/>
      <c r="G15" s="67"/>
      <c r="H15" s="121" t="s">
        <v>27</v>
      </c>
      <c r="I15" s="122"/>
      <c r="J15" s="104">
        <f>SUM(J5:J14)</f>
        <v>355000</v>
      </c>
    </row>
    <row r="16" spans="1:10" ht="22.5" customHeight="1" x14ac:dyDescent="0.45">
      <c r="B16" s="62" t="s">
        <v>38</v>
      </c>
      <c r="H16" s="121" t="s">
        <v>25</v>
      </c>
      <c r="I16" s="122"/>
      <c r="J16" s="105">
        <v>50000</v>
      </c>
    </row>
    <row r="17" spans="2:10" ht="22.5" customHeight="1" x14ac:dyDescent="0.45">
      <c r="B17" s="132"/>
      <c r="C17" s="132"/>
      <c r="D17" s="132"/>
      <c r="E17" s="132"/>
      <c r="F17" s="5"/>
      <c r="G17" s="52"/>
      <c r="H17" s="121" t="s">
        <v>30</v>
      </c>
      <c r="I17" s="122"/>
      <c r="J17" s="104">
        <f>J15-J16</f>
        <v>305000</v>
      </c>
    </row>
    <row r="18" spans="2:10" ht="22.5" customHeight="1" thickBot="1" x14ac:dyDescent="0.5">
      <c r="B18" s="133" t="s">
        <v>37</v>
      </c>
      <c r="C18" s="133"/>
      <c r="D18" s="133"/>
      <c r="E18" s="133"/>
      <c r="F18" s="133"/>
      <c r="G18" s="52"/>
      <c r="H18" s="119" t="s">
        <v>23</v>
      </c>
      <c r="I18" s="120"/>
      <c r="J18" s="106">
        <f>ROUNDDOWN(J17*10%,0)</f>
        <v>30500</v>
      </c>
    </row>
    <row r="19" spans="2:10" ht="22.5" customHeight="1" thickBot="1" x14ac:dyDescent="0.5">
      <c r="B19" s="140" t="s">
        <v>51</v>
      </c>
      <c r="C19" s="141"/>
      <c r="D19" s="141"/>
      <c r="E19" s="141"/>
      <c r="F19" s="142"/>
      <c r="G19" s="40"/>
      <c r="H19" s="138" t="s">
        <v>31</v>
      </c>
      <c r="I19" s="139"/>
      <c r="J19" s="107">
        <f>J17+J18</f>
        <v>335500</v>
      </c>
    </row>
    <row r="20" spans="2:10" ht="22.5" customHeight="1" x14ac:dyDescent="0.45">
      <c r="B20" s="143"/>
      <c r="C20" s="144"/>
      <c r="D20" s="144"/>
      <c r="E20" s="144"/>
      <c r="F20" s="145"/>
      <c r="G20" s="40"/>
      <c r="H20" s="53"/>
      <c r="I20" s="53"/>
      <c r="J20" s="54"/>
    </row>
    <row r="21" spans="2:10" ht="22.5" customHeight="1" x14ac:dyDescent="0.45">
      <c r="G21" s="93" t="s">
        <v>39</v>
      </c>
      <c r="H21" s="146">
        <v>45076</v>
      </c>
      <c r="I21" s="147"/>
      <c r="J21" s="147"/>
    </row>
    <row r="22" spans="2:10" ht="22.5" customHeight="1" x14ac:dyDescent="0.45">
      <c r="B22" t="s">
        <v>33</v>
      </c>
      <c r="G22" s="93" t="s">
        <v>44</v>
      </c>
      <c r="H22" s="148" t="s">
        <v>47</v>
      </c>
      <c r="I22" s="148"/>
      <c r="J22" s="148"/>
    </row>
    <row r="23" spans="2:10" ht="22.5" customHeight="1" x14ac:dyDescent="0.45">
      <c r="B23" t="s">
        <v>34</v>
      </c>
      <c r="G23" s="93" t="s">
        <v>40</v>
      </c>
      <c r="H23" s="148" t="s">
        <v>32</v>
      </c>
      <c r="I23" s="148"/>
      <c r="J23" s="148"/>
    </row>
    <row r="24" spans="2:10" ht="22.5" customHeight="1" x14ac:dyDescent="0.45">
      <c r="B24" t="s">
        <v>35</v>
      </c>
      <c r="G24" s="93" t="s">
        <v>41</v>
      </c>
      <c r="H24" s="147" t="s">
        <v>48</v>
      </c>
      <c r="I24" s="147"/>
      <c r="J24" s="147"/>
    </row>
    <row r="25" spans="2:10" ht="22.5" customHeight="1" x14ac:dyDescent="0.45">
      <c r="B25" t="s">
        <v>36</v>
      </c>
      <c r="I25" s="123"/>
      <c r="J25" s="123"/>
    </row>
    <row r="26" spans="2:10" ht="22.5" customHeight="1" x14ac:dyDescent="0.45">
      <c r="B26" t="s">
        <v>46</v>
      </c>
      <c r="J26" s="6"/>
    </row>
    <row r="27" spans="2:10" ht="22.5" customHeight="1" x14ac:dyDescent="0.45">
      <c r="B27" t="s">
        <v>45</v>
      </c>
      <c r="I27"/>
      <c r="J27" s="6"/>
    </row>
    <row r="28" spans="2:10" ht="10.8" customHeight="1" x14ac:dyDescent="0.45">
      <c r="J28" s="6"/>
    </row>
    <row r="29" spans="2:10" ht="22.5" customHeight="1" x14ac:dyDescent="0.45">
      <c r="C29" s="61"/>
      <c r="D29" s="61"/>
      <c r="E29" s="61"/>
      <c r="F29" s="61"/>
      <c r="J29" s="6"/>
    </row>
  </sheetData>
  <mergeCells count="15">
    <mergeCell ref="B1:J1"/>
    <mergeCell ref="B2:C2"/>
    <mergeCell ref="H15:I15"/>
    <mergeCell ref="H16:I16"/>
    <mergeCell ref="B17:E17"/>
    <mergeCell ref="H17:I17"/>
    <mergeCell ref="B18:F18"/>
    <mergeCell ref="H18:I18"/>
    <mergeCell ref="I25:J25"/>
    <mergeCell ref="B19:F20"/>
    <mergeCell ref="H19:I19"/>
    <mergeCell ref="H21:J21"/>
    <mergeCell ref="H22:J22"/>
    <mergeCell ref="H23:J23"/>
    <mergeCell ref="H24:J24"/>
  </mergeCells>
  <phoneticPr fontId="2"/>
  <printOptions horizontalCentered="1"/>
  <pageMargins left="0.31496062992125984" right="0.31496062992125984" top="0.35433070866141736" bottom="0.15748031496062992" header="0.31496062992125984" footer="0.31496062992125984"/>
  <pageSetup paperSize="9" scale="84" orientation="landscape" cellComments="asDisplayed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25"/>
  <sheetViews>
    <sheetView view="pageBreakPreview" zoomScale="60" zoomScaleNormal="100" workbookViewId="0">
      <selection activeCell="K25" sqref="K25"/>
    </sheetView>
  </sheetViews>
  <sheetFormatPr defaultRowHeight="22.5" customHeight="1" x14ac:dyDescent="0.45"/>
  <cols>
    <col min="1" max="1" width="1.8984375" customWidth="1"/>
    <col min="2" max="5" width="15.59765625" customWidth="1"/>
    <col min="6" max="6" width="19.8984375" customWidth="1"/>
    <col min="7" max="7" width="10.3984375" customWidth="1"/>
    <col min="8" max="8" width="9" customWidth="1"/>
    <col min="9" max="9" width="6.09765625" style="42" customWidth="1"/>
    <col min="10" max="10" width="10" customWidth="1"/>
    <col min="11" max="11" width="15.59765625" customWidth="1"/>
  </cols>
  <sheetData>
    <row r="1" spans="2:11" ht="22.5" customHeight="1" x14ac:dyDescent="0.45">
      <c r="B1" s="152" t="s">
        <v>10</v>
      </c>
      <c r="C1" s="152"/>
      <c r="D1" s="152"/>
      <c r="E1" s="152"/>
      <c r="F1" s="152"/>
      <c r="G1" s="152"/>
      <c r="H1" s="152"/>
      <c r="I1" s="152"/>
      <c r="J1" s="152"/>
      <c r="K1" s="152"/>
    </row>
    <row r="2" spans="2:11" ht="11.25" customHeight="1" x14ac:dyDescent="0.45">
      <c r="B2" s="1"/>
      <c r="C2" s="1"/>
      <c r="D2" s="1"/>
      <c r="E2" s="1"/>
      <c r="F2" s="1"/>
      <c r="G2" s="1"/>
      <c r="H2" s="1"/>
      <c r="I2" s="1"/>
      <c r="J2" s="1"/>
      <c r="K2" s="1"/>
    </row>
    <row r="3" spans="2:11" ht="22.5" customHeight="1" x14ac:dyDescent="0.45">
      <c r="B3" s="153" t="s">
        <v>21</v>
      </c>
      <c r="C3" s="153"/>
      <c r="D3" s="4" t="s">
        <v>4</v>
      </c>
    </row>
    <row r="4" spans="2:11" ht="11.25" customHeight="1" x14ac:dyDescent="0.45"/>
    <row r="5" spans="2:11" ht="22.5" customHeight="1" x14ac:dyDescent="0.45">
      <c r="B5" s="154" t="s">
        <v>5</v>
      </c>
      <c r="C5" s="155" t="s">
        <v>6</v>
      </c>
      <c r="D5" s="156" t="s">
        <v>1</v>
      </c>
      <c r="E5" s="160"/>
      <c r="F5" s="156" t="s">
        <v>7</v>
      </c>
      <c r="G5" s="161" t="s">
        <v>19</v>
      </c>
      <c r="H5" s="157" t="s">
        <v>20</v>
      </c>
      <c r="I5" s="163" t="s">
        <v>17</v>
      </c>
      <c r="J5" s="161" t="s">
        <v>23</v>
      </c>
      <c r="K5" s="159" t="s">
        <v>24</v>
      </c>
    </row>
    <row r="6" spans="2:11" ht="22.5" customHeight="1" x14ac:dyDescent="0.45">
      <c r="B6" s="155"/>
      <c r="C6" s="155"/>
      <c r="D6" s="2" t="s">
        <v>8</v>
      </c>
      <c r="E6" s="3" t="s">
        <v>9</v>
      </c>
      <c r="F6" s="156"/>
      <c r="G6" s="162"/>
      <c r="H6" s="158"/>
      <c r="I6" s="162"/>
      <c r="J6" s="162"/>
      <c r="K6" s="160"/>
    </row>
    <row r="7" spans="2:11" ht="22.5" customHeight="1" x14ac:dyDescent="0.45">
      <c r="B7" s="7">
        <v>44713</v>
      </c>
      <c r="C7" s="7">
        <v>44778</v>
      </c>
      <c r="D7" s="8">
        <v>44803</v>
      </c>
      <c r="E7" s="9"/>
      <c r="F7" s="10" t="s">
        <v>0</v>
      </c>
      <c r="G7" s="11">
        <v>2500</v>
      </c>
      <c r="H7" s="12">
        <v>60</v>
      </c>
      <c r="I7" s="43" t="s">
        <v>18</v>
      </c>
      <c r="J7" s="13">
        <f>G7*H7*0.1</f>
        <v>15000</v>
      </c>
      <c r="K7" s="14">
        <f>(G7*H7)+J7</f>
        <v>165000</v>
      </c>
    </row>
    <row r="8" spans="2:11" ht="22.5" customHeight="1" x14ac:dyDescent="0.45">
      <c r="B8" s="15">
        <v>44713</v>
      </c>
      <c r="C8" s="15">
        <v>44778</v>
      </c>
      <c r="D8" s="16">
        <v>44803</v>
      </c>
      <c r="E8" s="17"/>
      <c r="F8" s="18" t="s">
        <v>2</v>
      </c>
      <c r="G8" s="19">
        <v>500</v>
      </c>
      <c r="H8" s="20">
        <v>100</v>
      </c>
      <c r="I8" s="44" t="s">
        <v>18</v>
      </c>
      <c r="J8" s="21">
        <f>(G8*H8)*0.1</f>
        <v>5000</v>
      </c>
      <c r="K8" s="22">
        <f>(G8*H8)+J8</f>
        <v>55000</v>
      </c>
    </row>
    <row r="9" spans="2:11" ht="22.5" customHeight="1" x14ac:dyDescent="0.45">
      <c r="B9" s="15">
        <v>44727</v>
      </c>
      <c r="C9" s="15">
        <v>44727</v>
      </c>
      <c r="D9" s="16"/>
      <c r="E9" s="17">
        <v>44770</v>
      </c>
      <c r="F9" s="18" t="s">
        <v>3</v>
      </c>
      <c r="G9" s="23">
        <v>3000</v>
      </c>
      <c r="H9" s="20">
        <v>40</v>
      </c>
      <c r="I9" s="44" t="s">
        <v>18</v>
      </c>
      <c r="J9" s="21">
        <f>(G9*H9)*0.1</f>
        <v>12000</v>
      </c>
      <c r="K9" s="22">
        <f>(G9*H9)+J9</f>
        <v>132000</v>
      </c>
    </row>
    <row r="10" spans="2:11" ht="22.5" customHeight="1" x14ac:dyDescent="0.45">
      <c r="B10" s="15">
        <v>44793</v>
      </c>
      <c r="C10" s="15">
        <v>44793</v>
      </c>
      <c r="D10" s="16"/>
      <c r="E10" s="17">
        <v>44793</v>
      </c>
      <c r="F10" s="18" t="s">
        <v>13</v>
      </c>
      <c r="G10" s="19">
        <v>350</v>
      </c>
      <c r="H10" s="20">
        <v>100</v>
      </c>
      <c r="I10" s="44" t="s">
        <v>18</v>
      </c>
      <c r="J10" s="21">
        <f>(G10*H10)*0.1</f>
        <v>3500</v>
      </c>
      <c r="K10" s="22">
        <f>(G10*H10)+J10</f>
        <v>38500</v>
      </c>
    </row>
    <row r="11" spans="2:11" ht="22.5" customHeight="1" x14ac:dyDescent="0.45">
      <c r="B11" s="47"/>
      <c r="C11" s="47"/>
      <c r="D11" s="48"/>
      <c r="E11" s="49"/>
      <c r="F11" s="18" t="s">
        <v>25</v>
      </c>
      <c r="G11" s="19"/>
      <c r="H11" s="20"/>
      <c r="I11" s="44"/>
      <c r="J11" s="50"/>
      <c r="K11" s="51">
        <v>-50000</v>
      </c>
    </row>
    <row r="12" spans="2:11" ht="22.5" customHeight="1" x14ac:dyDescent="0.45">
      <c r="B12" s="24"/>
      <c r="C12" s="24"/>
      <c r="D12" s="25"/>
      <c r="E12" s="26"/>
      <c r="F12" s="27"/>
      <c r="G12" s="28"/>
      <c r="H12" s="29"/>
      <c r="I12" s="45"/>
      <c r="J12" s="30"/>
      <c r="K12" s="31"/>
    </row>
    <row r="13" spans="2:11" ht="22.5" customHeight="1" x14ac:dyDescent="0.45">
      <c r="B13" s="24"/>
      <c r="C13" s="24"/>
      <c r="D13" s="25"/>
      <c r="E13" s="26"/>
      <c r="F13" s="27"/>
      <c r="G13" s="28"/>
      <c r="H13" s="29"/>
      <c r="I13" s="45"/>
      <c r="J13" s="30"/>
      <c r="K13" s="31"/>
    </row>
    <row r="14" spans="2:11" ht="22.5" customHeight="1" x14ac:dyDescent="0.45">
      <c r="B14" s="24"/>
      <c r="C14" s="24"/>
      <c r="D14" s="25"/>
      <c r="E14" s="26"/>
      <c r="F14" s="27"/>
      <c r="G14" s="28"/>
      <c r="H14" s="29"/>
      <c r="I14" s="45"/>
      <c r="J14" s="30"/>
      <c r="K14" s="31"/>
    </row>
    <row r="15" spans="2:11" ht="22.5" customHeight="1" x14ac:dyDescent="0.45">
      <c r="B15" s="24"/>
      <c r="C15" s="24"/>
      <c r="D15" s="25"/>
      <c r="E15" s="26"/>
      <c r="F15" s="27"/>
      <c r="G15" s="28"/>
      <c r="H15" s="29"/>
      <c r="I15" s="45"/>
      <c r="J15" s="30"/>
      <c r="K15" s="31"/>
    </row>
    <row r="16" spans="2:11" ht="22.5" customHeight="1" x14ac:dyDescent="0.45">
      <c r="B16" s="32"/>
      <c r="C16" s="32"/>
      <c r="D16" s="33"/>
      <c r="E16" s="34"/>
      <c r="F16" s="35"/>
      <c r="G16" s="36"/>
      <c r="H16" s="37"/>
      <c r="I16" s="46"/>
      <c r="J16" s="38"/>
      <c r="K16" s="39"/>
    </row>
    <row r="17" spans="2:11" ht="22.5" customHeight="1" x14ac:dyDescent="0.45">
      <c r="B17" s="164" t="s">
        <v>26</v>
      </c>
      <c r="C17" s="164"/>
      <c r="D17" s="164"/>
      <c r="E17" s="164"/>
      <c r="F17" s="164"/>
      <c r="G17" s="40"/>
      <c r="H17" s="149" t="s">
        <v>11</v>
      </c>
      <c r="I17" s="150"/>
      <c r="J17" s="151"/>
      <c r="K17" s="41">
        <f>SUM(K7:K16)</f>
        <v>340500</v>
      </c>
    </row>
    <row r="18" spans="2:11" ht="20.25" customHeight="1" x14ac:dyDescent="0.45"/>
    <row r="19" spans="2:11" ht="22.5" customHeight="1" x14ac:dyDescent="0.45">
      <c r="B19" s="4" t="s">
        <v>12</v>
      </c>
    </row>
    <row r="20" spans="2:11" ht="11.25" customHeight="1" x14ac:dyDescent="0.45"/>
    <row r="21" spans="2:11" ht="22.5" customHeight="1" x14ac:dyDescent="0.45">
      <c r="K21" s="5" t="s">
        <v>14</v>
      </c>
    </row>
    <row r="22" spans="2:11" ht="10.5" customHeight="1" x14ac:dyDescent="0.45">
      <c r="K22" s="6"/>
    </row>
    <row r="23" spans="2:11" ht="22.5" customHeight="1" x14ac:dyDescent="0.45">
      <c r="K23" s="6" t="s">
        <v>22</v>
      </c>
    </row>
    <row r="24" spans="2:11" ht="22.5" customHeight="1" x14ac:dyDescent="0.45">
      <c r="K24" s="6" t="s">
        <v>15</v>
      </c>
    </row>
    <row r="25" spans="2:11" ht="22.5" customHeight="1" x14ac:dyDescent="0.45">
      <c r="K25" s="6" t="s">
        <v>16</v>
      </c>
    </row>
  </sheetData>
  <mergeCells count="13">
    <mergeCell ref="H17:J17"/>
    <mergeCell ref="B1:K1"/>
    <mergeCell ref="B3:C3"/>
    <mergeCell ref="B5:B6"/>
    <mergeCell ref="C5:C6"/>
    <mergeCell ref="F5:F6"/>
    <mergeCell ref="H5:H6"/>
    <mergeCell ref="K5:K6"/>
    <mergeCell ref="D5:E5"/>
    <mergeCell ref="G5:G6"/>
    <mergeCell ref="I5:I6"/>
    <mergeCell ref="J5:J6"/>
    <mergeCell ref="B17:F17"/>
  </mergeCells>
  <phoneticPr fontId="2"/>
  <printOptions horizontalCentered="1"/>
  <pageMargins left="0.31496062992125984" right="0.31496062992125984" top="0.74803149606299213" bottom="0.55118110236220474" header="0.31496062992125984" footer="0.31496062992125984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肥料販売証明書（参考様式）</vt:lpstr>
      <vt:lpstr>肥料販売証明書（参考様式）【記入例】</vt:lpstr>
      <vt:lpstr>【記載例】肥料販売証明書（参考様式）</vt:lpstr>
      <vt:lpstr>'肥料販売証明書（参考様式）'!Print_Area</vt:lpstr>
      <vt:lpstr>'肥料販売証明書（参考様式）【記入例】'!Print_Area</vt:lpstr>
    </vt:vector>
  </TitlesOfParts>
  <Company>
  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</dc:creator>
  <cp:lastModifiedBy>oa</cp:lastModifiedBy>
  <cp:lastPrinted>2023-04-12T05:40:50Z</cp:lastPrinted>
  <dcterms:created xsi:type="dcterms:W3CDTF">2022-09-30T05:48:15Z</dcterms:created>
  <dcterms:modified xsi:type="dcterms:W3CDTF">2023-04-28T04:00:19Z</dcterms:modified>
</cp:coreProperties>
</file>