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defaultThemeVersion="124226"/>
  <xr:revisionPtr revIDLastSave="0" documentId="13_ncr:1_{E2C16A3E-D61F-42BF-8F51-2D767C68B629}" xr6:coauthVersionLast="47" xr6:coauthVersionMax="47" xr10:uidLastSave="{00000000-0000-0000-0000-000000000000}"/>
  <bookViews>
    <workbookView xWindow="-120" yWindow="-120" windowWidth="26625" windowHeight="16440" xr2:uid="{00000000-000D-0000-FFFF-FFFF00000000}"/>
  </bookViews>
  <sheets>
    <sheet name="決定額・財政力指数" sheetId="6" r:id="rId1"/>
  </sheets>
  <definedNames>
    <definedName name="_xlnm.Print_Area" localSheetId="0">決定額・財政力指数!$A$1:$N$64</definedName>
    <definedName name="_xlnm.Print_Titles" localSheetId="0">決定額・財政力指数!$1:$5</definedName>
    <definedName name="PTOTAL" localSheetId="0">決定額・財政力指数!#REF!</definedName>
    <definedName name="PTOTAL">#REF!</definedName>
    <definedName name="需要63">#REF!</definedName>
    <definedName name="収入6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0" i="6" l="1"/>
  <c r="J59" i="6"/>
  <c r="J54" i="6"/>
  <c r="J50" i="6"/>
  <c r="J49" i="6"/>
  <c r="J47" i="6"/>
  <c r="J45" i="6"/>
  <c r="J40" i="6"/>
  <c r="J39" i="6"/>
  <c r="J36" i="6"/>
  <c r="J32" i="6"/>
  <c r="J31" i="6"/>
  <c r="J28" i="6"/>
  <c r="J22" i="6"/>
  <c r="J21" i="6"/>
  <c r="J20" i="6"/>
  <c r="J19" i="6"/>
  <c r="J12" i="6"/>
  <c r="E60" i="6"/>
  <c r="E59" i="6"/>
  <c r="E54" i="6"/>
  <c r="E50" i="6"/>
  <c r="E49" i="6"/>
  <c r="E47" i="6"/>
  <c r="E45" i="6"/>
  <c r="E40" i="6"/>
  <c r="E39" i="6"/>
  <c r="E36" i="6"/>
  <c r="E32" i="6"/>
  <c r="E31" i="6"/>
  <c r="E28" i="6"/>
  <c r="E22" i="6"/>
  <c r="E21" i="6"/>
  <c r="E20" i="6"/>
  <c r="E19" i="6"/>
  <c r="E12" i="6"/>
  <c r="I63" i="6" l="1"/>
  <c r="J63" i="6" s="1"/>
  <c r="I62" i="6"/>
  <c r="J62" i="6" s="1"/>
  <c r="I61" i="6"/>
  <c r="J61" i="6" s="1"/>
  <c r="I60" i="6"/>
  <c r="I59" i="6"/>
  <c r="I58" i="6"/>
  <c r="J58" i="6" s="1"/>
  <c r="I57" i="6"/>
  <c r="J57" i="6" s="1"/>
  <c r="I56" i="6"/>
  <c r="J56" i="6" s="1"/>
  <c r="I55" i="6"/>
  <c r="J55" i="6" s="1"/>
  <c r="I54" i="6"/>
  <c r="I53" i="6"/>
  <c r="J53" i="6" s="1"/>
  <c r="I52" i="6"/>
  <c r="J52" i="6" s="1"/>
  <c r="I51" i="6"/>
  <c r="J51" i="6" s="1"/>
  <c r="I50" i="6"/>
  <c r="I49" i="6"/>
  <c r="I48" i="6"/>
  <c r="J48" i="6" s="1"/>
  <c r="I47" i="6"/>
  <c r="I46" i="6"/>
  <c r="J46" i="6" s="1"/>
  <c r="I45" i="6"/>
  <c r="I44" i="6"/>
  <c r="J44" i="6" s="1"/>
  <c r="I43" i="6"/>
  <c r="J43" i="6" s="1"/>
  <c r="I42" i="6"/>
  <c r="J42" i="6" s="1"/>
  <c r="I41" i="6"/>
  <c r="J41" i="6" s="1"/>
  <c r="I40" i="6"/>
  <c r="I39" i="6"/>
  <c r="I38" i="6"/>
  <c r="J38" i="6" s="1"/>
  <c r="I37" i="6"/>
  <c r="J37" i="6" s="1"/>
  <c r="I36" i="6"/>
  <c r="I35" i="6"/>
  <c r="J35" i="6" s="1"/>
  <c r="I34" i="6"/>
  <c r="J34" i="6" s="1"/>
  <c r="I33" i="6"/>
  <c r="J33" i="6" s="1"/>
  <c r="I32" i="6"/>
  <c r="I31" i="6"/>
  <c r="I30" i="6"/>
  <c r="J30" i="6" s="1"/>
  <c r="I29" i="6"/>
  <c r="J29" i="6" s="1"/>
  <c r="I28" i="6"/>
  <c r="I27" i="6"/>
  <c r="J27" i="6" s="1"/>
  <c r="I26" i="6"/>
  <c r="J26" i="6" s="1"/>
  <c r="I25" i="6"/>
  <c r="J25" i="6" s="1"/>
  <c r="I24" i="6"/>
  <c r="J24" i="6" s="1"/>
  <c r="I23" i="6"/>
  <c r="J23" i="6" s="1"/>
  <c r="I22" i="6"/>
  <c r="I21" i="6"/>
  <c r="I20" i="6"/>
  <c r="I19" i="6"/>
  <c r="I18" i="6"/>
  <c r="J18" i="6" s="1"/>
  <c r="I17" i="6"/>
  <c r="J17" i="6" s="1"/>
  <c r="I16" i="6"/>
  <c r="J16" i="6" s="1"/>
  <c r="I15" i="6"/>
  <c r="J15" i="6" s="1"/>
  <c r="I14" i="6"/>
  <c r="J14" i="6" s="1"/>
  <c r="I13" i="6"/>
  <c r="J13" i="6" s="1"/>
  <c r="I12" i="6"/>
  <c r="I11" i="6"/>
  <c r="J11" i="6" s="1"/>
  <c r="I10" i="6"/>
  <c r="J10" i="6" s="1"/>
  <c r="H9" i="6"/>
  <c r="G9" i="6"/>
  <c r="H8" i="6"/>
  <c r="G8" i="6"/>
  <c r="H7" i="6"/>
  <c r="G7" i="6"/>
  <c r="H6" i="6"/>
  <c r="G6" i="6"/>
  <c r="I8" i="6" l="1"/>
  <c r="J8" i="6" s="1"/>
  <c r="I7" i="6"/>
  <c r="J7" i="6" s="1"/>
  <c r="I9" i="6"/>
  <c r="J9" i="6" s="1"/>
  <c r="I6" i="6" l="1"/>
  <c r="J6" i="6" s="1"/>
  <c r="D11" i="6" l="1"/>
  <c r="E11" i="6" s="1"/>
  <c r="D12" i="6"/>
  <c r="D13" i="6"/>
  <c r="E13" i="6" s="1"/>
  <c r="D14" i="6"/>
  <c r="E14" i="6" s="1"/>
  <c r="D15" i="6"/>
  <c r="E15" i="6" s="1"/>
  <c r="D16" i="6"/>
  <c r="E16" i="6" s="1"/>
  <c r="D17" i="6"/>
  <c r="E17" i="6" s="1"/>
  <c r="D18" i="6"/>
  <c r="E18" i="6" s="1"/>
  <c r="D19" i="6"/>
  <c r="D20" i="6"/>
  <c r="D21" i="6"/>
  <c r="D22" i="6"/>
  <c r="D23" i="6"/>
  <c r="E23" i="6" s="1"/>
  <c r="D24" i="6"/>
  <c r="E24" i="6" s="1"/>
  <c r="D25" i="6"/>
  <c r="E25" i="6" s="1"/>
  <c r="D26" i="6"/>
  <c r="E26" i="6" s="1"/>
  <c r="D27" i="6"/>
  <c r="E27" i="6" s="1"/>
  <c r="D28" i="6"/>
  <c r="D29" i="6"/>
  <c r="E29" i="6" s="1"/>
  <c r="D30" i="6"/>
  <c r="E30" i="6" s="1"/>
  <c r="D31" i="6"/>
  <c r="D32" i="6"/>
  <c r="D33" i="6"/>
  <c r="E33" i="6" s="1"/>
  <c r="D34" i="6"/>
  <c r="E34" i="6" s="1"/>
  <c r="D35" i="6"/>
  <c r="E35" i="6" s="1"/>
  <c r="D36" i="6"/>
  <c r="D37" i="6"/>
  <c r="E37" i="6" s="1"/>
  <c r="D38" i="6"/>
  <c r="E38" i="6" s="1"/>
  <c r="D39" i="6"/>
  <c r="D40" i="6"/>
  <c r="D41" i="6"/>
  <c r="E41" i="6" s="1"/>
  <c r="D42" i="6"/>
  <c r="E42" i="6" s="1"/>
  <c r="D43" i="6"/>
  <c r="E43" i="6" s="1"/>
  <c r="D44" i="6"/>
  <c r="E44" i="6" s="1"/>
  <c r="D45" i="6"/>
  <c r="D46" i="6"/>
  <c r="E46" i="6" s="1"/>
  <c r="D47" i="6"/>
  <c r="D48" i="6"/>
  <c r="E48" i="6" s="1"/>
  <c r="D49" i="6"/>
  <c r="D50" i="6"/>
  <c r="D51" i="6"/>
  <c r="E51" i="6" s="1"/>
  <c r="D52" i="6"/>
  <c r="E52" i="6" s="1"/>
  <c r="D53" i="6"/>
  <c r="E53" i="6" s="1"/>
  <c r="D54" i="6"/>
  <c r="D55" i="6"/>
  <c r="E55" i="6" s="1"/>
  <c r="D56" i="6"/>
  <c r="E56" i="6" s="1"/>
  <c r="D57" i="6"/>
  <c r="E57" i="6" s="1"/>
  <c r="D58" i="6"/>
  <c r="E58" i="6" s="1"/>
  <c r="D59" i="6"/>
  <c r="D60" i="6"/>
  <c r="D61" i="6"/>
  <c r="E61" i="6" s="1"/>
  <c r="D62" i="6"/>
  <c r="E62" i="6" s="1"/>
  <c r="D63" i="6"/>
  <c r="E63" i="6" s="1"/>
  <c r="D10" i="6"/>
  <c r="E10" i="6" s="1"/>
  <c r="B9" i="6"/>
  <c r="B8" i="6"/>
  <c r="B7" i="6"/>
  <c r="B6" i="6"/>
  <c r="D7" i="6" l="1"/>
  <c r="C9" i="6"/>
  <c r="C8" i="6"/>
  <c r="C7" i="6"/>
  <c r="C6" i="6"/>
  <c r="E7" i="6" l="1"/>
  <c r="D8" i="6"/>
  <c r="E8" i="6" s="1"/>
  <c r="D9" i="6"/>
  <c r="E9" i="6" s="1"/>
  <c r="D6" i="6" l="1"/>
  <c r="E6" i="6" s="1"/>
</calcChain>
</file>

<file path=xl/sharedStrings.xml><?xml version="1.0" encoding="utf-8"?>
<sst xmlns="http://schemas.openxmlformats.org/spreadsheetml/2006/main" count="141" uniqueCount="80">
  <si>
    <t>県　　計</t>
  </si>
  <si>
    <t>大都市計</t>
  </si>
  <si>
    <t>町 村 計</t>
  </si>
  <si>
    <t>名古屋市</t>
  </si>
  <si>
    <t>豊 橋 市</t>
  </si>
  <si>
    <t>瀬 戸 市</t>
  </si>
  <si>
    <t>半 田 市</t>
  </si>
  <si>
    <t>春日井市</t>
  </si>
  <si>
    <t>津 島 市</t>
  </si>
  <si>
    <t>碧 南 市</t>
  </si>
  <si>
    <t>刈 谷 市</t>
  </si>
  <si>
    <t>安 城 市</t>
  </si>
  <si>
    <t>蒲 郡 市</t>
  </si>
  <si>
    <t>犬 山 市</t>
  </si>
  <si>
    <t>常 滑 市</t>
  </si>
  <si>
    <t>江 南 市</t>
  </si>
  <si>
    <t>小 牧 市</t>
  </si>
  <si>
    <t>東 海 市</t>
  </si>
  <si>
    <t>大 府 市</t>
  </si>
  <si>
    <t>知 多 市</t>
  </si>
  <si>
    <t>知 立 市</t>
  </si>
  <si>
    <t>尾張旭市</t>
  </si>
  <si>
    <t>高 浜 市</t>
  </si>
  <si>
    <t>岩 倉 市</t>
  </si>
  <si>
    <t>豊 明 市</t>
  </si>
  <si>
    <t>日 進 市</t>
  </si>
  <si>
    <t>豊 山 町</t>
  </si>
  <si>
    <t>大 口 町</t>
  </si>
  <si>
    <t>扶 桑 町</t>
  </si>
  <si>
    <t>大 治 町</t>
  </si>
  <si>
    <t>蟹 江 町</t>
  </si>
  <si>
    <t>飛 島 村</t>
  </si>
  <si>
    <t>阿久比町</t>
  </si>
  <si>
    <t>東 浦 町</t>
  </si>
  <si>
    <t>南知多町</t>
  </si>
  <si>
    <t>美 浜 町</t>
  </si>
  <si>
    <t>武 豊 町</t>
  </si>
  <si>
    <t>幸 田 町</t>
  </si>
  <si>
    <t>東 栄 町</t>
  </si>
  <si>
    <t>増減率</t>
    <rPh sb="0" eb="2">
      <t>ゾウゲン</t>
    </rPh>
    <rPh sb="2" eb="3">
      <t>リツ</t>
    </rPh>
    <phoneticPr fontId="1"/>
  </si>
  <si>
    <t>都 市 計</t>
    <rPh sb="0" eb="1">
      <t>ミヤコ</t>
    </rPh>
    <rPh sb="2" eb="3">
      <t>シ</t>
    </rPh>
    <rPh sb="4" eb="5">
      <t>ケイ</t>
    </rPh>
    <phoneticPr fontId="1"/>
  </si>
  <si>
    <t>財政力指数</t>
    <rPh sb="0" eb="3">
      <t>ザイセイリョク</t>
    </rPh>
    <rPh sb="3" eb="5">
      <t>シスウ</t>
    </rPh>
    <phoneticPr fontId="1"/>
  </si>
  <si>
    <t>Ａ</t>
    <phoneticPr fontId="1"/>
  </si>
  <si>
    <t>Ｂ</t>
    <phoneticPr fontId="1"/>
  </si>
  <si>
    <t>Ｃ＝Ａ－Ｂ</t>
    <phoneticPr fontId="1"/>
  </si>
  <si>
    <t>みよし市</t>
    <rPh sb="3" eb="4">
      <t>シ</t>
    </rPh>
    <phoneticPr fontId="1"/>
  </si>
  <si>
    <t>普通交付税決定額</t>
    <rPh sb="0" eb="5">
      <t>フツウコウフゼイ</t>
    </rPh>
    <rPh sb="5" eb="8">
      <t>ケ</t>
    </rPh>
    <phoneticPr fontId="1"/>
  </si>
  <si>
    <t>長久手市</t>
    <rPh sb="0" eb="3">
      <t>ナガクテ</t>
    </rPh>
    <rPh sb="3" eb="4">
      <t>シ</t>
    </rPh>
    <phoneticPr fontId="1"/>
  </si>
  <si>
    <t>東 郷 町</t>
    <rPh sb="0" eb="1">
      <t>ヒガシ</t>
    </rPh>
    <rPh sb="2" eb="3">
      <t>ゴウ</t>
    </rPh>
    <rPh sb="4" eb="5">
      <t>チョウ</t>
    </rPh>
    <phoneticPr fontId="1"/>
  </si>
  <si>
    <t>増減額</t>
    <phoneticPr fontId="1"/>
  </si>
  <si>
    <t>（単位：千円、％）</t>
    <phoneticPr fontId="1"/>
  </si>
  <si>
    <t>Ｃ／Ｂ</t>
    <phoneticPr fontId="1"/>
  </si>
  <si>
    <t>注）各計は、加重平均で求めている。</t>
    <rPh sb="0" eb="1">
      <t>チュウ</t>
    </rPh>
    <rPh sb="2" eb="3">
      <t>カク</t>
    </rPh>
    <rPh sb="3" eb="4">
      <t>ケイ</t>
    </rPh>
    <rPh sb="6" eb="8">
      <t>カジュウ</t>
    </rPh>
    <rPh sb="8" eb="10">
      <t>ヘイキン</t>
    </rPh>
    <rPh sb="11" eb="12">
      <t>モト</t>
    </rPh>
    <phoneticPr fontId="2"/>
  </si>
  <si>
    <t>（小数点以下第６位切捨て。）</t>
    <phoneticPr fontId="1"/>
  </si>
  <si>
    <t>北名古屋市</t>
    <rPh sb="0" eb="1">
      <t>キタ</t>
    </rPh>
    <rPh sb="1" eb="4">
      <t>ナゴヤ</t>
    </rPh>
    <rPh sb="4" eb="5">
      <t>シ</t>
    </rPh>
    <phoneticPr fontId="4"/>
  </si>
  <si>
    <t>岡 崎 市</t>
    <phoneticPr fontId="1"/>
  </si>
  <si>
    <t>一 宮 市</t>
    <phoneticPr fontId="1"/>
  </si>
  <si>
    <t>豊 川 市</t>
    <phoneticPr fontId="1"/>
  </si>
  <si>
    <t>豊 田 市</t>
    <phoneticPr fontId="1"/>
  </si>
  <si>
    <t>稲 沢 市</t>
    <phoneticPr fontId="1"/>
  </si>
  <si>
    <t>新 城 市</t>
    <phoneticPr fontId="1"/>
  </si>
  <si>
    <t>田 原 市</t>
    <rPh sb="0" eb="1">
      <t>デン</t>
    </rPh>
    <rPh sb="2" eb="3">
      <t>ハラ</t>
    </rPh>
    <rPh sb="4" eb="5">
      <t>シ</t>
    </rPh>
    <phoneticPr fontId="4"/>
  </si>
  <si>
    <t>愛 西 市</t>
    <rPh sb="0" eb="1">
      <t>アイ</t>
    </rPh>
    <rPh sb="2" eb="3">
      <t>ニシ</t>
    </rPh>
    <rPh sb="4" eb="5">
      <t>シ</t>
    </rPh>
    <phoneticPr fontId="4"/>
  </si>
  <si>
    <t>清 須 市</t>
    <rPh sb="0" eb="1">
      <t>キヨ</t>
    </rPh>
    <rPh sb="2" eb="3">
      <t>ス</t>
    </rPh>
    <rPh sb="4" eb="5">
      <t>シ</t>
    </rPh>
    <phoneticPr fontId="4"/>
  </si>
  <si>
    <t>弥 富 市</t>
    <rPh sb="0" eb="1">
      <t>ヤ</t>
    </rPh>
    <rPh sb="2" eb="3">
      <t>トミ</t>
    </rPh>
    <rPh sb="4" eb="5">
      <t>シ</t>
    </rPh>
    <phoneticPr fontId="4"/>
  </si>
  <si>
    <t>あ ま 市</t>
    <rPh sb="4" eb="5">
      <t>シ</t>
    </rPh>
    <phoneticPr fontId="1"/>
  </si>
  <si>
    <t>設 楽 町</t>
    <rPh sb="0" eb="1">
      <t>セツ</t>
    </rPh>
    <rPh sb="2" eb="3">
      <t>ラク</t>
    </rPh>
    <rPh sb="4" eb="5">
      <t>マチ</t>
    </rPh>
    <phoneticPr fontId="3"/>
  </si>
  <si>
    <t>豊 根 村</t>
    <rPh sb="0" eb="1">
      <t>ユタカ</t>
    </rPh>
    <rPh sb="2" eb="3">
      <t>ネ</t>
    </rPh>
    <rPh sb="4" eb="5">
      <t>ムラ</t>
    </rPh>
    <phoneticPr fontId="3"/>
  </si>
  <si>
    <t>西 尾 市</t>
    <phoneticPr fontId="1"/>
  </si>
  <si>
    <t>2022
（再算定後）</t>
    <rPh sb="6" eb="7">
      <t>サイ</t>
    </rPh>
    <rPh sb="7" eb="9">
      <t>サンテイ</t>
    </rPh>
    <rPh sb="9" eb="10">
      <t>ゴ</t>
    </rPh>
    <phoneticPr fontId="1"/>
  </si>
  <si>
    <t>2022
（当初算定）</t>
    <rPh sb="6" eb="8">
      <t>トウショ</t>
    </rPh>
    <rPh sb="8" eb="10">
      <t>サンテイ</t>
    </rPh>
    <phoneticPr fontId="1"/>
  </si>
  <si>
    <t>西 尾 市</t>
    <rPh sb="0" eb="1">
      <t>ニシ</t>
    </rPh>
    <rPh sb="2" eb="3">
      <t>オ</t>
    </rPh>
    <rPh sb="4" eb="5">
      <t>シ</t>
    </rPh>
    <phoneticPr fontId="1"/>
  </si>
  <si>
    <t>Ｄ</t>
    <phoneticPr fontId="1"/>
  </si>
  <si>
    <t>Ｅ</t>
    <phoneticPr fontId="1"/>
  </si>
  <si>
    <t>Ｆ＝Ｄ－Ｅ</t>
    <phoneticPr fontId="1"/>
  </si>
  <si>
    <t>Ｆ／Ｅ</t>
    <phoneticPr fontId="1"/>
  </si>
  <si>
    <t>＜参考＞</t>
    <rPh sb="1" eb="3">
      <t>サンコウ</t>
    </rPh>
    <phoneticPr fontId="1"/>
  </si>
  <si>
    <t>2023
（再算定後）</t>
    <rPh sb="6" eb="7">
      <t>サイ</t>
    </rPh>
    <rPh sb="7" eb="9">
      <t>サンテイ</t>
    </rPh>
    <rPh sb="9" eb="10">
      <t>ゴ</t>
    </rPh>
    <phoneticPr fontId="1"/>
  </si>
  <si>
    <t>2023
（当初算定）</t>
    <rPh sb="6" eb="8">
      <t>トウショ</t>
    </rPh>
    <rPh sb="8" eb="10">
      <t>サンテイ</t>
    </rPh>
    <phoneticPr fontId="1"/>
  </si>
  <si>
    <t>2021-2023
３カ年平均</t>
    <rPh sb="12" eb="13">
      <t>ネン</t>
    </rPh>
    <rPh sb="13" eb="15">
      <t>ヘイキン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</si>
</sst>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[$-411]ee/&quot;標&quot;&quot;準&quot;"/>
    <numFmt numFmtId="177" formatCode="#,##0;#,##0;"/>
    <numFmt numFmtId="178" formatCode="#,##0;&quot;△ &quot;#,##0"/>
    <numFmt numFmtId="179" formatCode="#,##0.0;&quot;△ &quot;#,##0.0"/>
    <numFmt numFmtId="180" formatCode="#,##0.0"/>
    <numFmt numFmtId="181" formatCode="0.0_);[Red]\(0.0\)"/>
    <numFmt numFmtId="182" formatCode="0.00000_);[Red]\(0.00000\)"/>
    <numFmt numFmtId="183" formatCode="0_);[Red]\(0\)"/>
  </numFmts>
  <fonts count="15">
    <font>
      <sz val="12"/>
      <name val="System"/>
      <charset val="128"/>
    </font>
    <font>
      <sz val="6"/>
      <name val="ＭＳ Ｐゴシック"/>
      <family val="3"/>
      <charset val="128"/>
    </font>
    <font>
      <sz val="6"/>
      <name val="System"/>
      <charset val="128"/>
    </font>
    <font>
      <sz val="11"/>
      <name val="ＭＳ Ｐゴシック"/>
      <family val="3"/>
      <charset val="128"/>
    </font>
    <font>
      <sz val="12"/>
      <color indexed="8"/>
      <name val="System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2"/>
      <color rgb="FFFF0000"/>
      <name val="System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10"/>
      <color rgb="FFFF0000"/>
      <name val="System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183" fontId="5" fillId="0" borderId="1" xfId="0" applyNumberFormat="1" applyFont="1" applyFill="1" applyBorder="1" applyAlignment="1" applyProtection="1">
      <alignment horizontal="center" vertical="center"/>
      <protection locked="0"/>
    </xf>
    <xf numFmtId="178" fontId="5" fillId="0" borderId="2" xfId="0" applyNumberFormat="1" applyFont="1" applyFill="1" applyBorder="1" applyAlignment="1">
      <alignment vertical="center"/>
    </xf>
    <xf numFmtId="178" fontId="5" fillId="0" borderId="3" xfId="0" applyNumberFormat="1" applyFont="1" applyFill="1" applyBorder="1" applyAlignment="1">
      <alignment vertical="center"/>
    </xf>
    <xf numFmtId="178" fontId="5" fillId="0" borderId="4" xfId="0" applyNumberFormat="1" applyFont="1" applyFill="1" applyBorder="1" applyAlignment="1">
      <alignment vertical="center"/>
    </xf>
    <xf numFmtId="178" fontId="5" fillId="0" borderId="5" xfId="0" applyNumberFormat="1" applyFont="1" applyFill="1" applyBorder="1" applyAlignment="1">
      <alignment vertical="center"/>
    </xf>
    <xf numFmtId="178" fontId="5" fillId="0" borderId="6" xfId="0" applyNumberFormat="1" applyFont="1" applyFill="1" applyBorder="1" applyAlignment="1">
      <alignment vertical="center"/>
    </xf>
    <xf numFmtId="178" fontId="5" fillId="0" borderId="7" xfId="0" applyNumberFormat="1" applyFont="1" applyFill="1" applyBorder="1" applyAlignment="1">
      <alignment vertical="center"/>
    </xf>
    <xf numFmtId="178" fontId="5" fillId="0" borderId="7" xfId="0" applyNumberFormat="1" applyFont="1" applyFill="1" applyBorder="1" applyAlignment="1">
      <alignment horizontal="right" vertical="center"/>
    </xf>
    <xf numFmtId="178" fontId="5" fillId="0" borderId="8" xfId="0" applyNumberFormat="1" applyFont="1" applyFill="1" applyBorder="1" applyAlignment="1">
      <alignment vertical="center"/>
    </xf>
    <xf numFmtId="178" fontId="5" fillId="0" borderId="9" xfId="0" applyNumberFormat="1" applyFont="1" applyFill="1" applyBorder="1" applyAlignment="1">
      <alignment vertical="center"/>
    </xf>
    <xf numFmtId="179" fontId="5" fillId="0" borderId="10" xfId="0" applyNumberFormat="1" applyFont="1" applyFill="1" applyBorder="1" applyAlignment="1">
      <alignment horizontal="right" vertical="center"/>
    </xf>
    <xf numFmtId="179" fontId="5" fillId="0" borderId="11" xfId="0" applyNumberFormat="1" applyFont="1" applyFill="1" applyBorder="1" applyAlignment="1">
      <alignment horizontal="right" vertical="center"/>
    </xf>
    <xf numFmtId="179" fontId="5" fillId="0" borderId="12" xfId="0" applyNumberFormat="1" applyFont="1" applyFill="1" applyBorder="1" applyAlignment="1">
      <alignment horizontal="right" vertical="center"/>
    </xf>
    <xf numFmtId="179" fontId="5" fillId="0" borderId="13" xfId="0" applyNumberFormat="1" applyFont="1" applyFill="1" applyBorder="1" applyAlignment="1">
      <alignment horizontal="right" vertical="center"/>
    </xf>
    <xf numFmtId="179" fontId="5" fillId="0" borderId="14" xfId="0" applyNumberFormat="1" applyFont="1" applyFill="1" applyBorder="1" applyAlignment="1">
      <alignment horizontal="right" vertical="center"/>
    </xf>
    <xf numFmtId="179" fontId="5" fillId="0" borderId="15" xfId="0" applyNumberFormat="1" applyFont="1" applyFill="1" applyBorder="1" applyAlignment="1">
      <alignment horizontal="right" vertical="center"/>
    </xf>
    <xf numFmtId="179" fontId="5" fillId="0" borderId="16" xfId="0" applyNumberFormat="1" applyFont="1" applyFill="1" applyBorder="1" applyAlignment="1">
      <alignment horizontal="right" vertical="center"/>
    </xf>
    <xf numFmtId="179" fontId="5" fillId="0" borderId="17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0" fontId="9" fillId="0" borderId="18" xfId="0" applyFont="1" applyBorder="1" applyAlignment="1">
      <alignment horizontal="left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 shrinkToFit="1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horizontal="center" vertical="center" shrinkToFit="1"/>
    </xf>
    <xf numFmtId="3" fontId="5" fillId="0" borderId="23" xfId="0" applyNumberFormat="1" applyFont="1" applyFill="1" applyBorder="1" applyAlignment="1">
      <alignment vertical="center"/>
    </xf>
    <xf numFmtId="3" fontId="5" fillId="0" borderId="24" xfId="0" applyNumberFormat="1" applyFont="1" applyFill="1" applyBorder="1" applyAlignment="1">
      <alignment horizontal="center" vertical="center" shrinkToFit="1"/>
    </xf>
    <xf numFmtId="3" fontId="5" fillId="0" borderId="25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horizontal="center" vertical="center" shrinkToFit="1"/>
    </xf>
    <xf numFmtId="3" fontId="5" fillId="0" borderId="25" xfId="0" applyNumberFormat="1" applyFont="1" applyFill="1" applyBorder="1" applyAlignment="1">
      <alignment horizontal="right" vertical="center"/>
    </xf>
    <xf numFmtId="3" fontId="5" fillId="0" borderId="27" xfId="0" applyNumberFormat="1" applyFont="1" applyFill="1" applyBorder="1" applyAlignment="1">
      <alignment vertical="center"/>
    </xf>
    <xf numFmtId="3" fontId="5" fillId="0" borderId="28" xfId="0" applyNumberFormat="1" applyFont="1" applyFill="1" applyBorder="1" applyAlignment="1">
      <alignment horizontal="center" vertical="center" shrinkToFit="1"/>
    </xf>
    <xf numFmtId="3" fontId="5" fillId="0" borderId="29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horizontal="center" vertical="center" shrinkToFit="1"/>
    </xf>
    <xf numFmtId="182" fontId="5" fillId="0" borderId="31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33" xfId="0" applyNumberFormat="1" applyFont="1" applyBorder="1" applyAlignment="1">
      <alignment vertical="center"/>
    </xf>
    <xf numFmtId="182" fontId="5" fillId="0" borderId="12" xfId="0" applyNumberFormat="1" applyFont="1" applyBorder="1" applyAlignment="1">
      <alignment vertical="center"/>
    </xf>
    <xf numFmtId="182" fontId="5" fillId="0" borderId="34" xfId="0" applyNumberFormat="1" applyFont="1" applyBorder="1" applyAlignment="1">
      <alignment vertical="center"/>
    </xf>
    <xf numFmtId="182" fontId="5" fillId="0" borderId="35" xfId="0" applyNumberFormat="1" applyFont="1" applyBorder="1" applyAlignment="1">
      <alignment vertical="center"/>
    </xf>
    <xf numFmtId="182" fontId="5" fillId="0" borderId="21" xfId="0" applyNumberFormat="1" applyFont="1" applyBorder="1" applyAlignment="1">
      <alignment vertical="center"/>
    </xf>
    <xf numFmtId="182" fontId="5" fillId="0" borderId="36" xfId="0" applyNumberFormat="1" applyFont="1" applyBorder="1" applyAlignment="1">
      <alignment vertical="center"/>
    </xf>
    <xf numFmtId="182" fontId="5" fillId="0" borderId="37" xfId="0" applyNumberFormat="1" applyFont="1" applyBorder="1" applyAlignment="1">
      <alignment vertical="center"/>
    </xf>
    <xf numFmtId="182" fontId="5" fillId="0" borderId="38" xfId="0" applyNumberFormat="1" applyFont="1" applyBorder="1" applyAlignment="1">
      <alignment vertical="center"/>
    </xf>
    <xf numFmtId="182" fontId="5" fillId="0" borderId="25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39" xfId="0" applyNumberFormat="1" applyFont="1" applyBorder="1" applyAlignment="1">
      <alignment vertical="center"/>
    </xf>
    <xf numFmtId="182" fontId="5" fillId="0" borderId="39" xfId="0" applyNumberFormat="1" applyFont="1" applyFill="1" applyBorder="1" applyAlignment="1">
      <alignment vertical="center"/>
    </xf>
    <xf numFmtId="182" fontId="5" fillId="0" borderId="10" xfId="0" applyNumberFormat="1" applyFont="1" applyFill="1" applyBorder="1" applyAlignment="1">
      <alignment vertical="center"/>
    </xf>
    <xf numFmtId="182" fontId="5" fillId="0" borderId="40" xfId="0" applyNumberFormat="1" applyFont="1" applyBorder="1" applyAlignment="1">
      <alignment vertical="center"/>
    </xf>
    <xf numFmtId="182" fontId="5" fillId="0" borderId="13" xfId="0" applyNumberFormat="1" applyFont="1" applyBorder="1" applyAlignment="1">
      <alignment vertical="center"/>
    </xf>
    <xf numFmtId="182" fontId="5" fillId="0" borderId="17" xfId="0" applyNumberFormat="1" applyFont="1" applyBorder="1" applyAlignment="1">
      <alignment vertical="center"/>
    </xf>
    <xf numFmtId="182" fontId="5" fillId="0" borderId="41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0" fontId="11" fillId="0" borderId="0" xfId="0" applyFont="1" applyFill="1" applyAlignment="1">
      <alignment vertical="center"/>
    </xf>
    <xf numFmtId="182" fontId="11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 applyProtection="1">
      <alignment horizontal="left" vertical="center"/>
      <protection locked="0"/>
    </xf>
    <xf numFmtId="3" fontId="11" fillId="0" borderId="42" xfId="0" applyNumberFormat="1" applyFont="1" applyFill="1" applyBorder="1" applyAlignment="1" applyProtection="1">
      <alignment vertical="center"/>
      <protection locked="0"/>
    </xf>
    <xf numFmtId="3" fontId="13" fillId="0" borderId="43" xfId="0" applyNumberFormat="1" applyFont="1" applyFill="1" applyBorder="1" applyAlignment="1" applyProtection="1">
      <alignment horizontal="center" vertical="center"/>
      <protection locked="0"/>
    </xf>
    <xf numFmtId="183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3" fontId="13" fillId="0" borderId="44" xfId="0" applyNumberFormat="1" applyFont="1" applyFill="1" applyBorder="1" applyAlignment="1" applyProtection="1">
      <alignment horizontal="center" vertical="center"/>
      <protection locked="0"/>
    </xf>
    <xf numFmtId="3" fontId="13" fillId="0" borderId="45" xfId="0" applyNumberFormat="1" applyFont="1" applyFill="1" applyBorder="1" applyAlignment="1" applyProtection="1">
      <alignment horizontal="center" vertical="center"/>
      <protection locked="0"/>
    </xf>
    <xf numFmtId="177" fontId="11" fillId="0" borderId="0" xfId="0" applyNumberFormat="1" applyFont="1" applyFill="1" applyAlignment="1">
      <alignment vertical="center"/>
    </xf>
    <xf numFmtId="3" fontId="11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 applyProtection="1">
      <alignment horizontal="left" vertical="center"/>
      <protection locked="0"/>
    </xf>
    <xf numFmtId="182" fontId="0" fillId="0" borderId="0" xfId="0" applyNumberFormat="1" applyFont="1" applyFill="1" applyAlignment="1" applyProtection="1">
      <alignment vertical="center"/>
      <protection locked="0"/>
    </xf>
    <xf numFmtId="182" fontId="5" fillId="0" borderId="0" xfId="0" applyNumberFormat="1" applyFont="1" applyFill="1" applyAlignment="1" applyProtection="1">
      <alignment horizontal="right" vertical="center"/>
      <protection locked="0"/>
    </xf>
    <xf numFmtId="183" fontId="5" fillId="0" borderId="46" xfId="0" applyNumberFormat="1" applyFont="1" applyFill="1" applyBorder="1" applyAlignment="1" applyProtection="1">
      <alignment horizontal="center" vertical="center"/>
      <protection locked="0"/>
    </xf>
    <xf numFmtId="3" fontId="5" fillId="0" borderId="44" xfId="0" applyNumberFormat="1" applyFont="1" applyFill="1" applyBorder="1" applyAlignment="1">
      <alignment horizontal="center" vertical="center" shrinkToFit="1"/>
    </xf>
    <xf numFmtId="3" fontId="5" fillId="0" borderId="20" xfId="0" applyNumberFormat="1" applyFont="1" applyFill="1" applyBorder="1" applyAlignment="1">
      <alignment horizontal="center" vertical="center" shrinkToFit="1"/>
    </xf>
    <xf numFmtId="183" fontId="5" fillId="0" borderId="43" xfId="0" applyNumberFormat="1" applyFont="1" applyFill="1" applyBorder="1" applyAlignment="1" applyProtection="1">
      <alignment horizontal="center" vertical="center"/>
      <protection locked="0"/>
    </xf>
    <xf numFmtId="183" fontId="5" fillId="0" borderId="44" xfId="0" applyNumberFormat="1" applyFont="1" applyFill="1" applyBorder="1" applyAlignment="1" applyProtection="1">
      <alignment horizontal="center" vertical="center"/>
      <protection locked="0"/>
    </xf>
    <xf numFmtId="183" fontId="5" fillId="0" borderId="45" xfId="0" applyNumberFormat="1" applyFont="1" applyFill="1" applyBorder="1" applyAlignment="1" applyProtection="1">
      <alignment horizontal="center" vertical="center"/>
      <protection locked="0"/>
    </xf>
    <xf numFmtId="3" fontId="5" fillId="0" borderId="4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vertical="center"/>
    </xf>
    <xf numFmtId="0" fontId="0" fillId="0" borderId="42" xfId="0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183" fontId="5" fillId="0" borderId="42" xfId="0" applyNumberFormat="1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 applyFill="1" applyBorder="1" applyAlignment="1">
      <alignment vertical="center"/>
    </xf>
    <xf numFmtId="3" fontId="5" fillId="0" borderId="55" xfId="0" applyNumberFormat="1" applyFont="1" applyFill="1" applyBorder="1" applyAlignment="1">
      <alignment vertical="center"/>
    </xf>
    <xf numFmtId="3" fontId="5" fillId="0" borderId="54" xfId="0" applyNumberFormat="1" applyFont="1" applyFill="1" applyBorder="1" applyAlignment="1">
      <alignment vertical="center"/>
    </xf>
    <xf numFmtId="3" fontId="5" fillId="0" borderId="58" xfId="0" applyNumberFormat="1" applyFont="1" applyFill="1" applyBorder="1" applyAlignment="1">
      <alignment vertical="center"/>
    </xf>
    <xf numFmtId="3" fontId="5" fillId="0" borderId="59" xfId="0" applyNumberFormat="1" applyFont="1" applyFill="1" applyBorder="1" applyAlignment="1">
      <alignment vertical="center"/>
    </xf>
    <xf numFmtId="3" fontId="5" fillId="0" borderId="60" xfId="0" applyNumberFormat="1" applyFont="1" applyFill="1" applyBorder="1" applyAlignment="1">
      <alignment vertical="center"/>
    </xf>
    <xf numFmtId="3" fontId="5" fillId="0" borderId="60" xfId="0" applyNumberFormat="1" applyFont="1" applyFill="1" applyBorder="1" applyAlignment="1">
      <alignment horizontal="right" vertical="center"/>
    </xf>
    <xf numFmtId="3" fontId="5" fillId="0" borderId="61" xfId="0" applyNumberFormat="1" applyFont="1" applyFill="1" applyBorder="1" applyAlignment="1">
      <alignment vertical="center"/>
    </xf>
    <xf numFmtId="3" fontId="5" fillId="0" borderId="62" xfId="0" applyNumberFormat="1" applyFont="1" applyFill="1" applyBorder="1" applyAlignment="1">
      <alignment vertical="center"/>
    </xf>
    <xf numFmtId="183" fontId="5" fillId="0" borderId="63" xfId="0" applyNumberFormat="1" applyFont="1" applyFill="1" applyBorder="1" applyAlignment="1" applyProtection="1">
      <alignment horizontal="center" vertical="center"/>
      <protection locked="0"/>
    </xf>
    <xf numFmtId="177" fontId="5" fillId="0" borderId="48" xfId="0" applyNumberFormat="1" applyFont="1" applyFill="1" applyBorder="1" applyAlignment="1">
      <alignment vertical="center"/>
    </xf>
    <xf numFmtId="3" fontId="5" fillId="0" borderId="33" xfId="0" applyNumberFormat="1" applyFont="1" applyFill="1" applyBorder="1" applyAlignment="1">
      <alignment vertical="center"/>
    </xf>
    <xf numFmtId="3" fontId="5" fillId="0" borderId="34" xfId="0" applyNumberFormat="1" applyFont="1" applyFill="1" applyBorder="1" applyAlignment="1">
      <alignment vertical="center"/>
    </xf>
    <xf numFmtId="3" fontId="7" fillId="0" borderId="42" xfId="0" applyNumberFormat="1" applyFont="1" applyFill="1" applyBorder="1" applyAlignment="1" applyProtection="1">
      <alignment horizontal="left" vertical="center"/>
      <protection locked="0"/>
    </xf>
    <xf numFmtId="183" fontId="5" fillId="0" borderId="47" xfId="0" applyNumberFormat="1" applyFont="1" applyFill="1" applyBorder="1" applyAlignment="1" applyProtection="1">
      <alignment horizontal="center" vertical="center" wrapText="1"/>
      <protection locked="0"/>
    </xf>
    <xf numFmtId="183" fontId="5" fillId="0" borderId="48" xfId="0" applyNumberFormat="1" applyFont="1" applyFill="1" applyBorder="1" applyAlignment="1" applyProtection="1">
      <alignment horizontal="center" vertical="center"/>
      <protection locked="0"/>
    </xf>
    <xf numFmtId="183" fontId="5" fillId="0" borderId="56" xfId="0" applyNumberFormat="1" applyFont="1" applyFill="1" applyBorder="1" applyAlignment="1" applyProtection="1">
      <alignment horizontal="center" vertical="center" wrapText="1"/>
      <protection locked="0"/>
    </xf>
    <xf numFmtId="183" fontId="5" fillId="0" borderId="57" xfId="0" applyNumberFormat="1" applyFont="1" applyFill="1" applyBorder="1" applyAlignment="1" applyProtection="1">
      <alignment horizontal="center" vertical="center"/>
      <protection locked="0"/>
    </xf>
    <xf numFmtId="183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183" fontId="5" fillId="0" borderId="31" xfId="0" applyNumberFormat="1" applyFont="1" applyFill="1" applyBorder="1" applyAlignment="1" applyProtection="1">
      <alignment horizontal="center" vertical="center"/>
      <protection locked="0"/>
    </xf>
    <xf numFmtId="183" fontId="5" fillId="0" borderId="53" xfId="0" applyNumberFormat="1" applyFont="1" applyFill="1" applyBorder="1" applyAlignment="1" applyProtection="1">
      <alignment horizontal="center" vertical="center"/>
      <protection locked="0"/>
    </xf>
    <xf numFmtId="182" fontId="5" fillId="0" borderId="50" xfId="0" applyNumberFormat="1" applyFont="1" applyFill="1" applyBorder="1" applyAlignment="1" applyProtection="1">
      <alignment horizontal="center" vertical="center" wrapText="1" shrinkToFit="1"/>
      <protection locked="0"/>
    </xf>
    <xf numFmtId="182" fontId="5" fillId="0" borderId="32" xfId="0" applyNumberFormat="1" applyFont="1" applyFill="1" applyBorder="1" applyAlignment="1" applyProtection="1">
      <alignment horizontal="center" vertical="center" shrinkToFit="1"/>
      <protection locked="0"/>
    </xf>
    <xf numFmtId="182" fontId="5" fillId="0" borderId="51" xfId="0" applyNumberFormat="1" applyFont="1" applyFill="1" applyBorder="1" applyAlignment="1" applyProtection="1">
      <alignment horizontal="center" vertical="center" shrinkToFit="1"/>
      <protection locked="0"/>
    </xf>
    <xf numFmtId="183" fontId="5" fillId="0" borderId="49" xfId="0" applyNumberFormat="1" applyFont="1" applyFill="1" applyBorder="1" applyAlignment="1" applyProtection="1">
      <alignment horizontal="center" vertical="center"/>
      <protection locked="0"/>
    </xf>
    <xf numFmtId="183" fontId="5" fillId="0" borderId="2" xfId="0" applyNumberFormat="1" applyFont="1" applyFill="1" applyBorder="1" applyAlignment="1" applyProtection="1">
      <alignment horizontal="center" vertical="center"/>
      <protection locked="0"/>
    </xf>
    <xf numFmtId="183" fontId="5" fillId="0" borderId="50" xfId="0" applyNumberFormat="1" applyFont="1" applyFill="1" applyBorder="1" applyAlignment="1" applyProtection="1">
      <alignment horizontal="center" vertical="center"/>
      <protection locked="0"/>
    </xf>
    <xf numFmtId="183" fontId="5" fillId="0" borderId="32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8"/>
  <sheetViews>
    <sheetView tabSelected="1" view="pageBreakPreview" zoomScale="85" zoomScaleNormal="85" zoomScaleSheetLayoutView="85" workbookViewId="0">
      <pane xSplit="1" ySplit="5" topLeftCell="B6" activePane="bottomRight" state="frozen"/>
      <selection pane="topRight" activeCell="E1" sqref="E1"/>
      <selection pane="bottomLeft" activeCell="A8" sqref="A8"/>
      <selection pane="bottomRight"/>
    </sheetView>
  </sheetViews>
  <sheetFormatPr defaultColWidth="7.125" defaultRowHeight="20.25" customHeight="1"/>
  <cols>
    <col min="1" max="1" width="11.375" style="55" customWidth="1"/>
    <col min="2" max="3" width="12.625" style="55" customWidth="1"/>
    <col min="4" max="4" width="12.625" style="78" customWidth="1"/>
    <col min="5" max="5" width="10.75" style="78" customWidth="1"/>
    <col min="6" max="6" width="3.125" style="55" customWidth="1"/>
    <col min="7" max="8" width="12.625" style="55" customWidth="1"/>
    <col min="9" max="9" width="12.625" style="78" customWidth="1"/>
    <col min="10" max="10" width="10.75" style="78" customWidth="1"/>
    <col min="11" max="11" width="3.125" style="55" customWidth="1"/>
    <col min="12" max="12" width="11.375" style="78" customWidth="1"/>
    <col min="13" max="14" width="11.875" style="56" customWidth="1"/>
    <col min="15" max="16384" width="7.125" style="55"/>
  </cols>
  <sheetData>
    <row r="1" spans="1:14" ht="20.25" customHeight="1">
      <c r="A1" s="66" t="s">
        <v>46</v>
      </c>
      <c r="D1" s="79"/>
      <c r="E1" s="80"/>
      <c r="I1" s="79"/>
      <c r="J1" s="80"/>
      <c r="L1" s="66" t="s">
        <v>41</v>
      </c>
      <c r="M1" s="67"/>
      <c r="N1" s="67"/>
    </row>
    <row r="2" spans="1:14" ht="20.25" customHeight="1" thickBot="1">
      <c r="A2" s="57"/>
      <c r="B2" s="58"/>
      <c r="C2" s="58"/>
      <c r="D2" s="81"/>
      <c r="E2" s="19" t="s">
        <v>50</v>
      </c>
      <c r="G2" s="100" t="s">
        <v>76</v>
      </c>
      <c r="H2" s="58"/>
      <c r="I2" s="81"/>
      <c r="J2" s="19" t="s">
        <v>50</v>
      </c>
      <c r="L2" s="68"/>
      <c r="M2" s="69"/>
      <c r="N2" s="70" t="s">
        <v>53</v>
      </c>
    </row>
    <row r="3" spans="1:14" s="61" customFormat="1" ht="20.25" customHeight="1">
      <c r="A3" s="59"/>
      <c r="B3" s="101" t="s">
        <v>77</v>
      </c>
      <c r="C3" s="103" t="s">
        <v>69</v>
      </c>
      <c r="D3" s="111" t="s">
        <v>49</v>
      </c>
      <c r="E3" s="113" t="s">
        <v>39</v>
      </c>
      <c r="F3" s="60"/>
      <c r="G3" s="101" t="s">
        <v>78</v>
      </c>
      <c r="H3" s="103" t="s">
        <v>70</v>
      </c>
      <c r="I3" s="111" t="s">
        <v>49</v>
      </c>
      <c r="J3" s="113" t="s">
        <v>39</v>
      </c>
      <c r="K3" s="60"/>
      <c r="L3" s="74"/>
      <c r="M3" s="105" t="s">
        <v>77</v>
      </c>
      <c r="N3" s="108" t="s">
        <v>79</v>
      </c>
    </row>
    <row r="4" spans="1:14" s="61" customFormat="1" ht="20.25" customHeight="1">
      <c r="A4" s="62"/>
      <c r="B4" s="102"/>
      <c r="C4" s="104"/>
      <c r="D4" s="112"/>
      <c r="E4" s="114"/>
      <c r="F4" s="60"/>
      <c r="G4" s="102"/>
      <c r="H4" s="104"/>
      <c r="I4" s="112"/>
      <c r="J4" s="114"/>
      <c r="K4" s="60"/>
      <c r="L4" s="75"/>
      <c r="M4" s="106"/>
      <c r="N4" s="109"/>
    </row>
    <row r="5" spans="1:14" s="61" customFormat="1" ht="20.25" customHeight="1" thickBot="1">
      <c r="A5" s="63"/>
      <c r="B5" s="96" t="s">
        <v>42</v>
      </c>
      <c r="C5" s="86" t="s">
        <v>43</v>
      </c>
      <c r="D5" s="71" t="s">
        <v>44</v>
      </c>
      <c r="E5" s="1" t="s">
        <v>51</v>
      </c>
      <c r="F5" s="60"/>
      <c r="G5" s="96" t="s">
        <v>72</v>
      </c>
      <c r="H5" s="86" t="s">
        <v>73</v>
      </c>
      <c r="I5" s="71" t="s">
        <v>74</v>
      </c>
      <c r="J5" s="1" t="s">
        <v>75</v>
      </c>
      <c r="K5" s="60"/>
      <c r="L5" s="76"/>
      <c r="M5" s="107"/>
      <c r="N5" s="110"/>
    </row>
    <row r="6" spans="1:14" s="61" customFormat="1" ht="24.75" customHeight="1">
      <c r="A6" s="72" t="s">
        <v>0</v>
      </c>
      <c r="B6" s="97">
        <f>SUM(B10:B63)</f>
        <v>108955777</v>
      </c>
      <c r="C6" s="87">
        <f>SUM(C10:C63)</f>
        <v>111310429</v>
      </c>
      <c r="D6" s="2">
        <f>D7+D8+D9</f>
        <v>-2354652</v>
      </c>
      <c r="E6" s="15">
        <f t="shared" ref="E6:E9" si="0">IF(D6&lt;&gt;0,(D6/C6)*100,"-")</f>
        <v>-2.1153920806468185</v>
      </c>
      <c r="G6" s="97">
        <f>SUM(G10:G63)</f>
        <v>99272443</v>
      </c>
      <c r="H6" s="87">
        <f>SUM(H10:H63)</f>
        <v>102798678</v>
      </c>
      <c r="I6" s="2">
        <f>I7+I8+I9</f>
        <v>-3526235</v>
      </c>
      <c r="J6" s="15">
        <f>IF(I6&lt;&gt;0,(I6/H6)*100,"-")</f>
        <v>-3.4302338012556928</v>
      </c>
      <c r="L6" s="77" t="s">
        <v>0</v>
      </c>
      <c r="M6" s="35">
        <v>0.98048000000000002</v>
      </c>
      <c r="N6" s="36">
        <v>0.96013000000000004</v>
      </c>
    </row>
    <row r="7" spans="1:14" s="61" customFormat="1" ht="24.75" customHeight="1">
      <c r="A7" s="22" t="s">
        <v>1</v>
      </c>
      <c r="B7" s="98">
        <f>B10</f>
        <v>8086568</v>
      </c>
      <c r="C7" s="88">
        <f>C10</f>
        <v>11851310</v>
      </c>
      <c r="D7" s="3">
        <f>D10</f>
        <v>-3764742</v>
      </c>
      <c r="E7" s="13">
        <f t="shared" si="0"/>
        <v>-31.766462947977903</v>
      </c>
      <c r="G7" s="98">
        <f>G10</f>
        <v>4900800</v>
      </c>
      <c r="H7" s="88">
        <f>H10</f>
        <v>9513261</v>
      </c>
      <c r="I7" s="3">
        <f>I10</f>
        <v>-4612461</v>
      </c>
      <c r="J7" s="13">
        <f t="shared" ref="J7:J9" si="1">IF(I7&lt;&gt;0,(I7/H7)*100,"-")</f>
        <v>-48.48454173600409</v>
      </c>
      <c r="L7" s="21" t="s">
        <v>1</v>
      </c>
      <c r="M7" s="37">
        <v>0.98492000000000002</v>
      </c>
      <c r="N7" s="38">
        <v>0.97404999999999997</v>
      </c>
    </row>
    <row r="8" spans="1:14" s="61" customFormat="1" ht="24.75" customHeight="1">
      <c r="A8" s="22" t="s">
        <v>40</v>
      </c>
      <c r="B8" s="98">
        <f>SUM(B11:B47)</f>
        <v>83344001</v>
      </c>
      <c r="C8" s="88">
        <f>SUM(C11:C47)</f>
        <v>82172024</v>
      </c>
      <c r="D8" s="3">
        <f>SUM(D11:D47 )</f>
        <v>1171977</v>
      </c>
      <c r="E8" s="13">
        <f t="shared" si="0"/>
        <v>1.4262481839317966</v>
      </c>
      <c r="G8" s="98">
        <f>SUM(G11:G47)</f>
        <v>77592425</v>
      </c>
      <c r="H8" s="88">
        <f>SUM(H11:H47)</f>
        <v>76891848</v>
      </c>
      <c r="I8" s="3">
        <f>SUM(I11:I47 )</f>
        <v>700577</v>
      </c>
      <c r="J8" s="13">
        <f t="shared" si="1"/>
        <v>0.91111999285021728</v>
      </c>
      <c r="L8" s="22" t="s">
        <v>40</v>
      </c>
      <c r="M8" s="37">
        <v>0.99031999999999998</v>
      </c>
      <c r="N8" s="38">
        <v>0.96438000000000001</v>
      </c>
    </row>
    <row r="9" spans="1:14" s="61" customFormat="1" ht="24.75" customHeight="1" thickBot="1">
      <c r="A9" s="73" t="s">
        <v>2</v>
      </c>
      <c r="B9" s="99">
        <f>SUM(B48:B63)</f>
        <v>17525208</v>
      </c>
      <c r="C9" s="89">
        <f>SUM(C48:C63)</f>
        <v>17287095</v>
      </c>
      <c r="D9" s="4">
        <f>SUM(D48:D63 )</f>
        <v>238113</v>
      </c>
      <c r="E9" s="16">
        <f t="shared" si="0"/>
        <v>1.3774032016368278</v>
      </c>
      <c r="G9" s="99">
        <f>SUM(G48:G63)</f>
        <v>16779218</v>
      </c>
      <c r="H9" s="89">
        <f>SUM(H48:H63)</f>
        <v>16393569</v>
      </c>
      <c r="I9" s="4">
        <f>SUM(I48:I63 )</f>
        <v>385649</v>
      </c>
      <c r="J9" s="16">
        <f t="shared" si="1"/>
        <v>2.3524407650341423</v>
      </c>
      <c r="L9" s="23" t="s">
        <v>2</v>
      </c>
      <c r="M9" s="39">
        <v>0.85128000000000004</v>
      </c>
      <c r="N9" s="40">
        <v>0.82487999999999995</v>
      </c>
    </row>
    <row r="10" spans="1:14" s="61" customFormat="1" ht="24.75" customHeight="1" thickTop="1">
      <c r="A10" s="25" t="s">
        <v>3</v>
      </c>
      <c r="B10" s="24">
        <v>8086568</v>
      </c>
      <c r="C10" s="90">
        <v>11851310</v>
      </c>
      <c r="D10" s="5">
        <f>B10-C10</f>
        <v>-3764742</v>
      </c>
      <c r="E10" s="17">
        <f>IF(B10&gt;0,IF(C10&gt;0,INT(D10/C10*1000+0.5)/10," 皆増 "),IF(C10&gt;0," 皆減 ","－"))</f>
        <v>-31.8</v>
      </c>
      <c r="G10" s="24">
        <v>4900800</v>
      </c>
      <c r="H10" s="90">
        <v>9513261</v>
      </c>
      <c r="I10" s="5">
        <f>G10-H10</f>
        <v>-4612461</v>
      </c>
      <c r="J10" s="17">
        <f t="shared" ref="J10:J63" si="2">IF(G10&gt;0,IF(H10&gt;0,INT(I10/H10*1000+0.5)/10," 皆増 "),IF(H10&gt;0," 皆減 ","－"))</f>
        <v>-48.5</v>
      </c>
      <c r="L10" s="25" t="s">
        <v>3</v>
      </c>
      <c r="M10" s="41">
        <v>0.98492000000000002</v>
      </c>
      <c r="N10" s="42">
        <v>0.97404999999999997</v>
      </c>
    </row>
    <row r="11" spans="1:14" s="61" customFormat="1" ht="24.75" customHeight="1">
      <c r="A11" s="27" t="s">
        <v>4</v>
      </c>
      <c r="B11" s="26">
        <v>689542</v>
      </c>
      <c r="C11" s="91">
        <v>985711</v>
      </c>
      <c r="D11" s="6">
        <f t="shared" ref="D11:D63" si="3">B11-C11</f>
        <v>-296169</v>
      </c>
      <c r="E11" s="18">
        <f t="shared" ref="E11:E63" si="4">IF(B11&gt;0,IF(C11&gt;0,INT(D11/C11*1000+0.5)/10," 皆増 "),IF(C11&gt;0," 皆減 ","－"))</f>
        <v>-30</v>
      </c>
      <c r="G11" s="26">
        <v>135888</v>
      </c>
      <c r="H11" s="91">
        <v>456500</v>
      </c>
      <c r="I11" s="6">
        <f t="shared" ref="I11:I63" si="5">G11-H11</f>
        <v>-320612</v>
      </c>
      <c r="J11" s="18">
        <f t="shared" si="2"/>
        <v>-70.2</v>
      </c>
      <c r="L11" s="27" t="s">
        <v>4</v>
      </c>
      <c r="M11" s="43">
        <v>0.98846999999999996</v>
      </c>
      <c r="N11" s="44">
        <v>0.98177000000000003</v>
      </c>
    </row>
    <row r="12" spans="1:14" s="61" customFormat="1" ht="24.75" customHeight="1">
      <c r="A12" s="29" t="s">
        <v>55</v>
      </c>
      <c r="B12" s="28">
        <v>0</v>
      </c>
      <c r="C12" s="92">
        <v>0</v>
      </c>
      <c r="D12" s="7">
        <f t="shared" si="3"/>
        <v>0</v>
      </c>
      <c r="E12" s="11" t="str">
        <f t="shared" si="4"/>
        <v>－</v>
      </c>
      <c r="G12" s="28">
        <v>0</v>
      </c>
      <c r="H12" s="92">
        <v>0</v>
      </c>
      <c r="I12" s="7">
        <f t="shared" si="5"/>
        <v>0</v>
      </c>
      <c r="J12" s="11" t="str">
        <f t="shared" si="2"/>
        <v>－</v>
      </c>
      <c r="L12" s="29" t="s">
        <v>55</v>
      </c>
      <c r="M12" s="45">
        <v>1.012</v>
      </c>
      <c r="N12" s="46">
        <v>0.99807000000000001</v>
      </c>
    </row>
    <row r="13" spans="1:14" s="61" customFormat="1" ht="24.75" customHeight="1">
      <c r="A13" s="29" t="s">
        <v>56</v>
      </c>
      <c r="B13" s="28">
        <v>15780362</v>
      </c>
      <c r="C13" s="92">
        <v>14664420</v>
      </c>
      <c r="D13" s="7">
        <f t="shared" si="3"/>
        <v>1115942</v>
      </c>
      <c r="E13" s="11">
        <f t="shared" si="4"/>
        <v>7.6</v>
      </c>
      <c r="G13" s="28">
        <v>15015476</v>
      </c>
      <c r="H13" s="92">
        <v>14002370</v>
      </c>
      <c r="I13" s="7">
        <f t="shared" si="5"/>
        <v>1013106</v>
      </c>
      <c r="J13" s="11">
        <f t="shared" si="2"/>
        <v>7.2</v>
      </c>
      <c r="L13" s="29" t="s">
        <v>56</v>
      </c>
      <c r="M13" s="47">
        <v>0.75778999999999996</v>
      </c>
      <c r="N13" s="46">
        <v>0.76322999999999996</v>
      </c>
    </row>
    <row r="14" spans="1:14" s="61" customFormat="1" ht="24.75" customHeight="1">
      <c r="A14" s="29" t="s">
        <v>5</v>
      </c>
      <c r="B14" s="28">
        <v>4207161</v>
      </c>
      <c r="C14" s="92">
        <v>3885087</v>
      </c>
      <c r="D14" s="7">
        <f t="shared" si="3"/>
        <v>322074</v>
      </c>
      <c r="E14" s="11">
        <f t="shared" si="4"/>
        <v>8.3000000000000007</v>
      </c>
      <c r="G14" s="28">
        <v>3937611</v>
      </c>
      <c r="H14" s="92">
        <v>3668091</v>
      </c>
      <c r="I14" s="7">
        <f t="shared" si="5"/>
        <v>269520</v>
      </c>
      <c r="J14" s="11">
        <f t="shared" si="2"/>
        <v>7.3</v>
      </c>
      <c r="L14" s="29" t="s">
        <v>5</v>
      </c>
      <c r="M14" s="47">
        <v>0.80381999999999998</v>
      </c>
      <c r="N14" s="46">
        <v>0.81167999999999996</v>
      </c>
    </row>
    <row r="15" spans="1:14" s="61" customFormat="1" ht="24.75" customHeight="1">
      <c r="A15" s="29" t="s">
        <v>6</v>
      </c>
      <c r="B15" s="28">
        <v>650016</v>
      </c>
      <c r="C15" s="92">
        <v>730313</v>
      </c>
      <c r="D15" s="7">
        <f t="shared" si="3"/>
        <v>-80297</v>
      </c>
      <c r="E15" s="11">
        <f t="shared" si="4"/>
        <v>-11</v>
      </c>
      <c r="G15" s="28">
        <v>438922</v>
      </c>
      <c r="H15" s="92">
        <v>543249</v>
      </c>
      <c r="I15" s="7">
        <f t="shared" si="5"/>
        <v>-104327</v>
      </c>
      <c r="J15" s="11">
        <f t="shared" si="2"/>
        <v>-19.2</v>
      </c>
      <c r="L15" s="29" t="s">
        <v>6</v>
      </c>
      <c r="M15" s="47">
        <v>0.96862999999999999</v>
      </c>
      <c r="N15" s="46">
        <v>0.96209</v>
      </c>
    </row>
    <row r="16" spans="1:14" s="61" customFormat="1" ht="24.75" customHeight="1">
      <c r="A16" s="29" t="s">
        <v>7</v>
      </c>
      <c r="B16" s="28">
        <v>3491819</v>
      </c>
      <c r="C16" s="92">
        <v>3305609</v>
      </c>
      <c r="D16" s="7">
        <f t="shared" si="3"/>
        <v>186210</v>
      </c>
      <c r="E16" s="11">
        <f t="shared" si="4"/>
        <v>5.6</v>
      </c>
      <c r="G16" s="28">
        <v>3000789</v>
      </c>
      <c r="H16" s="92">
        <v>2824077</v>
      </c>
      <c r="I16" s="7">
        <f t="shared" si="5"/>
        <v>176712</v>
      </c>
      <c r="J16" s="11">
        <f t="shared" si="2"/>
        <v>6.3</v>
      </c>
      <c r="L16" s="29" t="s">
        <v>7</v>
      </c>
      <c r="M16" s="47">
        <v>0.92927000000000004</v>
      </c>
      <c r="N16" s="46">
        <v>0.92900000000000005</v>
      </c>
    </row>
    <row r="17" spans="1:14" s="61" customFormat="1" ht="24.75" customHeight="1">
      <c r="A17" s="29" t="s">
        <v>57</v>
      </c>
      <c r="B17" s="28">
        <v>7445496</v>
      </c>
      <c r="C17" s="92">
        <v>7143424</v>
      </c>
      <c r="D17" s="7">
        <f t="shared" si="3"/>
        <v>302072</v>
      </c>
      <c r="E17" s="11">
        <f t="shared" si="4"/>
        <v>4.2</v>
      </c>
      <c r="G17" s="28">
        <v>7044974</v>
      </c>
      <c r="H17" s="92">
        <v>6862861</v>
      </c>
      <c r="I17" s="7">
        <f t="shared" si="5"/>
        <v>182113</v>
      </c>
      <c r="J17" s="11">
        <f t="shared" si="2"/>
        <v>2.7</v>
      </c>
      <c r="L17" s="29" t="s">
        <v>57</v>
      </c>
      <c r="M17" s="47">
        <v>0.78478000000000003</v>
      </c>
      <c r="N17" s="46">
        <v>0.78722999999999999</v>
      </c>
    </row>
    <row r="18" spans="1:14" s="61" customFormat="1" ht="24.75" customHeight="1">
      <c r="A18" s="29" t="s">
        <v>8</v>
      </c>
      <c r="B18" s="28">
        <v>3342533</v>
      </c>
      <c r="C18" s="92">
        <v>3270195</v>
      </c>
      <c r="D18" s="7">
        <f t="shared" si="3"/>
        <v>72338</v>
      </c>
      <c r="E18" s="11">
        <f t="shared" si="4"/>
        <v>2.2000000000000002</v>
      </c>
      <c r="G18" s="28">
        <v>3195143</v>
      </c>
      <c r="H18" s="92">
        <v>3126674</v>
      </c>
      <c r="I18" s="7">
        <f t="shared" si="5"/>
        <v>68469</v>
      </c>
      <c r="J18" s="11">
        <f t="shared" si="2"/>
        <v>2.2000000000000002</v>
      </c>
      <c r="L18" s="29" t="s">
        <v>8</v>
      </c>
      <c r="M18" s="47">
        <v>0.71165</v>
      </c>
      <c r="N18" s="46">
        <v>0.71257999999999999</v>
      </c>
    </row>
    <row r="19" spans="1:14" s="61" customFormat="1" ht="24.75" customHeight="1">
      <c r="A19" s="29" t="s">
        <v>9</v>
      </c>
      <c r="B19" s="30">
        <v>0</v>
      </c>
      <c r="C19" s="93">
        <v>0</v>
      </c>
      <c r="D19" s="7">
        <f t="shared" si="3"/>
        <v>0</v>
      </c>
      <c r="E19" s="11" t="str">
        <f t="shared" si="4"/>
        <v>－</v>
      </c>
      <c r="G19" s="30">
        <v>0</v>
      </c>
      <c r="H19" s="93">
        <v>0</v>
      </c>
      <c r="I19" s="7">
        <f t="shared" si="5"/>
        <v>0</v>
      </c>
      <c r="J19" s="11" t="str">
        <f t="shared" si="2"/>
        <v>－</v>
      </c>
      <c r="L19" s="29" t="s">
        <v>9</v>
      </c>
      <c r="M19" s="47">
        <v>1.2442800000000001</v>
      </c>
      <c r="N19" s="46">
        <v>1.16282</v>
      </c>
    </row>
    <row r="20" spans="1:14" s="61" customFormat="1" ht="24.75" customHeight="1">
      <c r="A20" s="29" t="s">
        <v>10</v>
      </c>
      <c r="B20" s="30">
        <v>0</v>
      </c>
      <c r="C20" s="93">
        <v>0</v>
      </c>
      <c r="D20" s="7">
        <f t="shared" si="3"/>
        <v>0</v>
      </c>
      <c r="E20" s="11" t="str">
        <f t="shared" si="4"/>
        <v>－</v>
      </c>
      <c r="G20" s="30">
        <v>0</v>
      </c>
      <c r="H20" s="93">
        <v>0</v>
      </c>
      <c r="I20" s="7">
        <f t="shared" si="5"/>
        <v>0</v>
      </c>
      <c r="J20" s="11" t="str">
        <f t="shared" si="2"/>
        <v>－</v>
      </c>
      <c r="L20" s="29" t="s">
        <v>10</v>
      </c>
      <c r="M20" s="47">
        <v>1.28494</v>
      </c>
      <c r="N20" s="46">
        <v>1.2404500000000001</v>
      </c>
    </row>
    <row r="21" spans="1:14" s="61" customFormat="1" ht="24.75" customHeight="1">
      <c r="A21" s="29" t="s">
        <v>58</v>
      </c>
      <c r="B21" s="28">
        <v>0</v>
      </c>
      <c r="C21" s="92">
        <v>0</v>
      </c>
      <c r="D21" s="7">
        <f t="shared" si="3"/>
        <v>0</v>
      </c>
      <c r="E21" s="11" t="str">
        <f t="shared" si="4"/>
        <v>－</v>
      </c>
      <c r="G21" s="28">
        <v>0</v>
      </c>
      <c r="H21" s="92">
        <v>0</v>
      </c>
      <c r="I21" s="7">
        <f t="shared" si="5"/>
        <v>0</v>
      </c>
      <c r="J21" s="11" t="str">
        <f t="shared" si="2"/>
        <v>－</v>
      </c>
      <c r="L21" s="29" t="s">
        <v>58</v>
      </c>
      <c r="M21" s="47">
        <v>1.5405199999999999</v>
      </c>
      <c r="N21" s="46">
        <v>1.3415299999999999</v>
      </c>
    </row>
    <row r="22" spans="1:14" s="61" customFormat="1" ht="24.75" customHeight="1">
      <c r="A22" s="29" t="s">
        <v>11</v>
      </c>
      <c r="B22" s="30">
        <v>0</v>
      </c>
      <c r="C22" s="93">
        <v>0</v>
      </c>
      <c r="D22" s="7">
        <f t="shared" si="3"/>
        <v>0</v>
      </c>
      <c r="E22" s="11" t="str">
        <f t="shared" si="4"/>
        <v>－</v>
      </c>
      <c r="G22" s="30">
        <v>0</v>
      </c>
      <c r="H22" s="93">
        <v>0</v>
      </c>
      <c r="I22" s="7">
        <f t="shared" si="5"/>
        <v>0</v>
      </c>
      <c r="J22" s="11" t="str">
        <f t="shared" si="2"/>
        <v>－</v>
      </c>
      <c r="L22" s="29" t="s">
        <v>11</v>
      </c>
      <c r="M22" s="47">
        <v>1.29922</v>
      </c>
      <c r="N22" s="46">
        <v>1.2478899999999999</v>
      </c>
    </row>
    <row r="23" spans="1:14" s="61" customFormat="1" ht="24.75" customHeight="1">
      <c r="A23" s="29" t="s">
        <v>71</v>
      </c>
      <c r="B23" s="28">
        <v>1875732</v>
      </c>
      <c r="C23" s="92">
        <v>1698445</v>
      </c>
      <c r="D23" s="7">
        <f t="shared" si="3"/>
        <v>177287</v>
      </c>
      <c r="E23" s="11">
        <f t="shared" si="4"/>
        <v>10.4</v>
      </c>
      <c r="G23" s="28">
        <v>1596256</v>
      </c>
      <c r="H23" s="92">
        <v>1464520</v>
      </c>
      <c r="I23" s="7">
        <f t="shared" si="5"/>
        <v>131736</v>
      </c>
      <c r="J23" s="11">
        <f t="shared" si="2"/>
        <v>9</v>
      </c>
      <c r="L23" s="29" t="s">
        <v>68</v>
      </c>
      <c r="M23" s="47">
        <v>0.93750999999999995</v>
      </c>
      <c r="N23" s="46">
        <v>0.94447000000000003</v>
      </c>
    </row>
    <row r="24" spans="1:14" s="61" customFormat="1" ht="24.75" customHeight="1">
      <c r="A24" s="29" t="s">
        <v>12</v>
      </c>
      <c r="B24" s="28">
        <v>3153175</v>
      </c>
      <c r="C24" s="92">
        <v>2912786</v>
      </c>
      <c r="D24" s="7">
        <f t="shared" si="3"/>
        <v>240389</v>
      </c>
      <c r="E24" s="11">
        <f t="shared" si="4"/>
        <v>8.3000000000000007</v>
      </c>
      <c r="G24" s="28">
        <v>2966839</v>
      </c>
      <c r="H24" s="92">
        <v>2749979</v>
      </c>
      <c r="I24" s="7">
        <f t="shared" si="5"/>
        <v>216860</v>
      </c>
      <c r="J24" s="11">
        <f t="shared" si="2"/>
        <v>7.9</v>
      </c>
      <c r="L24" s="29" t="s">
        <v>12</v>
      </c>
      <c r="M24" s="47">
        <v>0.79039000000000004</v>
      </c>
      <c r="N24" s="46">
        <v>0.79984999999999995</v>
      </c>
    </row>
    <row r="25" spans="1:14" s="61" customFormat="1" ht="24.75" customHeight="1">
      <c r="A25" s="29" t="s">
        <v>13</v>
      </c>
      <c r="B25" s="28">
        <v>1981713</v>
      </c>
      <c r="C25" s="92">
        <v>1910147</v>
      </c>
      <c r="D25" s="7">
        <f t="shared" si="3"/>
        <v>71566</v>
      </c>
      <c r="E25" s="11">
        <f t="shared" si="4"/>
        <v>3.7</v>
      </c>
      <c r="G25" s="28">
        <v>1826837</v>
      </c>
      <c r="H25" s="92">
        <v>1788355</v>
      </c>
      <c r="I25" s="7">
        <f t="shared" si="5"/>
        <v>38482</v>
      </c>
      <c r="J25" s="11">
        <f t="shared" si="2"/>
        <v>2.2000000000000002</v>
      </c>
      <c r="L25" s="29" t="s">
        <v>13</v>
      </c>
      <c r="M25" s="47">
        <v>0.84575</v>
      </c>
      <c r="N25" s="46">
        <v>0.84604000000000001</v>
      </c>
    </row>
    <row r="26" spans="1:14" s="61" customFormat="1" ht="24.75" customHeight="1">
      <c r="A26" s="29" t="s">
        <v>14</v>
      </c>
      <c r="B26" s="28">
        <v>738489</v>
      </c>
      <c r="C26" s="92">
        <v>729994</v>
      </c>
      <c r="D26" s="7">
        <f t="shared" si="3"/>
        <v>8495</v>
      </c>
      <c r="E26" s="11">
        <f t="shared" si="4"/>
        <v>1.2</v>
      </c>
      <c r="G26" s="28">
        <v>617961</v>
      </c>
      <c r="H26" s="92">
        <v>603945</v>
      </c>
      <c r="I26" s="7">
        <f t="shared" si="5"/>
        <v>14016</v>
      </c>
      <c r="J26" s="11">
        <f t="shared" si="2"/>
        <v>2.2999999999999998</v>
      </c>
      <c r="L26" s="29" t="s">
        <v>14</v>
      </c>
      <c r="M26" s="47">
        <v>0.93525000000000003</v>
      </c>
      <c r="N26" s="46">
        <v>0.93496999999999997</v>
      </c>
    </row>
    <row r="27" spans="1:14" s="61" customFormat="1" ht="24.75" customHeight="1">
      <c r="A27" s="29" t="s">
        <v>15</v>
      </c>
      <c r="B27" s="28">
        <v>3970987</v>
      </c>
      <c r="C27" s="92">
        <v>4251572</v>
      </c>
      <c r="D27" s="7">
        <f t="shared" si="3"/>
        <v>-280585</v>
      </c>
      <c r="E27" s="11">
        <f t="shared" si="4"/>
        <v>-6.6</v>
      </c>
      <c r="G27" s="28">
        <v>3744730</v>
      </c>
      <c r="H27" s="92">
        <v>4024317</v>
      </c>
      <c r="I27" s="7">
        <f t="shared" si="5"/>
        <v>-279587</v>
      </c>
      <c r="J27" s="11">
        <f t="shared" si="2"/>
        <v>-6.9</v>
      </c>
      <c r="L27" s="29" t="s">
        <v>15</v>
      </c>
      <c r="M27" s="47">
        <v>0.76265000000000005</v>
      </c>
      <c r="N27" s="46">
        <v>0.75066999999999995</v>
      </c>
    </row>
    <row r="28" spans="1:14" s="61" customFormat="1" ht="24.75" customHeight="1">
      <c r="A28" s="29" t="s">
        <v>16</v>
      </c>
      <c r="B28" s="30">
        <v>0</v>
      </c>
      <c r="C28" s="93">
        <v>0</v>
      </c>
      <c r="D28" s="7">
        <f t="shared" si="3"/>
        <v>0</v>
      </c>
      <c r="E28" s="11" t="str">
        <f t="shared" si="4"/>
        <v>－</v>
      </c>
      <c r="G28" s="30">
        <v>0</v>
      </c>
      <c r="H28" s="93">
        <v>0</v>
      </c>
      <c r="I28" s="7">
        <f t="shared" si="5"/>
        <v>0</v>
      </c>
      <c r="J28" s="11" t="str">
        <f t="shared" si="2"/>
        <v>－</v>
      </c>
      <c r="L28" s="29" t="s">
        <v>16</v>
      </c>
      <c r="M28" s="47">
        <v>1.2068000000000001</v>
      </c>
      <c r="N28" s="46">
        <v>1.17628</v>
      </c>
    </row>
    <row r="29" spans="1:14" s="61" customFormat="1" ht="24.75" customHeight="1">
      <c r="A29" s="29" t="s">
        <v>59</v>
      </c>
      <c r="B29" s="28">
        <v>4384641</v>
      </c>
      <c r="C29" s="92">
        <v>3830935</v>
      </c>
      <c r="D29" s="7">
        <f t="shared" si="3"/>
        <v>553706</v>
      </c>
      <c r="E29" s="11">
        <f t="shared" si="4"/>
        <v>14.5</v>
      </c>
      <c r="G29" s="28">
        <v>4111032</v>
      </c>
      <c r="H29" s="92">
        <v>3633888</v>
      </c>
      <c r="I29" s="7">
        <f t="shared" si="5"/>
        <v>477144</v>
      </c>
      <c r="J29" s="11">
        <f t="shared" si="2"/>
        <v>13.1</v>
      </c>
      <c r="L29" s="29" t="s">
        <v>59</v>
      </c>
      <c r="M29" s="47">
        <v>0.82189999999999996</v>
      </c>
      <c r="N29" s="46">
        <v>0.83509</v>
      </c>
    </row>
    <row r="30" spans="1:14" s="61" customFormat="1" ht="24.75" customHeight="1">
      <c r="A30" s="29" t="s">
        <v>60</v>
      </c>
      <c r="B30" s="28">
        <v>5946086</v>
      </c>
      <c r="C30" s="92">
        <v>6115769</v>
      </c>
      <c r="D30" s="7">
        <f t="shared" si="3"/>
        <v>-169683</v>
      </c>
      <c r="E30" s="11">
        <f t="shared" si="4"/>
        <v>-2.8</v>
      </c>
      <c r="G30" s="28">
        <v>5814217</v>
      </c>
      <c r="H30" s="92">
        <v>6014947</v>
      </c>
      <c r="I30" s="7">
        <f t="shared" si="5"/>
        <v>-200730</v>
      </c>
      <c r="J30" s="11">
        <f t="shared" si="2"/>
        <v>-3.3</v>
      </c>
      <c r="L30" s="29" t="s">
        <v>60</v>
      </c>
      <c r="M30" s="47">
        <v>0.54451000000000005</v>
      </c>
      <c r="N30" s="46">
        <v>0.52885000000000004</v>
      </c>
    </row>
    <row r="31" spans="1:14" s="61" customFormat="1" ht="24.75" customHeight="1">
      <c r="A31" s="29" t="s">
        <v>17</v>
      </c>
      <c r="B31" s="30">
        <v>0</v>
      </c>
      <c r="C31" s="93">
        <v>0</v>
      </c>
      <c r="D31" s="7">
        <f t="shared" si="3"/>
        <v>0</v>
      </c>
      <c r="E31" s="11" t="str">
        <f t="shared" si="4"/>
        <v>－</v>
      </c>
      <c r="G31" s="30">
        <v>0</v>
      </c>
      <c r="H31" s="93">
        <v>0</v>
      </c>
      <c r="I31" s="7">
        <f t="shared" si="5"/>
        <v>0</v>
      </c>
      <c r="J31" s="11" t="str">
        <f t="shared" si="2"/>
        <v>－</v>
      </c>
      <c r="L31" s="29" t="s">
        <v>17</v>
      </c>
      <c r="M31" s="47">
        <v>1.3069599999999999</v>
      </c>
      <c r="N31" s="46">
        <v>1.2634300000000001</v>
      </c>
    </row>
    <row r="32" spans="1:14" s="61" customFormat="1" ht="24.75" customHeight="1">
      <c r="A32" s="29" t="s">
        <v>18</v>
      </c>
      <c r="B32" s="30">
        <v>0</v>
      </c>
      <c r="C32" s="93">
        <v>0</v>
      </c>
      <c r="D32" s="7">
        <f t="shared" si="3"/>
        <v>0</v>
      </c>
      <c r="E32" s="11" t="str">
        <f t="shared" si="4"/>
        <v>－</v>
      </c>
      <c r="G32" s="30">
        <v>0</v>
      </c>
      <c r="H32" s="93">
        <v>0</v>
      </c>
      <c r="I32" s="7">
        <f t="shared" si="5"/>
        <v>0</v>
      </c>
      <c r="J32" s="11" t="str">
        <f t="shared" si="2"/>
        <v>－</v>
      </c>
      <c r="L32" s="29" t="s">
        <v>18</v>
      </c>
      <c r="M32" s="47">
        <v>1.1524000000000001</v>
      </c>
      <c r="N32" s="46">
        <v>1.12246</v>
      </c>
    </row>
    <row r="33" spans="1:14" s="61" customFormat="1" ht="24.75" customHeight="1">
      <c r="A33" s="29" t="s">
        <v>19</v>
      </c>
      <c r="B33" s="28">
        <v>1258135</v>
      </c>
      <c r="C33" s="92">
        <v>1018670</v>
      </c>
      <c r="D33" s="7">
        <f t="shared" si="3"/>
        <v>239465</v>
      </c>
      <c r="E33" s="11">
        <f t="shared" si="4"/>
        <v>23.5</v>
      </c>
      <c r="G33" s="28">
        <v>1106602</v>
      </c>
      <c r="H33" s="92">
        <v>906288</v>
      </c>
      <c r="I33" s="7">
        <f t="shared" si="5"/>
        <v>200314</v>
      </c>
      <c r="J33" s="11">
        <f t="shared" si="2"/>
        <v>22.1</v>
      </c>
      <c r="L33" s="29" t="s">
        <v>19</v>
      </c>
      <c r="M33" s="47">
        <v>0.91388000000000003</v>
      </c>
      <c r="N33" s="46">
        <v>0.92386999999999997</v>
      </c>
    </row>
    <row r="34" spans="1:14" s="61" customFormat="1" ht="24.75" customHeight="1">
      <c r="A34" s="29" t="s">
        <v>20</v>
      </c>
      <c r="B34" s="28">
        <v>476581</v>
      </c>
      <c r="C34" s="92">
        <v>631968</v>
      </c>
      <c r="D34" s="7">
        <f t="shared" si="3"/>
        <v>-155387</v>
      </c>
      <c r="E34" s="11">
        <f t="shared" si="4"/>
        <v>-24.6</v>
      </c>
      <c r="G34" s="28">
        <v>352607</v>
      </c>
      <c r="H34" s="92">
        <v>485509</v>
      </c>
      <c r="I34" s="7">
        <f t="shared" si="5"/>
        <v>-132902</v>
      </c>
      <c r="J34" s="11">
        <f t="shared" si="2"/>
        <v>-27.4</v>
      </c>
      <c r="L34" s="29" t="s">
        <v>20</v>
      </c>
      <c r="M34" s="47">
        <v>0.95857999999999999</v>
      </c>
      <c r="N34" s="46">
        <v>0.95387</v>
      </c>
    </row>
    <row r="35" spans="1:14" s="61" customFormat="1" ht="24.75" customHeight="1">
      <c r="A35" s="29" t="s">
        <v>21</v>
      </c>
      <c r="B35" s="28">
        <v>2427072</v>
      </c>
      <c r="C35" s="92">
        <v>2074635</v>
      </c>
      <c r="D35" s="7">
        <f t="shared" si="3"/>
        <v>352437</v>
      </c>
      <c r="E35" s="11">
        <f t="shared" si="4"/>
        <v>17</v>
      </c>
      <c r="G35" s="28">
        <v>2250056</v>
      </c>
      <c r="H35" s="92">
        <v>1895589</v>
      </c>
      <c r="I35" s="7">
        <f t="shared" si="5"/>
        <v>354467</v>
      </c>
      <c r="J35" s="11">
        <f t="shared" si="2"/>
        <v>18.7</v>
      </c>
      <c r="L35" s="29" t="s">
        <v>21</v>
      </c>
      <c r="M35" s="47">
        <v>0.82189999999999996</v>
      </c>
      <c r="N35" s="46">
        <v>0.83843999999999996</v>
      </c>
    </row>
    <row r="36" spans="1:14" s="61" customFormat="1" ht="24.75" customHeight="1">
      <c r="A36" s="29" t="s">
        <v>22</v>
      </c>
      <c r="B36" s="28">
        <v>0</v>
      </c>
      <c r="C36" s="92">
        <v>24029</v>
      </c>
      <c r="D36" s="7">
        <f t="shared" si="3"/>
        <v>-24029</v>
      </c>
      <c r="E36" s="11" t="str">
        <f t="shared" si="4"/>
        <v xml:space="preserve"> 皆減 </v>
      </c>
      <c r="G36" s="28">
        <v>0</v>
      </c>
      <c r="H36" s="92">
        <v>0</v>
      </c>
      <c r="I36" s="7">
        <f t="shared" si="5"/>
        <v>0</v>
      </c>
      <c r="J36" s="11" t="str">
        <f t="shared" si="2"/>
        <v>－</v>
      </c>
      <c r="L36" s="29" t="s">
        <v>22</v>
      </c>
      <c r="M36" s="47">
        <v>1.0435000000000001</v>
      </c>
      <c r="N36" s="46">
        <v>1.01352</v>
      </c>
    </row>
    <row r="37" spans="1:14" s="61" customFormat="1" ht="24.75" customHeight="1">
      <c r="A37" s="29" t="s">
        <v>23</v>
      </c>
      <c r="B37" s="28">
        <v>2343205</v>
      </c>
      <c r="C37" s="92">
        <v>2150836</v>
      </c>
      <c r="D37" s="8">
        <f t="shared" si="3"/>
        <v>192369</v>
      </c>
      <c r="E37" s="11">
        <f t="shared" si="4"/>
        <v>8.9</v>
      </c>
      <c r="G37" s="28">
        <v>2227354</v>
      </c>
      <c r="H37" s="92">
        <v>2026012</v>
      </c>
      <c r="I37" s="8">
        <f t="shared" si="5"/>
        <v>201342</v>
      </c>
      <c r="J37" s="11">
        <f t="shared" si="2"/>
        <v>9.9</v>
      </c>
      <c r="L37" s="29" t="s">
        <v>23</v>
      </c>
      <c r="M37" s="47">
        <v>0.73141</v>
      </c>
      <c r="N37" s="46">
        <v>0.74085000000000001</v>
      </c>
    </row>
    <row r="38" spans="1:14" s="61" customFormat="1" ht="24.75" customHeight="1">
      <c r="A38" s="29" t="s">
        <v>24</v>
      </c>
      <c r="B38" s="28">
        <v>2028900</v>
      </c>
      <c r="C38" s="92">
        <v>1862649</v>
      </c>
      <c r="D38" s="7">
        <f t="shared" si="3"/>
        <v>166251</v>
      </c>
      <c r="E38" s="11">
        <f t="shared" si="4"/>
        <v>8.9</v>
      </c>
      <c r="G38" s="28">
        <v>1875450</v>
      </c>
      <c r="H38" s="92">
        <v>1726868</v>
      </c>
      <c r="I38" s="7">
        <f t="shared" si="5"/>
        <v>148582</v>
      </c>
      <c r="J38" s="11">
        <f t="shared" si="2"/>
        <v>8.6</v>
      </c>
      <c r="L38" s="29" t="s">
        <v>24</v>
      </c>
      <c r="M38" s="47">
        <v>0.83228999999999997</v>
      </c>
      <c r="N38" s="46">
        <v>0.83782999999999996</v>
      </c>
    </row>
    <row r="39" spans="1:14" s="61" customFormat="1" ht="24.75" customHeight="1">
      <c r="A39" s="29" t="s">
        <v>25</v>
      </c>
      <c r="B39" s="28">
        <v>0</v>
      </c>
      <c r="C39" s="92">
        <v>44720</v>
      </c>
      <c r="D39" s="7">
        <f t="shared" si="3"/>
        <v>-44720</v>
      </c>
      <c r="E39" s="11" t="str">
        <f t="shared" si="4"/>
        <v xml:space="preserve"> 皆減 </v>
      </c>
      <c r="G39" s="28">
        <v>0</v>
      </c>
      <c r="H39" s="92">
        <v>0</v>
      </c>
      <c r="I39" s="7">
        <f t="shared" si="5"/>
        <v>0</v>
      </c>
      <c r="J39" s="11" t="str">
        <f t="shared" si="2"/>
        <v>－</v>
      </c>
      <c r="L39" s="29" t="s">
        <v>25</v>
      </c>
      <c r="M39" s="47">
        <v>1.02349</v>
      </c>
      <c r="N39" s="46">
        <v>0.99724999999999997</v>
      </c>
    </row>
    <row r="40" spans="1:14" s="61" customFormat="1" ht="24.75" customHeight="1">
      <c r="A40" s="29" t="s">
        <v>61</v>
      </c>
      <c r="B40" s="28">
        <v>0</v>
      </c>
      <c r="C40" s="92">
        <v>2259200</v>
      </c>
      <c r="D40" s="7">
        <f t="shared" si="3"/>
        <v>-2259200</v>
      </c>
      <c r="E40" s="11" t="str">
        <f t="shared" si="4"/>
        <v xml:space="preserve"> 皆減 </v>
      </c>
      <c r="G40" s="28">
        <v>0</v>
      </c>
      <c r="H40" s="92">
        <v>2157206</v>
      </c>
      <c r="I40" s="7">
        <f t="shared" si="5"/>
        <v>-2157206</v>
      </c>
      <c r="J40" s="11" t="str">
        <f t="shared" si="2"/>
        <v xml:space="preserve"> 皆減 </v>
      </c>
      <c r="L40" s="29" t="s">
        <v>61</v>
      </c>
      <c r="M40" s="48">
        <v>1.0465100000000001</v>
      </c>
      <c r="N40" s="49">
        <v>0.93157000000000001</v>
      </c>
    </row>
    <row r="41" spans="1:14" s="61" customFormat="1" ht="24.75" customHeight="1">
      <c r="A41" s="29" t="s">
        <v>62</v>
      </c>
      <c r="B41" s="28">
        <v>5469717</v>
      </c>
      <c r="C41" s="92">
        <v>5269441</v>
      </c>
      <c r="D41" s="7">
        <f t="shared" si="3"/>
        <v>200276</v>
      </c>
      <c r="E41" s="11">
        <f t="shared" si="4"/>
        <v>3.8</v>
      </c>
      <c r="G41" s="28">
        <v>5304994</v>
      </c>
      <c r="H41" s="92">
        <v>5112292</v>
      </c>
      <c r="I41" s="7">
        <f t="shared" si="5"/>
        <v>192702</v>
      </c>
      <c r="J41" s="11">
        <f t="shared" si="2"/>
        <v>3.8</v>
      </c>
      <c r="L41" s="29" t="s">
        <v>62</v>
      </c>
      <c r="M41" s="48">
        <v>0.59153</v>
      </c>
      <c r="N41" s="49">
        <v>0.59075999999999995</v>
      </c>
    </row>
    <row r="42" spans="1:14" s="61" customFormat="1" ht="24.75" customHeight="1">
      <c r="A42" s="29" t="s">
        <v>63</v>
      </c>
      <c r="B42" s="28">
        <v>3105581</v>
      </c>
      <c r="C42" s="92">
        <v>2970786</v>
      </c>
      <c r="D42" s="7">
        <f t="shared" si="3"/>
        <v>134795</v>
      </c>
      <c r="E42" s="11">
        <f t="shared" si="4"/>
        <v>4.5</v>
      </c>
      <c r="G42" s="28">
        <v>2932544</v>
      </c>
      <c r="H42" s="92">
        <v>2848968</v>
      </c>
      <c r="I42" s="7">
        <f t="shared" si="5"/>
        <v>83576</v>
      </c>
      <c r="J42" s="11">
        <f t="shared" si="2"/>
        <v>2.9</v>
      </c>
      <c r="L42" s="29" t="s">
        <v>63</v>
      </c>
      <c r="M42" s="47">
        <v>0.78169999999999995</v>
      </c>
      <c r="N42" s="46">
        <v>0.78339000000000003</v>
      </c>
    </row>
    <row r="43" spans="1:14" s="61" customFormat="1" ht="24.75" customHeight="1">
      <c r="A43" s="29" t="s">
        <v>54</v>
      </c>
      <c r="B43" s="28">
        <v>2533642</v>
      </c>
      <c r="C43" s="92">
        <v>2514469</v>
      </c>
      <c r="D43" s="7">
        <f t="shared" si="3"/>
        <v>19173</v>
      </c>
      <c r="E43" s="11">
        <f t="shared" si="4"/>
        <v>0.8</v>
      </c>
      <c r="G43" s="28">
        <v>2353775</v>
      </c>
      <c r="H43" s="92">
        <v>2344316</v>
      </c>
      <c r="I43" s="7">
        <f t="shared" si="5"/>
        <v>9459</v>
      </c>
      <c r="J43" s="11">
        <f t="shared" si="2"/>
        <v>0.4</v>
      </c>
      <c r="L43" s="29" t="s">
        <v>54</v>
      </c>
      <c r="M43" s="47">
        <v>0.83665999999999996</v>
      </c>
      <c r="N43" s="46">
        <v>0.82881000000000005</v>
      </c>
    </row>
    <row r="44" spans="1:14" s="61" customFormat="1" ht="24.75" customHeight="1">
      <c r="A44" s="29" t="s">
        <v>64</v>
      </c>
      <c r="B44" s="28">
        <v>609966</v>
      </c>
      <c r="C44" s="92">
        <v>748939</v>
      </c>
      <c r="D44" s="7">
        <f t="shared" si="3"/>
        <v>-138973</v>
      </c>
      <c r="E44" s="11">
        <f t="shared" si="4"/>
        <v>-18.600000000000001</v>
      </c>
      <c r="G44" s="28">
        <v>522145</v>
      </c>
      <c r="H44" s="92">
        <v>666535</v>
      </c>
      <c r="I44" s="7">
        <f t="shared" si="5"/>
        <v>-144390</v>
      </c>
      <c r="J44" s="11">
        <f t="shared" si="2"/>
        <v>-21.7</v>
      </c>
      <c r="L44" s="29" t="s">
        <v>64</v>
      </c>
      <c r="M44" s="47">
        <v>0.93176999999999999</v>
      </c>
      <c r="N44" s="46">
        <v>0.92508000000000001</v>
      </c>
    </row>
    <row r="45" spans="1:14" s="61" customFormat="1" ht="24.75" customHeight="1">
      <c r="A45" s="29" t="s">
        <v>45</v>
      </c>
      <c r="B45" s="30">
        <v>0</v>
      </c>
      <c r="C45" s="93">
        <v>0</v>
      </c>
      <c r="D45" s="7">
        <f t="shared" si="3"/>
        <v>0</v>
      </c>
      <c r="E45" s="11" t="str">
        <f t="shared" si="4"/>
        <v>－</v>
      </c>
      <c r="G45" s="30">
        <v>0</v>
      </c>
      <c r="H45" s="93">
        <v>0</v>
      </c>
      <c r="I45" s="7">
        <f t="shared" si="5"/>
        <v>0</v>
      </c>
      <c r="J45" s="11" t="str">
        <f t="shared" si="2"/>
        <v>－</v>
      </c>
      <c r="L45" s="29" t="s">
        <v>45</v>
      </c>
      <c r="M45" s="47">
        <v>1.4852799999999999</v>
      </c>
      <c r="N45" s="46">
        <v>1.3380799999999999</v>
      </c>
    </row>
    <row r="46" spans="1:14" s="61" customFormat="1" ht="24.75" customHeight="1">
      <c r="A46" s="29" t="s">
        <v>65</v>
      </c>
      <c r="B46" s="28">
        <v>5433450</v>
      </c>
      <c r="C46" s="92">
        <v>5167275</v>
      </c>
      <c r="D46" s="7">
        <f t="shared" si="3"/>
        <v>266175</v>
      </c>
      <c r="E46" s="11">
        <f t="shared" si="4"/>
        <v>5.2</v>
      </c>
      <c r="G46" s="28">
        <v>5220223</v>
      </c>
      <c r="H46" s="92">
        <v>4958492</v>
      </c>
      <c r="I46" s="7">
        <f t="shared" si="5"/>
        <v>261731</v>
      </c>
      <c r="J46" s="11">
        <f t="shared" si="2"/>
        <v>5.3</v>
      </c>
      <c r="L46" s="29" t="s">
        <v>65</v>
      </c>
      <c r="M46" s="47">
        <v>0.67418</v>
      </c>
      <c r="N46" s="46">
        <v>0.68040999999999996</v>
      </c>
    </row>
    <row r="47" spans="1:14" s="61" customFormat="1" ht="24.75" customHeight="1">
      <c r="A47" s="32" t="s">
        <v>47</v>
      </c>
      <c r="B47" s="31">
        <v>0</v>
      </c>
      <c r="C47" s="94">
        <v>0</v>
      </c>
      <c r="D47" s="9">
        <f t="shared" si="3"/>
        <v>0</v>
      </c>
      <c r="E47" s="14" t="str">
        <f t="shared" si="4"/>
        <v>－</v>
      </c>
      <c r="G47" s="31">
        <v>0</v>
      </c>
      <c r="H47" s="94">
        <v>0</v>
      </c>
      <c r="I47" s="9">
        <f t="shared" si="5"/>
        <v>0</v>
      </c>
      <c r="J47" s="14" t="str">
        <f t="shared" si="2"/>
        <v>－</v>
      </c>
      <c r="L47" s="32" t="s">
        <v>47</v>
      </c>
      <c r="M47" s="50">
        <v>1.05979</v>
      </c>
      <c r="N47" s="51">
        <v>1.0316399999999999</v>
      </c>
    </row>
    <row r="48" spans="1:14" s="61" customFormat="1" ht="24.75" customHeight="1">
      <c r="A48" s="27" t="s">
        <v>48</v>
      </c>
      <c r="B48" s="26">
        <v>1117525</v>
      </c>
      <c r="C48" s="91">
        <v>994635</v>
      </c>
      <c r="D48" s="6">
        <f t="shared" si="3"/>
        <v>122890</v>
      </c>
      <c r="E48" s="18">
        <f t="shared" si="4"/>
        <v>12.4</v>
      </c>
      <c r="G48" s="26">
        <v>1017199</v>
      </c>
      <c r="H48" s="91">
        <v>907388</v>
      </c>
      <c r="I48" s="6">
        <f t="shared" si="5"/>
        <v>109811</v>
      </c>
      <c r="J48" s="18">
        <f t="shared" si="2"/>
        <v>12.1</v>
      </c>
      <c r="L48" s="27" t="s">
        <v>48</v>
      </c>
      <c r="M48" s="43">
        <v>0.84106000000000003</v>
      </c>
      <c r="N48" s="52">
        <v>0.84945000000000004</v>
      </c>
    </row>
    <row r="49" spans="1:14" s="61" customFormat="1" ht="24.75" customHeight="1">
      <c r="A49" s="29" t="s">
        <v>26</v>
      </c>
      <c r="B49" s="30">
        <v>0</v>
      </c>
      <c r="C49" s="93">
        <v>0</v>
      </c>
      <c r="D49" s="7">
        <f t="shared" si="3"/>
        <v>0</v>
      </c>
      <c r="E49" s="11" t="str">
        <f t="shared" si="4"/>
        <v>－</v>
      </c>
      <c r="G49" s="30">
        <v>0</v>
      </c>
      <c r="H49" s="93">
        <v>0</v>
      </c>
      <c r="I49" s="7">
        <f t="shared" si="5"/>
        <v>0</v>
      </c>
      <c r="J49" s="11" t="str">
        <f t="shared" si="2"/>
        <v>－</v>
      </c>
      <c r="L49" s="29" t="s">
        <v>26</v>
      </c>
      <c r="M49" s="47">
        <v>1.09639</v>
      </c>
      <c r="N49" s="46">
        <v>1.0859300000000001</v>
      </c>
    </row>
    <row r="50" spans="1:14" s="61" customFormat="1" ht="24.75" customHeight="1">
      <c r="A50" s="29" t="s">
        <v>27</v>
      </c>
      <c r="B50" s="30">
        <v>0</v>
      </c>
      <c r="C50" s="93">
        <v>0</v>
      </c>
      <c r="D50" s="7">
        <f t="shared" si="3"/>
        <v>0</v>
      </c>
      <c r="E50" s="11" t="str">
        <f t="shared" si="4"/>
        <v>－</v>
      </c>
      <c r="G50" s="30">
        <v>0</v>
      </c>
      <c r="H50" s="93">
        <v>0</v>
      </c>
      <c r="I50" s="7">
        <f t="shared" si="5"/>
        <v>0</v>
      </c>
      <c r="J50" s="11" t="str">
        <f t="shared" si="2"/>
        <v>－</v>
      </c>
      <c r="L50" s="29" t="s">
        <v>27</v>
      </c>
      <c r="M50" s="47">
        <v>1.21231</v>
      </c>
      <c r="N50" s="46">
        <v>1.10941</v>
      </c>
    </row>
    <row r="51" spans="1:14" s="61" customFormat="1" ht="24.75" customHeight="1">
      <c r="A51" s="29" t="s">
        <v>28</v>
      </c>
      <c r="B51" s="28">
        <v>1573902</v>
      </c>
      <c r="C51" s="92">
        <v>1575980</v>
      </c>
      <c r="D51" s="7">
        <f t="shared" si="3"/>
        <v>-2078</v>
      </c>
      <c r="E51" s="11">
        <f t="shared" si="4"/>
        <v>-0.1</v>
      </c>
      <c r="G51" s="28">
        <v>1483986</v>
      </c>
      <c r="H51" s="92">
        <v>1476455</v>
      </c>
      <c r="I51" s="7">
        <f t="shared" si="5"/>
        <v>7531</v>
      </c>
      <c r="J51" s="11">
        <f t="shared" si="2"/>
        <v>0.5</v>
      </c>
      <c r="L51" s="29" t="s">
        <v>28</v>
      </c>
      <c r="M51" s="47">
        <v>0.75592000000000004</v>
      </c>
      <c r="N51" s="46">
        <v>0.74870000000000003</v>
      </c>
    </row>
    <row r="52" spans="1:14" s="61" customFormat="1" ht="24.75" customHeight="1">
      <c r="A52" s="29" t="s">
        <v>29</v>
      </c>
      <c r="B52" s="28">
        <v>1240455</v>
      </c>
      <c r="C52" s="92">
        <v>1091158</v>
      </c>
      <c r="D52" s="7">
        <f t="shared" si="3"/>
        <v>149297</v>
      </c>
      <c r="E52" s="11">
        <f t="shared" si="4"/>
        <v>13.7</v>
      </c>
      <c r="G52" s="28">
        <v>1160662</v>
      </c>
      <c r="H52" s="92">
        <v>1005692</v>
      </c>
      <c r="I52" s="7">
        <f t="shared" si="5"/>
        <v>154970</v>
      </c>
      <c r="J52" s="11">
        <f t="shared" si="2"/>
        <v>15.4</v>
      </c>
      <c r="L52" s="29" t="s">
        <v>29</v>
      </c>
      <c r="M52" s="47">
        <v>0.76946000000000003</v>
      </c>
      <c r="N52" s="46">
        <v>0.78171000000000002</v>
      </c>
    </row>
    <row r="53" spans="1:14" s="61" customFormat="1" ht="24.75" customHeight="1">
      <c r="A53" s="29" t="s">
        <v>30</v>
      </c>
      <c r="B53" s="28">
        <v>1334515</v>
      </c>
      <c r="C53" s="92">
        <v>1202556</v>
      </c>
      <c r="D53" s="8">
        <f t="shared" si="3"/>
        <v>131959</v>
      </c>
      <c r="E53" s="11">
        <f t="shared" si="4"/>
        <v>11</v>
      </c>
      <c r="G53" s="28">
        <v>1245177</v>
      </c>
      <c r="H53" s="92">
        <v>1107367</v>
      </c>
      <c r="I53" s="8">
        <f t="shared" si="5"/>
        <v>137810</v>
      </c>
      <c r="J53" s="11">
        <f t="shared" si="2"/>
        <v>12.4</v>
      </c>
      <c r="L53" s="29" t="s">
        <v>30</v>
      </c>
      <c r="M53" s="47">
        <v>0.79576000000000002</v>
      </c>
      <c r="N53" s="46">
        <v>0.80894999999999995</v>
      </c>
    </row>
    <row r="54" spans="1:14" s="61" customFormat="1" ht="24.75" customHeight="1">
      <c r="A54" s="29" t="s">
        <v>31</v>
      </c>
      <c r="B54" s="30">
        <v>0</v>
      </c>
      <c r="C54" s="93">
        <v>0</v>
      </c>
      <c r="D54" s="8">
        <f t="shared" si="3"/>
        <v>0</v>
      </c>
      <c r="E54" s="11" t="str">
        <f t="shared" si="4"/>
        <v>－</v>
      </c>
      <c r="G54" s="30">
        <v>0</v>
      </c>
      <c r="H54" s="93">
        <v>0</v>
      </c>
      <c r="I54" s="8">
        <f t="shared" si="5"/>
        <v>0</v>
      </c>
      <c r="J54" s="11" t="str">
        <f t="shared" si="2"/>
        <v>－</v>
      </c>
      <c r="L54" s="29" t="s">
        <v>31</v>
      </c>
      <c r="M54" s="47">
        <v>1.94773</v>
      </c>
      <c r="N54" s="46">
        <v>1.9419500000000001</v>
      </c>
    </row>
    <row r="55" spans="1:14" s="61" customFormat="1" ht="24.75" customHeight="1">
      <c r="A55" s="29" t="s">
        <v>32</v>
      </c>
      <c r="B55" s="28">
        <v>1668110</v>
      </c>
      <c r="C55" s="92">
        <v>1620771</v>
      </c>
      <c r="D55" s="7">
        <f t="shared" si="3"/>
        <v>47339</v>
      </c>
      <c r="E55" s="11">
        <f t="shared" si="4"/>
        <v>2.9</v>
      </c>
      <c r="G55" s="28">
        <v>1589849</v>
      </c>
      <c r="H55" s="92">
        <v>1548926</v>
      </c>
      <c r="I55" s="7">
        <f t="shared" si="5"/>
        <v>40923</v>
      </c>
      <c r="J55" s="11">
        <f t="shared" si="2"/>
        <v>2.6</v>
      </c>
      <c r="L55" s="29" t="s">
        <v>32</v>
      </c>
      <c r="M55" s="47">
        <v>0.69540000000000002</v>
      </c>
      <c r="N55" s="46">
        <v>0.70655000000000001</v>
      </c>
    </row>
    <row r="56" spans="1:14" s="61" customFormat="1" ht="24.75" customHeight="1">
      <c r="A56" s="29" t="s">
        <v>33</v>
      </c>
      <c r="B56" s="28">
        <v>1130840</v>
      </c>
      <c r="C56" s="92">
        <v>1147987</v>
      </c>
      <c r="D56" s="7">
        <f t="shared" si="3"/>
        <v>-17147</v>
      </c>
      <c r="E56" s="11">
        <f t="shared" si="4"/>
        <v>-1.5</v>
      </c>
      <c r="G56" s="28">
        <v>1026463</v>
      </c>
      <c r="H56" s="92">
        <v>1051182</v>
      </c>
      <c r="I56" s="7">
        <f t="shared" si="5"/>
        <v>-24719</v>
      </c>
      <c r="J56" s="11">
        <f t="shared" si="2"/>
        <v>-2.4</v>
      </c>
      <c r="L56" s="29" t="s">
        <v>33</v>
      </c>
      <c r="M56" s="47">
        <v>0.87246999999999997</v>
      </c>
      <c r="N56" s="46">
        <v>0.87343000000000004</v>
      </c>
    </row>
    <row r="57" spans="1:14" s="61" customFormat="1" ht="24.75" customHeight="1">
      <c r="A57" s="29" t="s">
        <v>34</v>
      </c>
      <c r="B57" s="28">
        <v>2497333</v>
      </c>
      <c r="C57" s="92">
        <v>2424052</v>
      </c>
      <c r="D57" s="7">
        <f t="shared" si="3"/>
        <v>73281</v>
      </c>
      <c r="E57" s="11">
        <f t="shared" si="4"/>
        <v>3</v>
      </c>
      <c r="G57" s="28">
        <v>2433844</v>
      </c>
      <c r="H57" s="92">
        <v>2332694</v>
      </c>
      <c r="I57" s="7">
        <f t="shared" si="5"/>
        <v>101150</v>
      </c>
      <c r="J57" s="11">
        <f t="shared" si="2"/>
        <v>4.3</v>
      </c>
      <c r="L57" s="29" t="s">
        <v>34</v>
      </c>
      <c r="M57" s="47">
        <v>0.46681</v>
      </c>
      <c r="N57" s="46">
        <v>0.46692</v>
      </c>
    </row>
    <row r="58" spans="1:14" s="61" customFormat="1" ht="24.75" customHeight="1">
      <c r="A58" s="29" t="s">
        <v>35</v>
      </c>
      <c r="B58" s="28">
        <v>1826418</v>
      </c>
      <c r="C58" s="92">
        <v>1780782</v>
      </c>
      <c r="D58" s="7">
        <f t="shared" si="3"/>
        <v>45636</v>
      </c>
      <c r="E58" s="11">
        <f t="shared" si="4"/>
        <v>2.6</v>
      </c>
      <c r="G58" s="28">
        <v>1760126</v>
      </c>
      <c r="H58" s="92">
        <v>1709427</v>
      </c>
      <c r="I58" s="7">
        <f t="shared" si="5"/>
        <v>50699</v>
      </c>
      <c r="J58" s="11">
        <f t="shared" si="2"/>
        <v>3</v>
      </c>
      <c r="L58" s="29" t="s">
        <v>35</v>
      </c>
      <c r="M58" s="47">
        <v>0.61370999999999998</v>
      </c>
      <c r="N58" s="46">
        <v>0.61677000000000004</v>
      </c>
    </row>
    <row r="59" spans="1:14" s="61" customFormat="1" ht="24.75" customHeight="1">
      <c r="A59" s="29" t="s">
        <v>36</v>
      </c>
      <c r="B59" s="30">
        <v>0</v>
      </c>
      <c r="C59" s="93">
        <v>349361</v>
      </c>
      <c r="D59" s="7">
        <f t="shared" si="3"/>
        <v>-349361</v>
      </c>
      <c r="E59" s="11" t="str">
        <f t="shared" si="4"/>
        <v xml:space="preserve"> 皆減 </v>
      </c>
      <c r="G59" s="30">
        <v>0</v>
      </c>
      <c r="H59" s="93">
        <v>274458</v>
      </c>
      <c r="I59" s="7">
        <f t="shared" si="5"/>
        <v>-274458</v>
      </c>
      <c r="J59" s="11" t="str">
        <f t="shared" si="2"/>
        <v xml:space="preserve"> 皆減 </v>
      </c>
      <c r="L59" s="29" t="s">
        <v>36</v>
      </c>
      <c r="M59" s="47">
        <v>1.2634000000000001</v>
      </c>
      <c r="N59" s="46">
        <v>1.0525</v>
      </c>
    </row>
    <row r="60" spans="1:14" s="61" customFormat="1" ht="24.75" customHeight="1">
      <c r="A60" s="29" t="s">
        <v>37</v>
      </c>
      <c r="B60" s="30">
        <v>0</v>
      </c>
      <c r="C60" s="93">
        <v>0</v>
      </c>
      <c r="D60" s="7">
        <f t="shared" si="3"/>
        <v>0</v>
      </c>
      <c r="E60" s="11" t="str">
        <f t="shared" si="4"/>
        <v>－</v>
      </c>
      <c r="G60" s="30">
        <v>0</v>
      </c>
      <c r="H60" s="93">
        <v>0</v>
      </c>
      <c r="I60" s="7">
        <f t="shared" si="5"/>
        <v>0</v>
      </c>
      <c r="J60" s="11" t="str">
        <f t="shared" si="2"/>
        <v>－</v>
      </c>
      <c r="L60" s="29" t="s">
        <v>37</v>
      </c>
      <c r="M60" s="47">
        <v>1.0718099999999999</v>
      </c>
      <c r="N60" s="46">
        <v>1.0400499999999999</v>
      </c>
    </row>
    <row r="61" spans="1:14" s="61" customFormat="1" ht="24.75" customHeight="1">
      <c r="A61" s="29" t="s">
        <v>66</v>
      </c>
      <c r="B61" s="28">
        <v>2433347</v>
      </c>
      <c r="C61" s="92">
        <v>2412579</v>
      </c>
      <c r="D61" s="7">
        <f t="shared" si="3"/>
        <v>20768</v>
      </c>
      <c r="E61" s="11">
        <f t="shared" si="4"/>
        <v>0.9</v>
      </c>
      <c r="G61" s="28">
        <v>2398644</v>
      </c>
      <c r="H61" s="92">
        <v>2359103</v>
      </c>
      <c r="I61" s="7">
        <f t="shared" si="5"/>
        <v>39541</v>
      </c>
      <c r="J61" s="11">
        <f t="shared" si="2"/>
        <v>1.7</v>
      </c>
      <c r="L61" s="29" t="s">
        <v>66</v>
      </c>
      <c r="M61" s="47">
        <v>0.23682</v>
      </c>
      <c r="N61" s="46">
        <v>0.23147000000000001</v>
      </c>
    </row>
    <row r="62" spans="1:14" s="61" customFormat="1" ht="24.75" customHeight="1">
      <c r="A62" s="29" t="s">
        <v>38</v>
      </c>
      <c r="B62" s="28">
        <v>1765976</v>
      </c>
      <c r="C62" s="92">
        <v>1752010</v>
      </c>
      <c r="D62" s="7">
        <f t="shared" si="3"/>
        <v>13966</v>
      </c>
      <c r="E62" s="11">
        <f t="shared" si="4"/>
        <v>0.8</v>
      </c>
      <c r="G62" s="28">
        <v>1741277</v>
      </c>
      <c r="H62" s="92">
        <v>1707705</v>
      </c>
      <c r="I62" s="7">
        <f t="shared" si="5"/>
        <v>33572</v>
      </c>
      <c r="J62" s="11">
        <f t="shared" si="2"/>
        <v>2</v>
      </c>
      <c r="L62" s="29" t="s">
        <v>38</v>
      </c>
      <c r="M62" s="47">
        <v>0.1847</v>
      </c>
      <c r="N62" s="46">
        <v>0.17895</v>
      </c>
    </row>
    <row r="63" spans="1:14" s="61" customFormat="1" ht="24.75" customHeight="1" thickBot="1">
      <c r="A63" s="34" t="s">
        <v>67</v>
      </c>
      <c r="B63" s="33">
        <v>936787</v>
      </c>
      <c r="C63" s="95">
        <v>935224</v>
      </c>
      <c r="D63" s="10">
        <f t="shared" si="3"/>
        <v>1563</v>
      </c>
      <c r="E63" s="12">
        <f t="shared" si="4"/>
        <v>0.2</v>
      </c>
      <c r="G63" s="33">
        <v>921991</v>
      </c>
      <c r="H63" s="95">
        <v>913172</v>
      </c>
      <c r="I63" s="10">
        <f t="shared" si="5"/>
        <v>8819</v>
      </c>
      <c r="J63" s="12">
        <f t="shared" si="2"/>
        <v>1</v>
      </c>
      <c r="L63" s="34" t="s">
        <v>67</v>
      </c>
      <c r="M63" s="53">
        <v>0.26162000000000002</v>
      </c>
      <c r="N63" s="54">
        <v>0.26062000000000002</v>
      </c>
    </row>
    <row r="64" spans="1:14" ht="24.75" customHeight="1">
      <c r="A64" s="20"/>
      <c r="L64" s="20" t="s">
        <v>52</v>
      </c>
    </row>
    <row r="66" spans="2:10" ht="20.25" customHeight="1">
      <c r="B66" s="64"/>
      <c r="C66" s="64"/>
      <c r="D66" s="82"/>
      <c r="E66" s="83"/>
      <c r="G66" s="64"/>
      <c r="H66" s="64"/>
      <c r="I66" s="82"/>
      <c r="J66" s="83"/>
    </row>
    <row r="67" spans="2:10" ht="20.25" customHeight="1">
      <c r="B67" s="65"/>
      <c r="C67" s="65"/>
      <c r="D67" s="84"/>
      <c r="E67" s="85"/>
      <c r="G67" s="65"/>
      <c r="H67" s="65"/>
      <c r="I67" s="84"/>
      <c r="J67" s="85"/>
    </row>
    <row r="68" spans="2:10" ht="20.25" customHeight="1">
      <c r="B68" s="64"/>
      <c r="C68" s="64"/>
      <c r="D68" s="82"/>
      <c r="E68" s="83"/>
      <c r="G68" s="64"/>
      <c r="H68" s="64"/>
      <c r="I68" s="82"/>
      <c r="J68" s="83"/>
    </row>
  </sheetData>
  <mergeCells count="10">
    <mergeCell ref="B3:B4"/>
    <mergeCell ref="C3:C4"/>
    <mergeCell ref="M3:M5"/>
    <mergeCell ref="N3:N5"/>
    <mergeCell ref="D3:D4"/>
    <mergeCell ref="E3:E4"/>
    <mergeCell ref="G3:G4"/>
    <mergeCell ref="H3:H4"/>
    <mergeCell ref="I3:I4"/>
    <mergeCell ref="J3:J4"/>
  </mergeCells>
  <phoneticPr fontId="1"/>
  <printOptions horizontalCentered="1"/>
  <pageMargins left="0.59055118110236227" right="0.59055118110236227" top="0.78740157480314965" bottom="0.55118110236220474" header="0.27559055118110237" footer="0"/>
  <pageSetup paperSize="9" scale="52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決定額・財政力指数</vt:lpstr>
      <vt:lpstr>決定額・財政力指数!Print_Area</vt:lpstr>
      <vt:lpstr>決定額・財政力指数!Print_Titles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2023-12-07T01:55:09Z</dcterms:created>
  <dcterms:modified xsi:type="dcterms:W3CDTF">2023-12-07T01:55:32Z</dcterms:modified>
</cp:coreProperties>
</file>