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20" windowHeight="6730" activeTab="0"/>
  </bookViews>
  <sheets>
    <sheet name="土地利用状況（R4.12.31）" sheetId="1" r:id="rId1"/>
  </sheets>
  <definedNames>
    <definedName name="_xlnm._FilterDatabase" localSheetId="0" hidden="1">'土地利用状況（R4.12.31）'!$A$11:$AI$11</definedName>
    <definedName name="_xlnm.Print_Area" localSheetId="0">'土地利用状況（R4.12.31）'!$C$1:$AH$77</definedName>
    <definedName name="_xlnm.Print_Titles" localSheetId="0">'土地利用状況（R4.12.31）'!$3:$11</definedName>
  </definedNames>
  <calcPr fullCalcOnLoad="1"/>
</workbook>
</file>

<file path=xl/sharedStrings.xml><?xml version="1.0" encoding="utf-8"?>
<sst xmlns="http://schemas.openxmlformats.org/spreadsheetml/2006/main" count="248" uniqueCount="151">
  <si>
    <t>田</t>
  </si>
  <si>
    <t>畑</t>
  </si>
  <si>
    <t>(単位：ｈａ)</t>
  </si>
  <si>
    <t>農　業　振　興　地　域  の  土  地  利  用  状  況</t>
  </si>
  <si>
    <t>項目</t>
  </si>
  <si>
    <t>農業振興</t>
  </si>
  <si>
    <t>　</t>
  </si>
  <si>
    <t>地域指定</t>
  </si>
  <si>
    <t>49. 2.20</t>
  </si>
  <si>
    <t>49. 6.18</t>
  </si>
  <si>
    <t>49. 3. 8</t>
  </si>
  <si>
    <t>50. 3. 4</t>
  </si>
  <si>
    <t>47.12.11</t>
  </si>
  <si>
    <t>46. 9. 6</t>
  </si>
  <si>
    <t>49. 5. 1</t>
  </si>
  <si>
    <t>49.11. 6</t>
  </si>
  <si>
    <t>49. 7.18</t>
  </si>
  <si>
    <t>49. 3.30</t>
  </si>
  <si>
    <t>45.12.23</t>
  </si>
  <si>
    <t>49.12.27</t>
  </si>
  <si>
    <t>49. 9. 6</t>
  </si>
  <si>
    <t>48.11.19</t>
  </si>
  <si>
    <t>49.11.20</t>
  </si>
  <si>
    <t>48. 3.26</t>
  </si>
  <si>
    <t>49. 2. 9</t>
  </si>
  <si>
    <t>47. 4.20</t>
  </si>
  <si>
    <t>45. 4.24</t>
  </si>
  <si>
    <t>45.12.25</t>
  </si>
  <si>
    <t>49. 6.11</t>
  </si>
  <si>
    <t>48. 3.14</t>
  </si>
  <si>
    <t>46. 3.29</t>
  </si>
  <si>
    <t>49. 5.10</t>
  </si>
  <si>
    <t>49. 7.30</t>
  </si>
  <si>
    <t>49. 5.31</t>
  </si>
  <si>
    <t>49. 5. 7</t>
  </si>
  <si>
    <t>47. 3. 4</t>
  </si>
  <si>
    <t>47. 2.10</t>
  </si>
  <si>
    <t>47. 3.17</t>
  </si>
  <si>
    <t>47. 9.14</t>
  </si>
  <si>
    <t>農用地区域設定率＝(B)／(A)×100</t>
  </si>
  <si>
    <t>採　草</t>
  </si>
  <si>
    <t>混牧林地</t>
  </si>
  <si>
    <t>施設用地</t>
  </si>
  <si>
    <t>混牧林地</t>
  </si>
  <si>
    <t>山林原野</t>
  </si>
  <si>
    <t>農業振興</t>
  </si>
  <si>
    <t>地域整備</t>
  </si>
  <si>
    <t>計画当初</t>
  </si>
  <si>
    <t>認　　可</t>
  </si>
  <si>
    <t>年 月 日</t>
  </si>
  <si>
    <t>農 業 用</t>
  </si>
  <si>
    <t>以 外 の</t>
  </si>
  <si>
    <t>そ の 他</t>
  </si>
  <si>
    <t>樹 園 地</t>
  </si>
  <si>
    <t>農　地</t>
  </si>
  <si>
    <t>農 用 地</t>
  </si>
  <si>
    <t>設 定 率</t>
  </si>
  <si>
    <t>区　　域</t>
  </si>
  <si>
    <t>放 牧 地</t>
  </si>
  <si>
    <t>採　　草</t>
  </si>
  <si>
    <t>農    用    地</t>
  </si>
  <si>
    <t>市町村名</t>
  </si>
  <si>
    <t>田原市</t>
  </si>
  <si>
    <t>（豊田加茂計）</t>
  </si>
  <si>
    <t>（東三河計）</t>
  </si>
  <si>
    <t>愛西市</t>
  </si>
  <si>
    <t>弥富市</t>
  </si>
  <si>
    <t>北名古屋市</t>
  </si>
  <si>
    <t>豊山町</t>
  </si>
  <si>
    <t>あま市</t>
  </si>
  <si>
    <t>農    用    地</t>
  </si>
  <si>
    <t>農  用  地</t>
  </si>
  <si>
    <t>年 月 日</t>
  </si>
  <si>
    <t>（％）</t>
  </si>
  <si>
    <t>（Ａ）</t>
  </si>
  <si>
    <t>（Ｂ）</t>
  </si>
  <si>
    <t>（西三河計）</t>
  </si>
  <si>
    <t>みよし市</t>
  </si>
  <si>
    <t>長久手市</t>
  </si>
  <si>
    <t>46. 9 .6</t>
  </si>
  <si>
    <t>48.11.19</t>
  </si>
  <si>
    <t>47.12.11</t>
  </si>
  <si>
    <t>46. 9. 6</t>
  </si>
  <si>
    <t>49. 3. 8</t>
  </si>
  <si>
    <t>49.11.20</t>
  </si>
  <si>
    <t>50. 3. 4</t>
  </si>
  <si>
    <t>50. 8.28</t>
  </si>
  <si>
    <t>49. 9. 6</t>
  </si>
  <si>
    <t>49. 5.21</t>
  </si>
  <si>
    <t>49. 7.18</t>
  </si>
  <si>
    <t>総 面 積</t>
  </si>
  <si>
    <t>計</t>
  </si>
  <si>
    <t>農　地</t>
  </si>
  <si>
    <t>放牧地</t>
  </si>
  <si>
    <t>（新城設楽計）</t>
  </si>
  <si>
    <t>農  用  地  区  域  の  土  地  利  用  状  況</t>
  </si>
  <si>
    <t xml:space="preserve"> 農 用 地 区 域 の 土 地 利 用 計 画</t>
  </si>
  <si>
    <t>市町村番号</t>
  </si>
  <si>
    <t>（名古屋計）</t>
  </si>
  <si>
    <t>（尾張計）</t>
  </si>
  <si>
    <t>（海部計）</t>
  </si>
  <si>
    <t>（知多計）</t>
  </si>
  <si>
    <t>県　合　計</t>
  </si>
  <si>
    <t>名古屋市</t>
  </si>
  <si>
    <t>一宮市</t>
  </si>
  <si>
    <t>瀬戸市</t>
  </si>
  <si>
    <t>春日井市</t>
  </si>
  <si>
    <t>犬山市</t>
  </si>
  <si>
    <t>江南市</t>
  </si>
  <si>
    <t>小牧市</t>
  </si>
  <si>
    <t>稲沢市</t>
  </si>
  <si>
    <t>尾張旭市</t>
  </si>
  <si>
    <t>岩倉市</t>
  </si>
  <si>
    <t>豊明市</t>
  </si>
  <si>
    <t>日進市</t>
  </si>
  <si>
    <t>清須市</t>
  </si>
  <si>
    <t>東郷町</t>
  </si>
  <si>
    <t>大口町</t>
  </si>
  <si>
    <t>扶桑町</t>
  </si>
  <si>
    <t>津島市</t>
  </si>
  <si>
    <t>蟹江町</t>
  </si>
  <si>
    <t>飛島村</t>
  </si>
  <si>
    <t>大治町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</si>
  <si>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</si>
  <si>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</si>
  <si>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</si>
  <si>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</si>
  <si>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</si>
  <si>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</si>
  <si>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</si>
  <si>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</si>
  <si>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</si>
  <si>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</si>
  <si>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岡崎市</t>
  </si>
  <si>
    <t>碧南市</t>
  </si>
  <si>
    <t>刈谷市</t>
  </si>
  <si>
    <t>安城市</t>
  </si>
  <si>
    <t>西尾市</t>
  </si>
  <si>
    <t>知立市</t>
  </si>
  <si>
    <t>高浜市</t>
  </si>
  <si>
    <t>幸田町</t>
  </si>
  <si>
    <t>豊田市</t>
  </si>
  <si>
    <t>新城市</t>
  </si>
  <si>
    <t>設楽町</t>
  </si>
  <si>
    <t>東栄町</t>
  </si>
  <si>
    <t>豊根村</t>
  </si>
  <si>
    <t>豊橋市</t>
  </si>
  <si>
    <t>豊川市</t>
  </si>
  <si>
    <t>蒲郡市</t>
  </si>
  <si>
    <t>農業振興地域、農用地区域の土地利用状況及び農用地区域の土地利用計画（R4.12.31）</t>
  </si>
  <si>
    <t>資料：確保すべき農用地等の面積の目標の達成状況（農業振興課調べ、R4.12.31現在）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</si>
</sst>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"/>
    <numFmt numFmtId="178" formatCode="0.000"/>
    <numFmt numFmtId="179" formatCode="0.0"/>
    <numFmt numFmtId="180" formatCode="0_);[Red]\(0\)"/>
    <numFmt numFmtId="181" formatCode="&quot;¥&quot;#,##0_);[Red]\(&quot;¥&quot;#,##0\)"/>
    <numFmt numFmtId="182" formatCode="#,##0_);[Red]\(#,##0\)"/>
    <numFmt numFmtId="183" formatCode="#,##0;[Red]#,##0"/>
    <numFmt numFmtId="184" formatCode="#,##0.0;[Red]\-#,##0.0"/>
    <numFmt numFmtId="185" formatCode="#,##0.0;&quot;△&quot;#,##0.0;&quot;－&quot;_ ;@_ "/>
    <numFmt numFmtId="186" formatCode="#,##0.0;\-#,##0.0;&quot;-&quot;;@"/>
    <numFmt numFmtId="187" formatCode="#,##0.0_ ;[Red]\-#,##0.0\ "/>
    <numFmt numFmtId="188" formatCode="0.0_);[Red]\(0.0\)"/>
    <numFmt numFmtId="189" formatCode="#,##0.0_);[Red]\(#,##0.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HGｺﾞｼｯｸM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HGｺﾞｼｯｸM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medium"/>
      <right style="thin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double"/>
    </border>
    <border>
      <left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/>
    </border>
    <border>
      <left style="medium"/>
      <right style="medium"/>
      <top style="hair"/>
      <bottom style="double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 style="thin"/>
      <right style="medium"/>
      <top>
        <color indexed="63"/>
      </top>
      <bottom style="double"/>
      <diagonal style="thin"/>
    </border>
    <border diagonalUp="1">
      <left style="thin"/>
      <right>
        <color indexed="63"/>
      </right>
      <top style="hair"/>
      <bottom style="double"/>
      <diagonal style="thin"/>
    </border>
    <border diagonalUp="1">
      <left style="thin"/>
      <right style="medium"/>
      <top style="hair"/>
      <bottom style="double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8" fontId="2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>
      <alignment horizontal="right" vertical="center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 quotePrefix="1">
      <alignment horizontal="right" vertical="center"/>
      <protection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9" fontId="46" fillId="0" borderId="48" xfId="61" applyNumberFormat="1" applyFont="1" applyFill="1" applyBorder="1" applyAlignment="1">
      <alignment horizontal="right" vertical="center" shrinkToFit="1"/>
      <protection/>
    </xf>
    <xf numFmtId="189" fontId="46" fillId="0" borderId="49" xfId="61" applyNumberFormat="1" applyFont="1" applyFill="1" applyBorder="1" applyAlignment="1">
      <alignment horizontal="right" vertical="center" shrinkToFit="1"/>
      <protection/>
    </xf>
    <xf numFmtId="189" fontId="5" fillId="0" borderId="50" xfId="49" applyNumberFormat="1" applyFont="1" applyBorder="1" applyAlignment="1" applyProtection="1">
      <alignment horizontal="right" vertical="center"/>
      <protection/>
    </xf>
    <xf numFmtId="189" fontId="5" fillId="0" borderId="51" xfId="61" applyNumberFormat="1" applyFont="1" applyFill="1" applyBorder="1" applyAlignment="1">
      <alignment horizontal="right" vertical="center" shrinkToFit="1"/>
      <protection/>
    </xf>
    <xf numFmtId="189" fontId="5" fillId="0" borderId="26" xfId="49" applyNumberFormat="1" applyFont="1" applyBorder="1" applyAlignment="1" applyProtection="1">
      <alignment horizontal="right" vertical="center"/>
      <protection/>
    </xf>
    <xf numFmtId="189" fontId="5" fillId="0" borderId="52" xfId="0" applyNumberFormat="1" applyFont="1" applyBorder="1" applyAlignment="1" applyProtection="1">
      <alignment horizontal="right" vertical="center"/>
      <protection/>
    </xf>
    <xf numFmtId="189" fontId="5" fillId="0" borderId="53" xfId="49" applyNumberFormat="1" applyFont="1" applyBorder="1" applyAlignment="1" applyProtection="1">
      <alignment horizontal="right" vertical="center"/>
      <protection/>
    </xf>
    <xf numFmtId="189" fontId="5" fillId="0" borderId="54" xfId="49" applyNumberFormat="1" applyFont="1" applyBorder="1" applyAlignment="1" applyProtection="1">
      <alignment horizontal="right" vertical="center"/>
      <protection/>
    </xf>
    <xf numFmtId="189" fontId="5" fillId="0" borderId="55" xfId="49" applyNumberFormat="1" applyFont="1" applyBorder="1" applyAlignment="1" applyProtection="1">
      <alignment horizontal="right" vertical="center"/>
      <protection/>
    </xf>
    <xf numFmtId="189" fontId="5" fillId="0" borderId="56" xfId="61" applyNumberFormat="1" applyFont="1" applyFill="1" applyBorder="1" applyAlignment="1">
      <alignment horizontal="right" vertical="center" shrinkToFit="1"/>
      <protection/>
    </xf>
    <xf numFmtId="189" fontId="5" fillId="0" borderId="57" xfId="49" applyNumberFormat="1" applyFont="1" applyBorder="1" applyAlignment="1" applyProtection="1">
      <alignment horizontal="right" vertical="center"/>
      <protection/>
    </xf>
    <xf numFmtId="189" fontId="5" fillId="0" borderId="58" xfId="49" applyNumberFormat="1" applyFont="1" applyBorder="1" applyAlignment="1" applyProtection="1">
      <alignment horizontal="right" vertical="center"/>
      <protection/>
    </xf>
    <xf numFmtId="189" fontId="5" fillId="0" borderId="59" xfId="0" applyNumberFormat="1" applyFont="1" applyBorder="1" applyAlignment="1" applyProtection="1">
      <alignment horizontal="right" vertical="center"/>
      <protection/>
    </xf>
    <xf numFmtId="189" fontId="46" fillId="0" borderId="60" xfId="61" applyNumberFormat="1" applyFont="1" applyFill="1" applyBorder="1" applyAlignment="1">
      <alignment horizontal="right" vertical="center" shrinkToFit="1"/>
      <protection/>
    </xf>
    <xf numFmtId="189" fontId="5" fillId="0" borderId="61" xfId="49" applyNumberFormat="1" applyFont="1" applyBorder="1" applyAlignment="1" applyProtection="1">
      <alignment horizontal="right" vertical="center"/>
      <protection/>
    </xf>
    <xf numFmtId="189" fontId="5" fillId="0" borderId="27" xfId="49" applyNumberFormat="1" applyFont="1" applyBorder="1" applyAlignment="1" applyProtection="1">
      <alignment horizontal="right" vertical="center"/>
      <protection/>
    </xf>
    <xf numFmtId="189" fontId="5" fillId="0" borderId="35" xfId="61" applyNumberFormat="1" applyFont="1" applyFill="1" applyBorder="1" applyAlignment="1">
      <alignment horizontal="right" vertical="center" shrinkToFit="1"/>
      <protection/>
    </xf>
    <xf numFmtId="189" fontId="5" fillId="0" borderId="62" xfId="0" applyNumberFormat="1" applyFont="1" applyBorder="1" applyAlignment="1" applyProtection="1">
      <alignment horizontal="right" vertical="center"/>
      <protection/>
    </xf>
    <xf numFmtId="189" fontId="5" fillId="0" borderId="48" xfId="49" applyNumberFormat="1" applyFont="1" applyBorder="1" applyAlignment="1" applyProtection="1">
      <alignment horizontal="right" vertical="center"/>
      <protection/>
    </xf>
    <xf numFmtId="189" fontId="5" fillId="0" borderId="36" xfId="61" applyNumberFormat="1" applyFont="1" applyFill="1" applyBorder="1" applyAlignment="1">
      <alignment horizontal="right" vertical="center" shrinkToFit="1"/>
      <protection/>
    </xf>
    <xf numFmtId="189" fontId="5" fillId="0" borderId="60" xfId="49" applyNumberFormat="1" applyFont="1" applyBorder="1" applyAlignment="1" applyProtection="1">
      <alignment horizontal="right" vertical="center"/>
      <protection/>
    </xf>
    <xf numFmtId="189" fontId="5" fillId="0" borderId="63" xfId="0" applyNumberFormat="1" applyFont="1" applyBorder="1" applyAlignment="1" applyProtection="1">
      <alignment horizontal="right" vertical="center"/>
      <protection/>
    </xf>
    <xf numFmtId="189" fontId="5" fillId="0" borderId="26" xfId="49" applyNumberFormat="1" applyFont="1" applyBorder="1" applyAlignment="1">
      <alignment horizontal="right" vertical="center"/>
    </xf>
    <xf numFmtId="189" fontId="5" fillId="0" borderId="64" xfId="49" applyNumberFormat="1" applyFont="1" applyBorder="1" applyAlignment="1" applyProtection="1">
      <alignment horizontal="right" vertical="center"/>
      <protection/>
    </xf>
    <xf numFmtId="189" fontId="5" fillId="0" borderId="62" xfId="0" applyNumberFormat="1" applyFont="1" applyBorder="1" applyAlignment="1">
      <alignment horizontal="right" vertical="center"/>
    </xf>
    <xf numFmtId="189" fontId="5" fillId="0" borderId="65" xfId="49" applyNumberFormat="1" applyFont="1" applyBorder="1" applyAlignment="1" applyProtection="1">
      <alignment horizontal="right" vertical="center"/>
      <protection/>
    </xf>
    <xf numFmtId="189" fontId="5" fillId="0" borderId="16" xfId="49" applyNumberFormat="1" applyFont="1" applyBorder="1" applyAlignment="1" applyProtection="1">
      <alignment horizontal="right" vertical="center"/>
      <protection/>
    </xf>
    <xf numFmtId="189" fontId="5" fillId="0" borderId="17" xfId="49" applyNumberFormat="1" applyFont="1" applyBorder="1" applyAlignment="1" applyProtection="1">
      <alignment horizontal="right" vertical="center"/>
      <protection/>
    </xf>
    <xf numFmtId="189" fontId="5" fillId="0" borderId="66" xfId="61" applyNumberFormat="1" applyFont="1" applyFill="1" applyBorder="1" applyAlignment="1">
      <alignment horizontal="right" vertical="center" shrinkToFit="1"/>
      <protection/>
    </xf>
    <xf numFmtId="189" fontId="5" fillId="0" borderId="49" xfId="49" applyNumberFormat="1" applyFont="1" applyBorder="1" applyAlignment="1" applyProtection="1">
      <alignment horizontal="right" vertical="center"/>
      <protection/>
    </xf>
    <xf numFmtId="189" fontId="5" fillId="0" borderId="0" xfId="49" applyNumberFormat="1" applyFont="1" applyBorder="1" applyAlignment="1" applyProtection="1">
      <alignment horizontal="right" vertical="center"/>
      <protection/>
    </xf>
    <xf numFmtId="189" fontId="5" fillId="0" borderId="67" xfId="0" applyNumberFormat="1" applyFont="1" applyBorder="1" applyAlignment="1" applyProtection="1">
      <alignment horizontal="right" vertical="center"/>
      <protection/>
    </xf>
    <xf numFmtId="189" fontId="5" fillId="0" borderId="46" xfId="0" applyNumberFormat="1" applyFont="1" applyBorder="1" applyAlignment="1" applyProtection="1">
      <alignment horizontal="right" vertical="center"/>
      <protection/>
    </xf>
    <xf numFmtId="189" fontId="5" fillId="0" borderId="68" xfId="49" applyNumberFormat="1" applyFont="1" applyBorder="1" applyAlignment="1" applyProtection="1">
      <alignment horizontal="right" vertical="center"/>
      <protection/>
    </xf>
    <xf numFmtId="189" fontId="5" fillId="0" borderId="69" xfId="49" applyNumberFormat="1" applyFont="1" applyBorder="1" applyAlignment="1" applyProtection="1">
      <alignment horizontal="right" vertical="center"/>
      <protection/>
    </xf>
    <xf numFmtId="189" fontId="5" fillId="0" borderId="34" xfId="49" applyNumberFormat="1" applyFont="1" applyBorder="1" applyAlignment="1" applyProtection="1">
      <alignment horizontal="right" vertical="center"/>
      <protection/>
    </xf>
    <xf numFmtId="189" fontId="5" fillId="0" borderId="70" xfId="49" applyNumberFormat="1" applyFont="1" applyBorder="1" applyAlignment="1" applyProtection="1">
      <alignment horizontal="right" vertical="center"/>
      <protection/>
    </xf>
    <xf numFmtId="189" fontId="5" fillId="0" borderId="71" xfId="49" applyNumberFormat="1" applyFont="1" applyBorder="1" applyAlignment="1" applyProtection="1">
      <alignment horizontal="right" vertical="center"/>
      <protection/>
    </xf>
    <xf numFmtId="189" fontId="5" fillId="0" borderId="35" xfId="49" applyNumberFormat="1" applyFont="1" applyBorder="1" applyAlignment="1" applyProtection="1">
      <alignment horizontal="right" vertical="center"/>
      <protection/>
    </xf>
    <xf numFmtId="189" fontId="5" fillId="0" borderId="38" xfId="49" applyNumberFormat="1" applyFont="1" applyBorder="1" applyAlignment="1" applyProtection="1">
      <alignment horizontal="right" vertical="center"/>
      <protection/>
    </xf>
    <xf numFmtId="189" fontId="5" fillId="0" borderId="37" xfId="49" applyNumberFormat="1" applyFont="1" applyBorder="1" applyAlignment="1" applyProtection="1">
      <alignment horizontal="right" vertical="center"/>
      <protection/>
    </xf>
    <xf numFmtId="189" fontId="5" fillId="0" borderId="40" xfId="49" applyNumberFormat="1" applyFont="1" applyBorder="1" applyAlignment="1" applyProtection="1">
      <alignment horizontal="right" vertical="center"/>
      <protection/>
    </xf>
    <xf numFmtId="189" fontId="5" fillId="0" borderId="39" xfId="49" applyNumberFormat="1" applyFont="1" applyBorder="1" applyAlignment="1" applyProtection="1">
      <alignment horizontal="right" vertical="center"/>
      <protection/>
    </xf>
    <xf numFmtId="189" fontId="5" fillId="0" borderId="15" xfId="49" applyNumberFormat="1" applyFont="1" applyBorder="1" applyAlignment="1" applyProtection="1">
      <alignment horizontal="right" vertical="center"/>
      <protection/>
    </xf>
    <xf numFmtId="189" fontId="5" fillId="0" borderId="72" xfId="49" applyNumberFormat="1" applyFont="1" applyBorder="1" applyAlignment="1" applyProtection="1">
      <alignment horizontal="right" vertical="center"/>
      <protection/>
    </xf>
    <xf numFmtId="189" fontId="5" fillId="0" borderId="36" xfId="49" applyNumberFormat="1" applyFont="1" applyBorder="1" applyAlignment="1" applyProtection="1">
      <alignment horizontal="right" vertical="center"/>
      <protection/>
    </xf>
    <xf numFmtId="189" fontId="5" fillId="0" borderId="31" xfId="49" applyNumberFormat="1" applyFont="1" applyBorder="1" applyAlignment="1" applyProtection="1">
      <alignment horizontal="right" vertical="center"/>
      <protection/>
    </xf>
    <xf numFmtId="189" fontId="5" fillId="0" borderId="73" xfId="49" applyNumberFormat="1" applyFont="1" applyBorder="1" applyAlignment="1" applyProtection="1">
      <alignment horizontal="right" vertical="center"/>
      <protection/>
    </xf>
    <xf numFmtId="189" fontId="5" fillId="0" borderId="74" xfId="49" applyNumberFormat="1" applyFont="1" applyBorder="1" applyAlignment="1" applyProtection="1">
      <alignment horizontal="right" vertical="center"/>
      <protection/>
    </xf>
    <xf numFmtId="189" fontId="5" fillId="34" borderId="50" xfId="61" applyNumberFormat="1" applyFont="1" applyFill="1" applyBorder="1" applyAlignment="1">
      <alignment horizontal="right" vertical="center" shrinkToFit="1"/>
      <protection/>
    </xf>
    <xf numFmtId="189" fontId="46" fillId="34" borderId="48" xfId="61" applyNumberFormat="1" applyFont="1" applyFill="1" applyBorder="1" applyAlignment="1">
      <alignment horizontal="right" vertical="center" shrinkToFit="1"/>
      <protection/>
    </xf>
    <xf numFmtId="189" fontId="5" fillId="34" borderId="26" xfId="49" applyNumberFormat="1" applyFont="1" applyFill="1" applyBorder="1" applyAlignment="1" applyProtection="1">
      <alignment horizontal="right" vertical="center"/>
      <protection/>
    </xf>
    <xf numFmtId="189" fontId="5" fillId="34" borderId="29" xfId="49" applyNumberFormat="1" applyFont="1" applyFill="1" applyBorder="1" applyAlignment="1" applyProtection="1">
      <alignment horizontal="right" vertical="center"/>
      <protection/>
    </xf>
    <xf numFmtId="189" fontId="5" fillId="34" borderId="25" xfId="61" applyNumberFormat="1" applyFont="1" applyFill="1" applyBorder="1" applyAlignment="1">
      <alignment horizontal="right" vertical="center" shrinkToFit="1"/>
      <protection/>
    </xf>
    <xf numFmtId="189" fontId="5" fillId="34" borderId="27" xfId="49" applyNumberFormat="1" applyFont="1" applyFill="1" applyBorder="1" applyAlignment="1" applyProtection="1">
      <alignment horizontal="right" vertical="center"/>
      <protection/>
    </xf>
    <xf numFmtId="189" fontId="5" fillId="34" borderId="32" xfId="49" applyNumberFormat="1" applyFont="1" applyFill="1" applyBorder="1" applyAlignment="1" applyProtection="1">
      <alignment horizontal="right" vertical="center"/>
      <protection/>
    </xf>
    <xf numFmtId="189" fontId="5" fillId="34" borderId="16" xfId="49" applyNumberFormat="1" applyFont="1" applyFill="1" applyBorder="1" applyAlignment="1" applyProtection="1">
      <alignment horizontal="right" vertical="center"/>
      <protection/>
    </xf>
    <xf numFmtId="189" fontId="5" fillId="34" borderId="17" xfId="49" applyNumberFormat="1" applyFont="1" applyFill="1" applyBorder="1" applyAlignment="1" applyProtection="1">
      <alignment horizontal="right" vertical="center"/>
      <protection/>
    </xf>
    <xf numFmtId="189" fontId="5" fillId="34" borderId="75" xfId="61" applyNumberFormat="1" applyFont="1" applyFill="1" applyBorder="1" applyAlignment="1">
      <alignment horizontal="right" vertical="center" shrinkToFit="1"/>
      <protection/>
    </xf>
    <xf numFmtId="189" fontId="5" fillId="34" borderId="50" xfId="49" applyNumberFormat="1" applyFont="1" applyFill="1" applyBorder="1" applyAlignment="1" applyProtection="1">
      <alignment horizontal="right" vertical="center"/>
      <protection/>
    </xf>
    <xf numFmtId="189" fontId="5" fillId="34" borderId="24" xfId="61" applyNumberFormat="1" applyFont="1" applyFill="1" applyBorder="1" applyAlignment="1">
      <alignment horizontal="right" vertical="center" shrinkToFit="1"/>
      <protection/>
    </xf>
    <xf numFmtId="189" fontId="5" fillId="34" borderId="76" xfId="61" applyNumberFormat="1" applyFont="1" applyFill="1" applyBorder="1" applyAlignment="1">
      <alignment horizontal="right" vertical="center" shrinkToFit="1"/>
      <protection/>
    </xf>
    <xf numFmtId="189" fontId="5" fillId="34" borderId="61" xfId="49" applyNumberFormat="1" applyFont="1" applyFill="1" applyBorder="1" applyAlignment="1" applyProtection="1">
      <alignment horizontal="right" vertical="center"/>
      <protection/>
    </xf>
    <xf numFmtId="189" fontId="5" fillId="34" borderId="77" xfId="61" applyNumberFormat="1" applyFont="1" applyFill="1" applyBorder="1" applyAlignment="1">
      <alignment horizontal="right" vertical="center" shrinkToFit="1"/>
      <protection/>
    </xf>
    <xf numFmtId="189" fontId="5" fillId="34" borderId="60" xfId="49" applyNumberFormat="1" applyFont="1" applyFill="1" applyBorder="1" applyAlignment="1" applyProtection="1">
      <alignment horizontal="right" vertical="center"/>
      <protection/>
    </xf>
    <xf numFmtId="189" fontId="5" fillId="34" borderId="64" xfId="49" applyNumberFormat="1" applyFont="1" applyFill="1" applyBorder="1" applyAlignment="1" applyProtection="1">
      <alignment horizontal="right" vertical="center"/>
      <protection/>
    </xf>
    <xf numFmtId="189" fontId="5" fillId="34" borderId="0" xfId="49" applyNumberFormat="1" applyFont="1" applyFill="1" applyBorder="1" applyAlignment="1" applyProtection="1">
      <alignment horizontal="right" vertical="center"/>
      <protection/>
    </xf>
    <xf numFmtId="0" fontId="5" fillId="0" borderId="72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 quotePrefix="1">
      <alignment vertical="center"/>
      <protection/>
    </xf>
    <xf numFmtId="0" fontId="5" fillId="0" borderId="58" xfId="0" applyFont="1" applyBorder="1" applyAlignment="1" applyProtection="1" quotePrefix="1">
      <alignment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0" fontId="5" fillId="0" borderId="78" xfId="0" applyFont="1" applyBorder="1" applyAlignment="1" applyProtection="1">
      <alignment vertical="center"/>
      <protection/>
    </xf>
    <xf numFmtId="189" fontId="5" fillId="34" borderId="48" xfId="49" applyNumberFormat="1" applyFont="1" applyFill="1" applyBorder="1" applyAlignment="1" applyProtection="1">
      <alignment horizontal="right" vertical="center"/>
      <protection/>
    </xf>
    <xf numFmtId="189" fontId="5" fillId="0" borderId="38" xfId="49" applyNumberFormat="1" applyFont="1" applyBorder="1" applyAlignment="1">
      <alignment horizontal="right" vertical="center"/>
    </xf>
    <xf numFmtId="189" fontId="5" fillId="0" borderId="60" xfId="49" applyNumberFormat="1" applyFont="1" applyBorder="1" applyAlignment="1">
      <alignment horizontal="right" vertical="center"/>
    </xf>
    <xf numFmtId="189" fontId="46" fillId="34" borderId="61" xfId="61" applyNumberFormat="1" applyFont="1" applyFill="1" applyBorder="1" applyAlignment="1">
      <alignment horizontal="right" vertical="center" shrinkToFit="1"/>
      <protection/>
    </xf>
    <xf numFmtId="189" fontId="5" fillId="34" borderId="79" xfId="61" applyNumberFormat="1" applyFont="1" applyFill="1" applyBorder="1" applyAlignment="1">
      <alignment horizontal="right" vertical="center" shrinkToFit="1"/>
      <protection/>
    </xf>
    <xf numFmtId="189" fontId="5" fillId="0" borderId="30" xfId="49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5" fillId="0" borderId="54" xfId="0" applyFont="1" applyBorder="1" applyAlignment="1" applyProtection="1">
      <alignment horizontal="right" vertical="center"/>
      <protection/>
    </xf>
    <xf numFmtId="189" fontId="5" fillId="0" borderId="15" xfId="49" applyNumberFormat="1" applyFont="1" applyBorder="1" applyAlignment="1">
      <alignment horizontal="right" vertical="center"/>
    </xf>
    <xf numFmtId="189" fontId="5" fillId="0" borderId="16" xfId="49" applyNumberFormat="1" applyFont="1" applyBorder="1" applyAlignment="1">
      <alignment horizontal="right" vertical="center"/>
    </xf>
    <xf numFmtId="189" fontId="5" fillId="0" borderId="21" xfId="49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9" fontId="5" fillId="34" borderId="49" xfId="61" applyNumberFormat="1" applyFont="1" applyFill="1" applyBorder="1" applyAlignment="1">
      <alignment horizontal="right" vertical="center" shrinkToFit="1"/>
      <protection/>
    </xf>
    <xf numFmtId="189" fontId="5" fillId="0" borderId="80" xfId="0" applyNumberFormat="1" applyFont="1" applyBorder="1" applyAlignment="1" applyProtection="1">
      <alignment horizontal="right" vertical="center"/>
      <protection/>
    </xf>
    <xf numFmtId="189" fontId="5" fillId="0" borderId="46" xfId="0" applyNumberFormat="1" applyFont="1" applyBorder="1" applyAlignment="1">
      <alignment horizontal="right"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189" fontId="5" fillId="0" borderId="87" xfId="49" applyNumberFormat="1" applyFont="1" applyBorder="1" applyAlignment="1" applyProtection="1">
      <alignment horizontal="right" vertical="center"/>
      <protection/>
    </xf>
    <xf numFmtId="189" fontId="5" fillId="0" borderId="88" xfId="49" applyNumberFormat="1" applyFont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  <protection/>
    </xf>
    <xf numFmtId="189" fontId="5" fillId="0" borderId="89" xfId="49" applyNumberFormat="1" applyFont="1" applyBorder="1" applyAlignment="1" applyProtection="1">
      <alignment horizontal="right" vertical="center"/>
      <protection/>
    </xf>
    <xf numFmtId="189" fontId="5" fillId="0" borderId="55" xfId="49" applyNumberFormat="1" applyFont="1" applyFill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885825" y="428625"/>
          <a:ext cx="6953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tabSelected="1" zoomScale="70" zoomScaleNormal="70" zoomScalePageLayoutView="0" workbookViewId="0" topLeftCell="A1">
      <pane xSplit="3" ySplit="11" topLeftCell="D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76" sqref="C76"/>
    </sheetView>
  </sheetViews>
  <sheetFormatPr defaultColWidth="9.00390625" defaultRowHeight="13.5" customHeight="1"/>
  <cols>
    <col min="1" max="1" width="9.00390625" style="3" customWidth="1"/>
    <col min="2" max="2" width="2.625" style="3" customWidth="1"/>
    <col min="3" max="3" width="9.125" style="3" customWidth="1"/>
    <col min="4" max="5" width="9.00390625" style="3" customWidth="1"/>
    <col min="6" max="6" width="10.25390625" style="3" bestFit="1" customWidth="1"/>
    <col min="7" max="34" width="9.00390625" style="3" customWidth="1"/>
    <col min="35" max="16384" width="9.00390625" style="3" customWidth="1"/>
  </cols>
  <sheetData>
    <row r="1" spans="3:34" ht="21" customHeight="1">
      <c r="C1" s="36" t="s">
        <v>149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3:34" ht="13.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4"/>
      <c r="AG2" s="4"/>
      <c r="AH2" s="32" t="s">
        <v>2</v>
      </c>
    </row>
    <row r="3" spans="3:34" ht="13.5" customHeight="1">
      <c r="C3" s="5"/>
      <c r="D3" s="6"/>
      <c r="E3" s="8"/>
      <c r="F3" s="178" t="s">
        <v>3</v>
      </c>
      <c r="G3" s="179"/>
      <c r="H3" s="179"/>
      <c r="I3" s="179"/>
      <c r="J3" s="179"/>
      <c r="K3" s="179"/>
      <c r="L3" s="179"/>
      <c r="M3" s="179"/>
      <c r="N3" s="179"/>
      <c r="O3" s="179"/>
      <c r="P3" s="181"/>
      <c r="Q3" s="179" t="s">
        <v>95</v>
      </c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8" t="s">
        <v>96</v>
      </c>
      <c r="AC3" s="179"/>
      <c r="AD3" s="179"/>
      <c r="AE3" s="179"/>
      <c r="AF3" s="179"/>
      <c r="AG3" s="179"/>
      <c r="AH3" s="57"/>
    </row>
    <row r="4" spans="3:34" ht="13.5" customHeight="1">
      <c r="C4" s="9" t="s">
        <v>4</v>
      </c>
      <c r="D4" s="10"/>
      <c r="E4" s="11"/>
      <c r="F4" s="182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0"/>
      <c r="AC4" s="176"/>
      <c r="AD4" s="176"/>
      <c r="AE4" s="176"/>
      <c r="AF4" s="176"/>
      <c r="AG4" s="176"/>
      <c r="AH4" s="60"/>
    </row>
    <row r="5" spans="3:34" ht="13.5" customHeight="1">
      <c r="C5" s="13"/>
      <c r="D5" s="10" t="s">
        <v>5</v>
      </c>
      <c r="E5" s="11" t="s">
        <v>45</v>
      </c>
      <c r="F5" s="55"/>
      <c r="G5" s="172" t="s">
        <v>60</v>
      </c>
      <c r="H5" s="173"/>
      <c r="I5" s="173"/>
      <c r="J5" s="173"/>
      <c r="K5" s="173"/>
      <c r="L5" s="174"/>
      <c r="M5" s="15"/>
      <c r="N5" s="15"/>
      <c r="O5" s="15"/>
      <c r="P5" s="16"/>
      <c r="Q5" s="55"/>
      <c r="R5" s="172" t="s">
        <v>70</v>
      </c>
      <c r="S5" s="173"/>
      <c r="T5" s="173"/>
      <c r="U5" s="173"/>
      <c r="V5" s="173"/>
      <c r="W5" s="174"/>
      <c r="X5" s="15"/>
      <c r="Y5" s="15"/>
      <c r="Z5" s="15"/>
      <c r="AA5" s="16"/>
      <c r="AB5" s="58"/>
      <c r="AC5" s="173" t="s">
        <v>71</v>
      </c>
      <c r="AD5" s="173"/>
      <c r="AE5" s="174"/>
      <c r="AF5" s="10"/>
      <c r="AG5" s="10"/>
      <c r="AH5" s="60"/>
    </row>
    <row r="6" spans="3:34" ht="13.5" customHeight="1">
      <c r="C6" s="13"/>
      <c r="D6" s="14"/>
      <c r="E6" s="11" t="s">
        <v>46</v>
      </c>
      <c r="F6" s="13"/>
      <c r="G6" s="175"/>
      <c r="H6" s="176"/>
      <c r="I6" s="176"/>
      <c r="J6" s="176"/>
      <c r="K6" s="176"/>
      <c r="L6" s="177"/>
      <c r="M6" s="18" t="s">
        <v>6</v>
      </c>
      <c r="N6" s="10"/>
      <c r="O6" s="20" t="s">
        <v>43</v>
      </c>
      <c r="P6" s="11" t="s">
        <v>6</v>
      </c>
      <c r="Q6" s="13"/>
      <c r="R6" s="175"/>
      <c r="S6" s="176"/>
      <c r="T6" s="176"/>
      <c r="U6" s="176"/>
      <c r="V6" s="176"/>
      <c r="W6" s="177"/>
      <c r="X6" s="18" t="s">
        <v>6</v>
      </c>
      <c r="Y6" s="10"/>
      <c r="Z6" s="20" t="s">
        <v>43</v>
      </c>
      <c r="AA6" s="11" t="s">
        <v>6</v>
      </c>
      <c r="AB6" s="39"/>
      <c r="AC6" s="176"/>
      <c r="AD6" s="176"/>
      <c r="AE6" s="177"/>
      <c r="AF6" s="18" t="s">
        <v>6</v>
      </c>
      <c r="AG6" s="10"/>
      <c r="AH6" s="60" t="s">
        <v>55</v>
      </c>
    </row>
    <row r="7" spans="3:34" ht="13.5" customHeight="1">
      <c r="C7" s="13"/>
      <c r="D7" s="10" t="s">
        <v>7</v>
      </c>
      <c r="E7" s="17" t="s">
        <v>47</v>
      </c>
      <c r="F7" s="13"/>
      <c r="G7" s="172" t="s">
        <v>92</v>
      </c>
      <c r="H7" s="173"/>
      <c r="I7" s="173"/>
      <c r="J7" s="174"/>
      <c r="K7" s="38"/>
      <c r="L7" s="19"/>
      <c r="M7" s="18"/>
      <c r="N7" s="10" t="s">
        <v>50</v>
      </c>
      <c r="O7" s="10"/>
      <c r="P7" s="11"/>
      <c r="Q7" s="13"/>
      <c r="R7" s="172" t="s">
        <v>92</v>
      </c>
      <c r="S7" s="173"/>
      <c r="T7" s="173"/>
      <c r="U7" s="174"/>
      <c r="V7" s="38"/>
      <c r="W7" s="19"/>
      <c r="X7" s="18"/>
      <c r="Y7" s="10" t="s">
        <v>50</v>
      </c>
      <c r="Z7" s="10"/>
      <c r="AA7" s="11"/>
      <c r="AB7" s="39"/>
      <c r="AC7" s="38"/>
      <c r="AD7" s="19"/>
      <c r="AE7" s="56"/>
      <c r="AF7" s="18"/>
      <c r="AG7" s="10" t="s">
        <v>50</v>
      </c>
      <c r="AH7" s="60" t="s">
        <v>57</v>
      </c>
    </row>
    <row r="8" spans="3:34" ht="13.5" customHeight="1">
      <c r="C8" s="13"/>
      <c r="D8" s="10"/>
      <c r="E8" s="11" t="s">
        <v>48</v>
      </c>
      <c r="F8" s="22" t="s">
        <v>90</v>
      </c>
      <c r="G8" s="175"/>
      <c r="H8" s="176"/>
      <c r="I8" s="176"/>
      <c r="J8" s="177"/>
      <c r="K8" s="10" t="s">
        <v>40</v>
      </c>
      <c r="L8" s="20" t="s">
        <v>91</v>
      </c>
      <c r="M8" s="10" t="s">
        <v>41</v>
      </c>
      <c r="N8" s="10"/>
      <c r="O8" s="10" t="s">
        <v>51</v>
      </c>
      <c r="P8" s="11" t="s">
        <v>52</v>
      </c>
      <c r="Q8" s="22" t="s">
        <v>90</v>
      </c>
      <c r="R8" s="175"/>
      <c r="S8" s="176"/>
      <c r="T8" s="176"/>
      <c r="U8" s="177"/>
      <c r="V8" s="10" t="s">
        <v>40</v>
      </c>
      <c r="W8" s="20" t="s">
        <v>91</v>
      </c>
      <c r="X8" s="10" t="s">
        <v>41</v>
      </c>
      <c r="Y8" s="10"/>
      <c r="Z8" s="10" t="s">
        <v>51</v>
      </c>
      <c r="AA8" s="11" t="s">
        <v>52</v>
      </c>
      <c r="AB8" s="39" t="s">
        <v>90</v>
      </c>
      <c r="AC8" s="38"/>
      <c r="AD8" s="20" t="s">
        <v>59</v>
      </c>
      <c r="AE8" s="56"/>
      <c r="AF8" s="10" t="s">
        <v>41</v>
      </c>
      <c r="AG8" s="10"/>
      <c r="AH8" s="60" t="s">
        <v>56</v>
      </c>
    </row>
    <row r="9" spans="3:34" ht="13.5" customHeight="1">
      <c r="C9" s="13"/>
      <c r="D9" s="10" t="s">
        <v>72</v>
      </c>
      <c r="E9" s="17" t="s">
        <v>49</v>
      </c>
      <c r="F9" s="12"/>
      <c r="G9" s="14"/>
      <c r="H9" s="14"/>
      <c r="I9" s="20"/>
      <c r="J9" s="20"/>
      <c r="K9" s="20"/>
      <c r="L9" s="10" t="s">
        <v>6</v>
      </c>
      <c r="M9" s="10"/>
      <c r="N9" s="10" t="s">
        <v>42</v>
      </c>
      <c r="O9" s="10"/>
      <c r="P9" s="11"/>
      <c r="Q9" s="12"/>
      <c r="R9" s="14"/>
      <c r="S9" s="14"/>
      <c r="T9" s="10"/>
      <c r="U9" s="10"/>
      <c r="V9" s="20"/>
      <c r="W9" s="10" t="s">
        <v>6</v>
      </c>
      <c r="X9" s="10"/>
      <c r="Y9" s="10" t="s">
        <v>42</v>
      </c>
      <c r="Z9" s="10"/>
      <c r="AA9" s="11"/>
      <c r="AB9" s="39"/>
      <c r="AC9" s="38" t="s">
        <v>54</v>
      </c>
      <c r="AD9" s="10"/>
      <c r="AE9" s="20" t="s">
        <v>91</v>
      </c>
      <c r="AF9" s="10"/>
      <c r="AG9" s="10" t="s">
        <v>42</v>
      </c>
      <c r="AH9" s="60" t="s">
        <v>73</v>
      </c>
    </row>
    <row r="10" spans="1:34" ht="13.5" customHeight="1">
      <c r="A10" s="3" t="s">
        <v>97</v>
      </c>
      <c r="C10" s="21" t="s">
        <v>61</v>
      </c>
      <c r="D10" s="10"/>
      <c r="E10" s="17"/>
      <c r="F10" s="13"/>
      <c r="G10" s="161" t="s">
        <v>0</v>
      </c>
      <c r="H10" s="161" t="s">
        <v>1</v>
      </c>
      <c r="I10" s="162" t="s">
        <v>53</v>
      </c>
      <c r="J10" s="162" t="s">
        <v>91</v>
      </c>
      <c r="K10" s="162" t="s">
        <v>93</v>
      </c>
      <c r="L10" s="161" t="s">
        <v>74</v>
      </c>
      <c r="M10" s="163" t="s">
        <v>6</v>
      </c>
      <c r="N10" s="161"/>
      <c r="O10" s="161" t="s">
        <v>44</v>
      </c>
      <c r="P10" s="164"/>
      <c r="Q10" s="165"/>
      <c r="R10" s="161" t="s">
        <v>0</v>
      </c>
      <c r="S10" s="161" t="s">
        <v>1</v>
      </c>
      <c r="T10" s="161" t="s">
        <v>53</v>
      </c>
      <c r="U10" s="161" t="s">
        <v>91</v>
      </c>
      <c r="V10" s="162" t="s">
        <v>93</v>
      </c>
      <c r="W10" s="161" t="s">
        <v>75</v>
      </c>
      <c r="X10" s="163" t="s">
        <v>6</v>
      </c>
      <c r="Y10" s="161"/>
      <c r="Z10" s="161" t="s">
        <v>44</v>
      </c>
      <c r="AA10" s="164"/>
      <c r="AB10" s="166" t="s">
        <v>6</v>
      </c>
      <c r="AC10" s="167" t="s">
        <v>6</v>
      </c>
      <c r="AD10" s="161" t="s">
        <v>58</v>
      </c>
      <c r="AE10" s="162"/>
      <c r="AF10" s="163" t="s">
        <v>6</v>
      </c>
      <c r="AG10" s="161"/>
      <c r="AH10" s="168"/>
    </row>
    <row r="11" spans="3:34" ht="13.5" customHeight="1" thickBot="1">
      <c r="C11" s="7"/>
      <c r="D11" s="29"/>
      <c r="E11" s="30"/>
      <c r="F11" s="7"/>
      <c r="G11" s="23"/>
      <c r="H11" s="23"/>
      <c r="I11" s="31"/>
      <c r="J11" s="31"/>
      <c r="K11" s="31"/>
      <c r="L11" s="23"/>
      <c r="M11" s="23"/>
      <c r="N11" s="23"/>
      <c r="O11" s="23"/>
      <c r="P11" s="24" t="s">
        <v>6</v>
      </c>
      <c r="Q11" s="7"/>
      <c r="R11" s="23"/>
      <c r="S11" s="23"/>
      <c r="T11" s="23"/>
      <c r="U11" s="23"/>
      <c r="V11" s="31"/>
      <c r="W11" s="23"/>
      <c r="X11" s="23"/>
      <c r="Y11" s="23"/>
      <c r="Z11" s="23"/>
      <c r="AA11" s="24" t="s">
        <v>6</v>
      </c>
      <c r="AB11" s="59" t="s">
        <v>6</v>
      </c>
      <c r="AC11" s="32" t="s">
        <v>6</v>
      </c>
      <c r="AD11" s="42"/>
      <c r="AE11" s="43"/>
      <c r="AF11" s="42"/>
      <c r="AG11" s="42"/>
      <c r="AH11" s="61"/>
    </row>
    <row r="12" spans="1:35" ht="13.5" customHeight="1" thickBot="1">
      <c r="A12" s="3">
        <v>52310000</v>
      </c>
      <c r="B12" s="3">
        <v>1</v>
      </c>
      <c r="C12" s="44" t="s">
        <v>103</v>
      </c>
      <c r="D12" s="25" t="s">
        <v>8</v>
      </c>
      <c r="E12" s="26" t="s">
        <v>9</v>
      </c>
      <c r="F12" s="97">
        <f>SUM(L12:P12)</f>
        <v>895.8</v>
      </c>
      <c r="G12" s="111">
        <v>377.2</v>
      </c>
      <c r="H12" s="111">
        <v>70.5</v>
      </c>
      <c r="I12" s="112">
        <v>0</v>
      </c>
      <c r="J12" s="63">
        <f>SUM(G12:I12)</f>
        <v>447.7</v>
      </c>
      <c r="K12" s="112">
        <v>0</v>
      </c>
      <c r="L12" s="64">
        <f>J12+K12</f>
        <v>447.7</v>
      </c>
      <c r="M12" s="112">
        <v>0</v>
      </c>
      <c r="N12" s="111">
        <v>3.4</v>
      </c>
      <c r="O12" s="112">
        <v>0</v>
      </c>
      <c r="P12" s="115">
        <v>444.7</v>
      </c>
      <c r="Q12" s="98">
        <f>SUM(W12:AA12)</f>
        <v>419.2</v>
      </c>
      <c r="R12" s="111">
        <v>368</v>
      </c>
      <c r="S12" s="111">
        <v>47.800000000000004</v>
      </c>
      <c r="T12" s="112">
        <v>0</v>
      </c>
      <c r="U12" s="63">
        <f>SUM(R12:T12)</f>
        <v>415.8</v>
      </c>
      <c r="V12" s="112">
        <v>0</v>
      </c>
      <c r="W12" s="64">
        <f>U12+V12</f>
        <v>415.8</v>
      </c>
      <c r="X12" s="112">
        <v>0</v>
      </c>
      <c r="Y12" s="111">
        <v>3.4</v>
      </c>
      <c r="Z12" s="112">
        <v>0</v>
      </c>
      <c r="AA12" s="112">
        <v>0</v>
      </c>
      <c r="AB12" s="65">
        <f>SUM(AE12:AG12)</f>
        <v>419.2</v>
      </c>
      <c r="AC12" s="120">
        <v>415.8</v>
      </c>
      <c r="AD12" s="113">
        <v>0</v>
      </c>
      <c r="AE12" s="64">
        <f>SUM(AC12:AD12)</f>
        <v>415.8</v>
      </c>
      <c r="AF12" s="121">
        <v>0</v>
      </c>
      <c r="AG12" s="122">
        <v>3.4</v>
      </c>
      <c r="AH12" s="67">
        <f>W12/L12*100</f>
        <v>92.87469287469288</v>
      </c>
      <c r="AI12" s="37"/>
    </row>
    <row r="13" spans="2:35" ht="13.5" customHeight="1" thickBot="1" thickTop="1">
      <c r="B13" s="3">
        <v>2</v>
      </c>
      <c r="C13" s="129"/>
      <c r="D13" s="130"/>
      <c r="E13" s="144" t="s">
        <v>98</v>
      </c>
      <c r="F13" s="99">
        <f aca="true" t="shared" si="0" ref="F13:AG13">SUM(F12)</f>
        <v>895.8</v>
      </c>
      <c r="G13" s="68">
        <f t="shared" si="0"/>
        <v>377.2</v>
      </c>
      <c r="H13" s="68">
        <f t="shared" si="0"/>
        <v>70.5</v>
      </c>
      <c r="I13" s="68">
        <f t="shared" si="0"/>
        <v>0</v>
      </c>
      <c r="J13" s="68">
        <f t="shared" si="0"/>
        <v>447.7</v>
      </c>
      <c r="K13" s="68">
        <f t="shared" si="0"/>
        <v>0</v>
      </c>
      <c r="L13" s="68">
        <f t="shared" si="0"/>
        <v>447.7</v>
      </c>
      <c r="M13" s="68">
        <f t="shared" si="0"/>
        <v>0</v>
      </c>
      <c r="N13" s="68">
        <f t="shared" si="0"/>
        <v>3.4</v>
      </c>
      <c r="O13" s="68">
        <f t="shared" si="0"/>
        <v>0</v>
      </c>
      <c r="P13" s="69">
        <f t="shared" si="0"/>
        <v>444.7</v>
      </c>
      <c r="Q13" s="72">
        <f t="shared" si="0"/>
        <v>419.2</v>
      </c>
      <c r="R13" s="68">
        <f t="shared" si="0"/>
        <v>368</v>
      </c>
      <c r="S13" s="68">
        <f t="shared" si="0"/>
        <v>47.800000000000004</v>
      </c>
      <c r="T13" s="68">
        <f t="shared" si="0"/>
        <v>0</v>
      </c>
      <c r="U13" s="68">
        <f t="shared" si="0"/>
        <v>415.8</v>
      </c>
      <c r="V13" s="68">
        <f t="shared" si="0"/>
        <v>0</v>
      </c>
      <c r="W13" s="68">
        <f t="shared" si="0"/>
        <v>415.8</v>
      </c>
      <c r="X13" s="68">
        <f t="shared" si="0"/>
        <v>0</v>
      </c>
      <c r="Y13" s="68">
        <f t="shared" si="0"/>
        <v>3.4</v>
      </c>
      <c r="Z13" s="68">
        <f t="shared" si="0"/>
        <v>0</v>
      </c>
      <c r="AA13" s="70">
        <f t="shared" si="0"/>
        <v>0</v>
      </c>
      <c r="AB13" s="71">
        <f t="shared" si="0"/>
        <v>419.2</v>
      </c>
      <c r="AC13" s="72">
        <f t="shared" si="0"/>
        <v>415.8</v>
      </c>
      <c r="AD13" s="72">
        <f t="shared" si="0"/>
        <v>0</v>
      </c>
      <c r="AE13" s="72">
        <f t="shared" si="0"/>
        <v>415.8</v>
      </c>
      <c r="AF13" s="72">
        <f t="shared" si="0"/>
        <v>0</v>
      </c>
      <c r="AG13" s="73">
        <f t="shared" si="0"/>
        <v>3.4</v>
      </c>
      <c r="AH13" s="74">
        <f aca="true" t="shared" si="1" ref="AH13:AH29">W13/L13*100</f>
        <v>92.87469287469288</v>
      </c>
      <c r="AI13" s="37"/>
    </row>
    <row r="14" spans="1:35" ht="13.5" customHeight="1">
      <c r="A14" s="3">
        <v>52320300</v>
      </c>
      <c r="B14" s="3">
        <v>3</v>
      </c>
      <c r="C14" s="45" t="s">
        <v>104</v>
      </c>
      <c r="D14" s="27" t="s">
        <v>18</v>
      </c>
      <c r="E14" s="28" t="s">
        <v>11</v>
      </c>
      <c r="F14" s="100">
        <f aca="true" t="shared" si="2" ref="F14:F29">SUM(L14:P14)</f>
        <v>7449</v>
      </c>
      <c r="G14" s="113">
        <v>1704.3</v>
      </c>
      <c r="H14" s="113">
        <v>1222</v>
      </c>
      <c r="I14" s="113">
        <v>19</v>
      </c>
      <c r="J14" s="75">
        <f aca="true" t="shared" si="3" ref="J14:J29">SUM(G14:I14)</f>
        <v>2945.3</v>
      </c>
      <c r="K14" s="139">
        <v>0</v>
      </c>
      <c r="L14" s="76">
        <f aca="true" t="shared" si="4" ref="L14:L29">J14+K14</f>
        <v>2945.3</v>
      </c>
      <c r="M14" s="113">
        <v>0</v>
      </c>
      <c r="N14" s="113">
        <v>7.6</v>
      </c>
      <c r="O14" s="113">
        <v>0</v>
      </c>
      <c r="P14" s="116">
        <v>4496.099999999999</v>
      </c>
      <c r="Q14" s="85">
        <f aca="true" t="shared" si="5" ref="Q14:Q29">SUM(W14:AA14)</f>
        <v>1782.8</v>
      </c>
      <c r="R14" s="113">
        <v>1246.3</v>
      </c>
      <c r="S14" s="113">
        <v>380.7</v>
      </c>
      <c r="T14" s="113">
        <v>16</v>
      </c>
      <c r="U14" s="75">
        <f aca="true" t="shared" si="6" ref="U14:U29">SUM(R14:T14)</f>
        <v>1643</v>
      </c>
      <c r="V14" s="113">
        <v>0</v>
      </c>
      <c r="W14" s="76">
        <f aca="true" t="shared" si="7" ref="W14:W29">U14+V14</f>
        <v>1643</v>
      </c>
      <c r="X14" s="113">
        <v>0</v>
      </c>
      <c r="Y14" s="113">
        <v>6.6</v>
      </c>
      <c r="Z14" s="113">
        <v>0</v>
      </c>
      <c r="AA14" s="113">
        <v>133.2</v>
      </c>
      <c r="AB14" s="78">
        <f aca="true" t="shared" si="8" ref="AB14:AB29">SUM(AE14:AG14)</f>
        <v>1782.8</v>
      </c>
      <c r="AC14" s="140">
        <v>1776</v>
      </c>
      <c r="AD14" s="113">
        <v>0</v>
      </c>
      <c r="AE14" s="66">
        <f aca="true" t="shared" si="9" ref="AE14:AE29">SUM(AC14:AD14)</f>
        <v>1776</v>
      </c>
      <c r="AF14" s="124">
        <v>0</v>
      </c>
      <c r="AG14" s="125">
        <v>6.8</v>
      </c>
      <c r="AH14" s="79">
        <f t="shared" si="1"/>
        <v>55.78379112484296</v>
      </c>
      <c r="AI14" s="37"/>
    </row>
    <row r="15" spans="1:35" ht="13.5" customHeight="1">
      <c r="A15" s="3">
        <v>52320400</v>
      </c>
      <c r="B15" s="3">
        <v>4</v>
      </c>
      <c r="C15" s="46" t="s">
        <v>105</v>
      </c>
      <c r="D15" s="27" t="s">
        <v>10</v>
      </c>
      <c r="E15" s="28" t="s">
        <v>11</v>
      </c>
      <c r="F15" s="101">
        <f t="shared" si="2"/>
        <v>843.8</v>
      </c>
      <c r="G15" s="113">
        <v>206.5</v>
      </c>
      <c r="H15" s="113">
        <v>141.5</v>
      </c>
      <c r="I15" s="113">
        <v>11</v>
      </c>
      <c r="J15" s="62">
        <f t="shared" si="3"/>
        <v>359</v>
      </c>
      <c r="K15" s="112">
        <v>0</v>
      </c>
      <c r="L15" s="80">
        <f t="shared" si="4"/>
        <v>359</v>
      </c>
      <c r="M15" s="113">
        <v>0</v>
      </c>
      <c r="N15" s="113">
        <v>4</v>
      </c>
      <c r="O15" s="113">
        <v>48.2</v>
      </c>
      <c r="P15" s="116">
        <v>432.6</v>
      </c>
      <c r="Q15" s="85">
        <f t="shared" si="5"/>
        <v>38.800000000000004</v>
      </c>
      <c r="R15" s="113">
        <v>26.700000000000003</v>
      </c>
      <c r="S15" s="113">
        <v>4.9</v>
      </c>
      <c r="T15" s="113">
        <v>0</v>
      </c>
      <c r="U15" s="62">
        <f t="shared" si="6"/>
        <v>31.6</v>
      </c>
      <c r="V15" s="113">
        <v>0</v>
      </c>
      <c r="W15" s="80">
        <f t="shared" si="7"/>
        <v>31.6</v>
      </c>
      <c r="X15" s="113">
        <v>0</v>
      </c>
      <c r="Y15" s="113">
        <v>4</v>
      </c>
      <c r="Z15" s="113">
        <v>0.2</v>
      </c>
      <c r="AA15" s="113">
        <v>3</v>
      </c>
      <c r="AB15" s="81">
        <f t="shared" si="8"/>
        <v>38.800000000000004</v>
      </c>
      <c r="AC15" s="123">
        <v>34.800000000000004</v>
      </c>
      <c r="AD15" s="113">
        <v>0</v>
      </c>
      <c r="AE15" s="66">
        <f t="shared" si="9"/>
        <v>34.800000000000004</v>
      </c>
      <c r="AF15" s="126">
        <v>0</v>
      </c>
      <c r="AG15" s="125">
        <v>4</v>
      </c>
      <c r="AH15" s="79">
        <f t="shared" si="1"/>
        <v>8.802228412256268</v>
      </c>
      <c r="AI15" s="37"/>
    </row>
    <row r="16" spans="1:35" ht="13.5" customHeight="1">
      <c r="A16" s="3">
        <v>52320600</v>
      </c>
      <c r="B16" s="3">
        <v>5</v>
      </c>
      <c r="C16" s="46" t="s">
        <v>106</v>
      </c>
      <c r="D16" s="27" t="s">
        <v>10</v>
      </c>
      <c r="E16" s="28" t="s">
        <v>11</v>
      </c>
      <c r="F16" s="101">
        <f t="shared" si="2"/>
        <v>2133</v>
      </c>
      <c r="G16" s="113">
        <v>450.7</v>
      </c>
      <c r="H16" s="113">
        <v>202.20000000000002</v>
      </c>
      <c r="I16" s="113">
        <v>114.30000000000001</v>
      </c>
      <c r="J16" s="62">
        <f t="shared" si="3"/>
        <v>767.2</v>
      </c>
      <c r="K16" s="112">
        <v>0</v>
      </c>
      <c r="L16" s="80">
        <f t="shared" si="4"/>
        <v>767.2</v>
      </c>
      <c r="M16" s="113">
        <v>0</v>
      </c>
      <c r="N16" s="113">
        <v>5</v>
      </c>
      <c r="O16" s="113">
        <v>141.6</v>
      </c>
      <c r="P16" s="116">
        <v>1219.2</v>
      </c>
      <c r="Q16" s="85">
        <f t="shared" si="5"/>
        <v>221.8</v>
      </c>
      <c r="R16" s="113">
        <v>136</v>
      </c>
      <c r="S16" s="113">
        <v>38.800000000000004</v>
      </c>
      <c r="T16" s="113">
        <v>8.9</v>
      </c>
      <c r="U16" s="62">
        <f t="shared" si="6"/>
        <v>183.70000000000002</v>
      </c>
      <c r="V16" s="113">
        <v>0</v>
      </c>
      <c r="W16" s="80">
        <f t="shared" si="7"/>
        <v>183.70000000000002</v>
      </c>
      <c r="X16" s="113">
        <v>0</v>
      </c>
      <c r="Y16" s="113">
        <v>1</v>
      </c>
      <c r="Z16" s="113">
        <v>7.6</v>
      </c>
      <c r="AA16" s="113">
        <v>29.5</v>
      </c>
      <c r="AB16" s="81">
        <f t="shared" si="8"/>
        <v>221.8</v>
      </c>
      <c r="AC16" s="123">
        <v>220.8</v>
      </c>
      <c r="AD16" s="113">
        <v>0</v>
      </c>
      <c r="AE16" s="66">
        <f t="shared" si="9"/>
        <v>220.8</v>
      </c>
      <c r="AF16" s="126">
        <v>0</v>
      </c>
      <c r="AG16" s="125">
        <v>1</v>
      </c>
      <c r="AH16" s="79">
        <f t="shared" si="1"/>
        <v>23.944212721584986</v>
      </c>
      <c r="AI16" s="37"/>
    </row>
    <row r="17" spans="1:35" ht="13.5" customHeight="1">
      <c r="A17" s="3">
        <v>52321500</v>
      </c>
      <c r="B17" s="3">
        <v>6</v>
      </c>
      <c r="C17" s="47" t="s">
        <v>107</v>
      </c>
      <c r="D17" s="27" t="s">
        <v>79</v>
      </c>
      <c r="E17" s="28" t="s">
        <v>84</v>
      </c>
      <c r="F17" s="101">
        <f t="shared" si="2"/>
        <v>2600.1</v>
      </c>
      <c r="G17" s="113">
        <v>581.1999999999999</v>
      </c>
      <c r="H17" s="113">
        <v>24.3</v>
      </c>
      <c r="I17" s="113">
        <v>237.8</v>
      </c>
      <c r="J17" s="62">
        <f t="shared" si="3"/>
        <v>843.3</v>
      </c>
      <c r="K17" s="112">
        <v>0</v>
      </c>
      <c r="L17" s="80">
        <f t="shared" si="4"/>
        <v>843.3</v>
      </c>
      <c r="M17" s="113">
        <v>0</v>
      </c>
      <c r="N17" s="113">
        <v>5.6</v>
      </c>
      <c r="O17" s="113">
        <v>425.59999999999997</v>
      </c>
      <c r="P17" s="116">
        <v>1325.6</v>
      </c>
      <c r="Q17" s="85">
        <f t="shared" si="5"/>
        <v>884.4</v>
      </c>
      <c r="R17" s="113">
        <v>565.4</v>
      </c>
      <c r="S17" s="113">
        <v>8.9</v>
      </c>
      <c r="T17" s="113">
        <v>78.8</v>
      </c>
      <c r="U17" s="62">
        <f t="shared" si="6"/>
        <v>653.0999999999999</v>
      </c>
      <c r="V17" s="113">
        <v>0</v>
      </c>
      <c r="W17" s="80">
        <f t="shared" si="7"/>
        <v>653.0999999999999</v>
      </c>
      <c r="X17" s="113">
        <v>0</v>
      </c>
      <c r="Y17" s="113">
        <v>5.6</v>
      </c>
      <c r="Z17" s="113">
        <v>15.7</v>
      </c>
      <c r="AA17" s="113">
        <v>210</v>
      </c>
      <c r="AB17" s="81">
        <f t="shared" si="8"/>
        <v>884.4</v>
      </c>
      <c r="AC17" s="123">
        <v>878.8</v>
      </c>
      <c r="AD17" s="113">
        <v>0</v>
      </c>
      <c r="AE17" s="66">
        <f t="shared" si="9"/>
        <v>878.8</v>
      </c>
      <c r="AF17" s="126">
        <v>0</v>
      </c>
      <c r="AG17" s="125">
        <v>5.6</v>
      </c>
      <c r="AH17" s="79">
        <f t="shared" si="1"/>
        <v>77.44574884382781</v>
      </c>
      <c r="AI17" s="37"/>
    </row>
    <row r="18" spans="1:35" ht="13.5" customHeight="1">
      <c r="A18" s="3">
        <v>52321700</v>
      </c>
      <c r="B18" s="3">
        <v>7</v>
      </c>
      <c r="C18" s="46" t="s">
        <v>108</v>
      </c>
      <c r="D18" s="27" t="s">
        <v>80</v>
      </c>
      <c r="E18" s="28" t="s">
        <v>85</v>
      </c>
      <c r="F18" s="101">
        <f t="shared" si="2"/>
        <v>2087.9</v>
      </c>
      <c r="G18" s="113">
        <v>114.19999999999999</v>
      </c>
      <c r="H18" s="113">
        <v>495.5</v>
      </c>
      <c r="I18" s="113">
        <v>17</v>
      </c>
      <c r="J18" s="62">
        <f t="shared" si="3"/>
        <v>626.7</v>
      </c>
      <c r="K18" s="112">
        <v>0</v>
      </c>
      <c r="L18" s="80">
        <f t="shared" si="4"/>
        <v>626.7</v>
      </c>
      <c r="M18" s="113">
        <v>0</v>
      </c>
      <c r="N18" s="113">
        <v>1.3</v>
      </c>
      <c r="O18" s="113">
        <v>77</v>
      </c>
      <c r="P18" s="116">
        <v>1382.9</v>
      </c>
      <c r="Q18" s="85">
        <f t="shared" si="5"/>
        <v>521.2</v>
      </c>
      <c r="R18" s="113">
        <v>107.6</v>
      </c>
      <c r="S18" s="113">
        <v>310.4</v>
      </c>
      <c r="T18" s="113">
        <v>6</v>
      </c>
      <c r="U18" s="62">
        <f t="shared" si="6"/>
        <v>424</v>
      </c>
      <c r="V18" s="113">
        <v>0</v>
      </c>
      <c r="W18" s="80">
        <f t="shared" si="7"/>
        <v>424</v>
      </c>
      <c r="X18" s="113">
        <v>0</v>
      </c>
      <c r="Y18" s="113">
        <v>1.3</v>
      </c>
      <c r="Z18" s="113">
        <v>13.9</v>
      </c>
      <c r="AA18" s="113">
        <v>82</v>
      </c>
      <c r="AB18" s="81">
        <f t="shared" si="8"/>
        <v>521.2</v>
      </c>
      <c r="AC18" s="123">
        <v>519.9000000000001</v>
      </c>
      <c r="AD18" s="113">
        <v>0</v>
      </c>
      <c r="AE18" s="66">
        <f t="shared" si="9"/>
        <v>519.9000000000001</v>
      </c>
      <c r="AF18" s="126">
        <v>0</v>
      </c>
      <c r="AG18" s="125">
        <v>1.3</v>
      </c>
      <c r="AH18" s="79">
        <f t="shared" si="1"/>
        <v>67.65597574597095</v>
      </c>
      <c r="AI18" s="37"/>
    </row>
    <row r="19" spans="1:35" ht="13.5" customHeight="1">
      <c r="A19" s="3">
        <v>52321900</v>
      </c>
      <c r="B19" s="3">
        <v>8</v>
      </c>
      <c r="C19" s="46" t="s">
        <v>109</v>
      </c>
      <c r="D19" s="27" t="s">
        <v>81</v>
      </c>
      <c r="E19" s="28" t="s">
        <v>86</v>
      </c>
      <c r="F19" s="101">
        <f t="shared" si="2"/>
        <v>2621.2</v>
      </c>
      <c r="G19" s="113">
        <v>545.2</v>
      </c>
      <c r="H19" s="113">
        <v>459.9</v>
      </c>
      <c r="I19" s="113">
        <v>3</v>
      </c>
      <c r="J19" s="62">
        <f t="shared" si="3"/>
        <v>1008.1</v>
      </c>
      <c r="K19" s="112">
        <v>0</v>
      </c>
      <c r="L19" s="80">
        <f t="shared" si="4"/>
        <v>1008.1</v>
      </c>
      <c r="M19" s="113">
        <v>0</v>
      </c>
      <c r="N19" s="113">
        <v>2</v>
      </c>
      <c r="O19" s="113">
        <v>163.5</v>
      </c>
      <c r="P19" s="116">
        <v>1447.6</v>
      </c>
      <c r="Q19" s="85">
        <f t="shared" si="5"/>
        <v>671.9</v>
      </c>
      <c r="R19" s="113">
        <v>419.1</v>
      </c>
      <c r="S19" s="113">
        <v>173.9</v>
      </c>
      <c r="T19" s="113">
        <v>3</v>
      </c>
      <c r="U19" s="62">
        <f t="shared" si="6"/>
        <v>596</v>
      </c>
      <c r="V19" s="113">
        <v>0</v>
      </c>
      <c r="W19" s="80">
        <f t="shared" si="7"/>
        <v>596</v>
      </c>
      <c r="X19" s="113">
        <v>0</v>
      </c>
      <c r="Y19" s="113">
        <v>0.3</v>
      </c>
      <c r="Z19" s="113">
        <v>19.5</v>
      </c>
      <c r="AA19" s="113">
        <v>56.1</v>
      </c>
      <c r="AB19" s="81">
        <f t="shared" si="8"/>
        <v>671.9</v>
      </c>
      <c r="AC19" s="123">
        <v>671.6</v>
      </c>
      <c r="AD19" s="113">
        <v>0</v>
      </c>
      <c r="AE19" s="66">
        <f t="shared" si="9"/>
        <v>671.6</v>
      </c>
      <c r="AF19" s="126">
        <v>0</v>
      </c>
      <c r="AG19" s="125">
        <v>0.3</v>
      </c>
      <c r="AH19" s="79">
        <f t="shared" si="1"/>
        <v>59.12111893661343</v>
      </c>
      <c r="AI19" s="37"/>
    </row>
    <row r="20" spans="1:35" ht="13.5" customHeight="1">
      <c r="A20" s="3">
        <v>52322000</v>
      </c>
      <c r="B20" s="3">
        <v>9</v>
      </c>
      <c r="C20" s="46" t="s">
        <v>110</v>
      </c>
      <c r="D20" s="27" t="s">
        <v>82</v>
      </c>
      <c r="E20" s="28" t="s">
        <v>87</v>
      </c>
      <c r="F20" s="101">
        <f t="shared" si="2"/>
        <v>6798.2</v>
      </c>
      <c r="G20" s="113">
        <v>1745.8</v>
      </c>
      <c r="H20" s="113">
        <v>1613.6</v>
      </c>
      <c r="I20" s="113">
        <v>0</v>
      </c>
      <c r="J20" s="62">
        <f t="shared" si="3"/>
        <v>3359.3999999999996</v>
      </c>
      <c r="K20" s="112">
        <v>0</v>
      </c>
      <c r="L20" s="80">
        <f t="shared" si="4"/>
        <v>3359.3999999999996</v>
      </c>
      <c r="M20" s="113">
        <v>0</v>
      </c>
      <c r="N20" s="113">
        <v>11.7</v>
      </c>
      <c r="O20" s="113">
        <v>17</v>
      </c>
      <c r="P20" s="116">
        <v>3410.1000000000004</v>
      </c>
      <c r="Q20" s="85">
        <f t="shared" si="5"/>
        <v>2967.7</v>
      </c>
      <c r="R20" s="113">
        <v>1428.3</v>
      </c>
      <c r="S20" s="113">
        <v>1321.3999999999999</v>
      </c>
      <c r="T20" s="113">
        <v>0</v>
      </c>
      <c r="U20" s="62">
        <f t="shared" si="6"/>
        <v>2749.7</v>
      </c>
      <c r="V20" s="113">
        <v>0</v>
      </c>
      <c r="W20" s="80">
        <f t="shared" si="7"/>
        <v>2749.7</v>
      </c>
      <c r="X20" s="113">
        <v>0</v>
      </c>
      <c r="Y20" s="113">
        <v>5.7</v>
      </c>
      <c r="Z20" s="113">
        <v>0</v>
      </c>
      <c r="AA20" s="113">
        <v>212.3</v>
      </c>
      <c r="AB20" s="81">
        <f t="shared" si="8"/>
        <v>2967.7</v>
      </c>
      <c r="AC20" s="123">
        <v>2962</v>
      </c>
      <c r="AD20" s="113">
        <v>0</v>
      </c>
      <c r="AE20" s="66">
        <f t="shared" si="9"/>
        <v>2962</v>
      </c>
      <c r="AF20" s="126">
        <v>0</v>
      </c>
      <c r="AG20" s="125">
        <v>5.7</v>
      </c>
      <c r="AH20" s="79">
        <f t="shared" si="1"/>
        <v>81.85092576055249</v>
      </c>
      <c r="AI20" s="37"/>
    </row>
    <row r="21" spans="1:35" ht="13.5" customHeight="1">
      <c r="A21" s="3">
        <v>52322600</v>
      </c>
      <c r="B21" s="3">
        <v>10</v>
      </c>
      <c r="C21" s="46" t="s">
        <v>111</v>
      </c>
      <c r="D21" s="27" t="s">
        <v>83</v>
      </c>
      <c r="E21" s="28" t="s">
        <v>85</v>
      </c>
      <c r="F21" s="102">
        <f t="shared" si="2"/>
        <v>349</v>
      </c>
      <c r="G21" s="113">
        <v>67.8</v>
      </c>
      <c r="H21" s="113">
        <v>37.1</v>
      </c>
      <c r="I21" s="113">
        <v>1</v>
      </c>
      <c r="J21" s="62">
        <f t="shared" si="3"/>
        <v>105.9</v>
      </c>
      <c r="K21" s="112">
        <v>0</v>
      </c>
      <c r="L21" s="80">
        <f t="shared" si="4"/>
        <v>105.9</v>
      </c>
      <c r="M21" s="113">
        <v>0</v>
      </c>
      <c r="N21" s="113">
        <v>0.4</v>
      </c>
      <c r="O21" s="113">
        <v>10</v>
      </c>
      <c r="P21" s="116">
        <v>232.7</v>
      </c>
      <c r="Q21" s="85">
        <f t="shared" si="5"/>
        <v>81.30000000000001</v>
      </c>
      <c r="R21" s="113">
        <v>64.8</v>
      </c>
      <c r="S21" s="113">
        <v>16.1</v>
      </c>
      <c r="T21" s="113">
        <v>0</v>
      </c>
      <c r="U21" s="62">
        <f t="shared" si="6"/>
        <v>80.9</v>
      </c>
      <c r="V21" s="113">
        <v>0</v>
      </c>
      <c r="W21" s="80">
        <f t="shared" si="7"/>
        <v>80.9</v>
      </c>
      <c r="X21" s="113">
        <v>0</v>
      </c>
      <c r="Y21" s="113">
        <v>0.4</v>
      </c>
      <c r="Z21" s="113">
        <v>0</v>
      </c>
      <c r="AA21" s="113">
        <v>0</v>
      </c>
      <c r="AB21" s="81">
        <f t="shared" si="8"/>
        <v>81.30000000000001</v>
      </c>
      <c r="AC21" s="123">
        <v>80.9</v>
      </c>
      <c r="AD21" s="113">
        <v>0</v>
      </c>
      <c r="AE21" s="66">
        <f t="shared" si="9"/>
        <v>80.9</v>
      </c>
      <c r="AF21" s="126">
        <v>0</v>
      </c>
      <c r="AG21" s="125">
        <v>0.4</v>
      </c>
      <c r="AH21" s="79">
        <f t="shared" si="1"/>
        <v>76.39282341831917</v>
      </c>
      <c r="AI21" s="37"/>
    </row>
    <row r="22" spans="1:35" ht="13.5" customHeight="1">
      <c r="A22" s="3">
        <v>52322800</v>
      </c>
      <c r="B22" s="3">
        <v>11</v>
      </c>
      <c r="C22" s="48" t="s">
        <v>112</v>
      </c>
      <c r="D22" s="27" t="s">
        <v>21</v>
      </c>
      <c r="E22" s="28" t="s">
        <v>11</v>
      </c>
      <c r="F22" s="101">
        <f t="shared" si="2"/>
        <v>518.0999999999999</v>
      </c>
      <c r="G22" s="113">
        <v>164.1</v>
      </c>
      <c r="H22" s="113">
        <v>64.1</v>
      </c>
      <c r="I22" s="113">
        <v>0</v>
      </c>
      <c r="J22" s="62">
        <f t="shared" si="3"/>
        <v>228.2</v>
      </c>
      <c r="K22" s="112">
        <v>0</v>
      </c>
      <c r="L22" s="80">
        <f t="shared" si="4"/>
        <v>228.2</v>
      </c>
      <c r="M22" s="113">
        <v>0</v>
      </c>
      <c r="N22" s="113">
        <v>0.2</v>
      </c>
      <c r="O22" s="113">
        <v>0</v>
      </c>
      <c r="P22" s="116">
        <v>289.7</v>
      </c>
      <c r="Q22" s="85">
        <f t="shared" si="5"/>
        <v>167.60000000000002</v>
      </c>
      <c r="R22" s="113">
        <v>104.4</v>
      </c>
      <c r="S22" s="113">
        <v>26.3</v>
      </c>
      <c r="T22" s="113">
        <v>0</v>
      </c>
      <c r="U22" s="62">
        <f t="shared" si="6"/>
        <v>130.70000000000002</v>
      </c>
      <c r="V22" s="113">
        <v>0</v>
      </c>
      <c r="W22" s="80">
        <f t="shared" si="7"/>
        <v>130.70000000000002</v>
      </c>
      <c r="X22" s="113">
        <v>0</v>
      </c>
      <c r="Y22" s="113">
        <v>0.2</v>
      </c>
      <c r="Z22" s="113">
        <v>0</v>
      </c>
      <c r="AA22" s="113">
        <v>36.7</v>
      </c>
      <c r="AB22" s="81">
        <f t="shared" si="8"/>
        <v>167.60000000000002</v>
      </c>
      <c r="AC22" s="123">
        <v>167.40000000000003</v>
      </c>
      <c r="AD22" s="113">
        <v>0</v>
      </c>
      <c r="AE22" s="66">
        <f t="shared" si="9"/>
        <v>167.40000000000003</v>
      </c>
      <c r="AF22" s="126">
        <v>0</v>
      </c>
      <c r="AG22" s="125">
        <v>0.2</v>
      </c>
      <c r="AH22" s="79">
        <f t="shared" si="1"/>
        <v>57.274320771253294</v>
      </c>
      <c r="AI22" s="37"/>
    </row>
    <row r="23" spans="1:35" ht="13.5" customHeight="1">
      <c r="A23" s="3">
        <v>52322900</v>
      </c>
      <c r="B23" s="3">
        <v>12</v>
      </c>
      <c r="C23" s="46" t="s">
        <v>113</v>
      </c>
      <c r="D23" s="27" t="s">
        <v>13</v>
      </c>
      <c r="E23" s="28" t="s">
        <v>14</v>
      </c>
      <c r="F23" s="101">
        <f t="shared" si="2"/>
        <v>1509.5</v>
      </c>
      <c r="G23" s="113">
        <v>280</v>
      </c>
      <c r="H23" s="113">
        <v>160.5</v>
      </c>
      <c r="I23" s="113">
        <v>18</v>
      </c>
      <c r="J23" s="62">
        <f t="shared" si="3"/>
        <v>458.5</v>
      </c>
      <c r="K23" s="112">
        <v>0</v>
      </c>
      <c r="L23" s="80">
        <f t="shared" si="4"/>
        <v>458.5</v>
      </c>
      <c r="M23" s="113">
        <v>0</v>
      </c>
      <c r="N23" s="113">
        <v>4</v>
      </c>
      <c r="O23" s="113">
        <v>157</v>
      </c>
      <c r="P23" s="116">
        <v>890</v>
      </c>
      <c r="Q23" s="85">
        <f t="shared" si="5"/>
        <v>341.2</v>
      </c>
      <c r="R23" s="113">
        <v>235.7</v>
      </c>
      <c r="S23" s="113">
        <v>57.2</v>
      </c>
      <c r="T23" s="113">
        <v>7</v>
      </c>
      <c r="U23" s="62">
        <f t="shared" si="6"/>
        <v>299.9</v>
      </c>
      <c r="V23" s="113">
        <v>0</v>
      </c>
      <c r="W23" s="80">
        <f t="shared" si="7"/>
        <v>299.9</v>
      </c>
      <c r="X23" s="113">
        <v>0</v>
      </c>
      <c r="Y23" s="113">
        <v>4</v>
      </c>
      <c r="Z23" s="113">
        <v>0</v>
      </c>
      <c r="AA23" s="113">
        <v>37.3</v>
      </c>
      <c r="AB23" s="81">
        <f t="shared" si="8"/>
        <v>341.2</v>
      </c>
      <c r="AC23" s="123">
        <v>337.2</v>
      </c>
      <c r="AD23" s="113">
        <v>0</v>
      </c>
      <c r="AE23" s="66">
        <f t="shared" si="9"/>
        <v>337.2</v>
      </c>
      <c r="AF23" s="126">
        <v>0</v>
      </c>
      <c r="AG23" s="125">
        <v>4</v>
      </c>
      <c r="AH23" s="79">
        <f t="shared" si="1"/>
        <v>65.40894220283533</v>
      </c>
      <c r="AI23" s="37"/>
    </row>
    <row r="24" spans="1:35" ht="13.5" customHeight="1">
      <c r="A24" s="3">
        <v>52323000</v>
      </c>
      <c r="B24" s="3">
        <v>13</v>
      </c>
      <c r="C24" s="46" t="s">
        <v>114</v>
      </c>
      <c r="D24" s="27" t="s">
        <v>13</v>
      </c>
      <c r="E24" s="28" t="s">
        <v>15</v>
      </c>
      <c r="F24" s="101">
        <f t="shared" si="2"/>
        <v>2239.3</v>
      </c>
      <c r="G24" s="113">
        <v>316.3</v>
      </c>
      <c r="H24" s="113">
        <v>166.3</v>
      </c>
      <c r="I24" s="113">
        <v>5</v>
      </c>
      <c r="J24" s="62">
        <f t="shared" si="3"/>
        <v>487.6</v>
      </c>
      <c r="K24" s="112">
        <v>0</v>
      </c>
      <c r="L24" s="80">
        <f t="shared" si="4"/>
        <v>487.6</v>
      </c>
      <c r="M24" s="113">
        <v>0</v>
      </c>
      <c r="N24" s="113">
        <v>4.5</v>
      </c>
      <c r="O24" s="113">
        <v>617.1</v>
      </c>
      <c r="P24" s="116">
        <v>1130.1</v>
      </c>
      <c r="Q24" s="85">
        <f t="shared" si="5"/>
        <v>428</v>
      </c>
      <c r="R24" s="113">
        <v>312.1</v>
      </c>
      <c r="S24" s="113">
        <v>30.2</v>
      </c>
      <c r="T24" s="113">
        <v>0</v>
      </c>
      <c r="U24" s="62">
        <f t="shared" si="6"/>
        <v>342.3</v>
      </c>
      <c r="V24" s="113">
        <v>0</v>
      </c>
      <c r="W24" s="80">
        <f t="shared" si="7"/>
        <v>342.3</v>
      </c>
      <c r="X24" s="113">
        <v>0</v>
      </c>
      <c r="Y24" s="113">
        <v>2.5</v>
      </c>
      <c r="Z24" s="113">
        <v>3.2</v>
      </c>
      <c r="AA24" s="113">
        <v>80</v>
      </c>
      <c r="AB24" s="81">
        <f t="shared" si="8"/>
        <v>428</v>
      </c>
      <c r="AC24" s="123">
        <v>425.5</v>
      </c>
      <c r="AD24" s="113">
        <v>0</v>
      </c>
      <c r="AE24" s="66">
        <f t="shared" si="9"/>
        <v>425.5</v>
      </c>
      <c r="AF24" s="126">
        <v>0</v>
      </c>
      <c r="AG24" s="125">
        <v>2.5</v>
      </c>
      <c r="AH24" s="79">
        <f t="shared" si="1"/>
        <v>70.20098441345365</v>
      </c>
      <c r="AI24" s="37"/>
    </row>
    <row r="25" spans="1:35" ht="13.5" customHeight="1">
      <c r="A25" s="3">
        <v>52323300</v>
      </c>
      <c r="B25" s="3">
        <v>14</v>
      </c>
      <c r="C25" s="46" t="s">
        <v>115</v>
      </c>
      <c r="D25" s="27" t="s">
        <v>17</v>
      </c>
      <c r="E25" s="28" t="s">
        <v>11</v>
      </c>
      <c r="F25" s="101">
        <f t="shared" si="2"/>
        <v>189.10000000000002</v>
      </c>
      <c r="G25" s="113">
        <v>58.699999999999996</v>
      </c>
      <c r="H25" s="113">
        <v>56.10000000000001</v>
      </c>
      <c r="I25" s="113">
        <v>0</v>
      </c>
      <c r="J25" s="62">
        <f t="shared" si="3"/>
        <v>114.80000000000001</v>
      </c>
      <c r="K25" s="112">
        <v>0</v>
      </c>
      <c r="L25" s="80">
        <f t="shared" si="4"/>
        <v>114.80000000000001</v>
      </c>
      <c r="M25" s="113">
        <v>0</v>
      </c>
      <c r="N25" s="113">
        <v>0.1</v>
      </c>
      <c r="O25" s="113">
        <v>1.2000000000000002</v>
      </c>
      <c r="P25" s="116">
        <v>73</v>
      </c>
      <c r="Q25" s="85">
        <f t="shared" si="5"/>
        <v>106.1</v>
      </c>
      <c r="R25" s="113">
        <v>41.3</v>
      </c>
      <c r="S25" s="113">
        <v>44.300000000000004</v>
      </c>
      <c r="T25" s="113">
        <v>0</v>
      </c>
      <c r="U25" s="62">
        <f t="shared" si="6"/>
        <v>85.6</v>
      </c>
      <c r="V25" s="113">
        <v>0</v>
      </c>
      <c r="W25" s="80">
        <f t="shared" si="7"/>
        <v>85.6</v>
      </c>
      <c r="X25" s="113">
        <v>0</v>
      </c>
      <c r="Y25" s="113">
        <v>0.1</v>
      </c>
      <c r="Z25" s="113">
        <v>0.4</v>
      </c>
      <c r="AA25" s="113">
        <v>20</v>
      </c>
      <c r="AB25" s="81">
        <f t="shared" si="8"/>
        <v>106.1</v>
      </c>
      <c r="AC25" s="123">
        <v>106</v>
      </c>
      <c r="AD25" s="113">
        <v>0</v>
      </c>
      <c r="AE25" s="66">
        <f t="shared" si="9"/>
        <v>106</v>
      </c>
      <c r="AF25" s="126">
        <v>0</v>
      </c>
      <c r="AG25" s="125">
        <v>0.1</v>
      </c>
      <c r="AH25" s="79">
        <f t="shared" si="1"/>
        <v>74.56445993031357</v>
      </c>
      <c r="AI25" s="37"/>
    </row>
    <row r="26" spans="1:35" ht="13.5" customHeight="1">
      <c r="A26" s="3">
        <v>52323800</v>
      </c>
      <c r="B26" s="3">
        <v>15</v>
      </c>
      <c r="C26" s="46" t="s">
        <v>78</v>
      </c>
      <c r="D26" s="27" t="s">
        <v>12</v>
      </c>
      <c r="E26" s="28" t="s">
        <v>88</v>
      </c>
      <c r="F26" s="101">
        <f t="shared" si="2"/>
        <v>594.4000000000001</v>
      </c>
      <c r="G26" s="113">
        <v>150</v>
      </c>
      <c r="H26" s="113">
        <v>55.3</v>
      </c>
      <c r="I26" s="113">
        <v>8</v>
      </c>
      <c r="J26" s="62">
        <f t="shared" si="3"/>
        <v>213.3</v>
      </c>
      <c r="K26" s="112">
        <v>15</v>
      </c>
      <c r="L26" s="80">
        <f t="shared" si="4"/>
        <v>228.3</v>
      </c>
      <c r="M26" s="113">
        <v>0</v>
      </c>
      <c r="N26" s="113">
        <v>1</v>
      </c>
      <c r="O26" s="113">
        <v>68.5</v>
      </c>
      <c r="P26" s="116">
        <v>296.6</v>
      </c>
      <c r="Q26" s="85">
        <f t="shared" si="5"/>
        <v>191.7</v>
      </c>
      <c r="R26" s="113">
        <v>116.8</v>
      </c>
      <c r="S26" s="113">
        <v>32.3</v>
      </c>
      <c r="T26" s="113">
        <v>5</v>
      </c>
      <c r="U26" s="62">
        <f t="shared" si="6"/>
        <v>154.1</v>
      </c>
      <c r="V26" s="113">
        <v>9</v>
      </c>
      <c r="W26" s="80">
        <f t="shared" si="7"/>
        <v>163.1</v>
      </c>
      <c r="X26" s="113">
        <v>0</v>
      </c>
      <c r="Y26" s="113">
        <v>1</v>
      </c>
      <c r="Z26" s="113">
        <v>0</v>
      </c>
      <c r="AA26" s="113">
        <v>27.6</v>
      </c>
      <c r="AB26" s="81">
        <f t="shared" si="8"/>
        <v>191.7</v>
      </c>
      <c r="AC26" s="125">
        <v>181.7</v>
      </c>
      <c r="AD26" s="149">
        <v>9</v>
      </c>
      <c r="AE26" s="66">
        <f t="shared" si="9"/>
        <v>190.7</v>
      </c>
      <c r="AF26" s="126">
        <v>0</v>
      </c>
      <c r="AG26" s="125">
        <v>1</v>
      </c>
      <c r="AH26" s="79">
        <f t="shared" si="1"/>
        <v>71.44108628996933</v>
      </c>
      <c r="AI26" s="37"/>
    </row>
    <row r="27" spans="1:35" ht="13.5" customHeight="1">
      <c r="A27" s="3">
        <v>52330200</v>
      </c>
      <c r="B27" s="3">
        <v>16</v>
      </c>
      <c r="C27" s="46" t="s">
        <v>116</v>
      </c>
      <c r="D27" s="27" t="s">
        <v>12</v>
      </c>
      <c r="E27" s="28" t="s">
        <v>89</v>
      </c>
      <c r="F27" s="101">
        <f t="shared" si="2"/>
        <v>1183</v>
      </c>
      <c r="G27" s="113">
        <v>290.4</v>
      </c>
      <c r="H27" s="113">
        <v>97.7</v>
      </c>
      <c r="I27" s="113">
        <v>25</v>
      </c>
      <c r="J27" s="62">
        <f t="shared" si="3"/>
        <v>413.09999999999997</v>
      </c>
      <c r="K27" s="112">
        <v>0</v>
      </c>
      <c r="L27" s="80">
        <f t="shared" si="4"/>
        <v>413.09999999999997</v>
      </c>
      <c r="M27" s="113">
        <v>0</v>
      </c>
      <c r="N27" s="113">
        <v>0.5</v>
      </c>
      <c r="O27" s="113">
        <v>211.4</v>
      </c>
      <c r="P27" s="116">
        <v>558</v>
      </c>
      <c r="Q27" s="85">
        <f t="shared" si="5"/>
        <v>308.6</v>
      </c>
      <c r="R27" s="113">
        <v>200.4</v>
      </c>
      <c r="S27" s="113">
        <v>31.799999999999997</v>
      </c>
      <c r="T27" s="113">
        <v>6</v>
      </c>
      <c r="U27" s="62">
        <f t="shared" si="6"/>
        <v>238.2</v>
      </c>
      <c r="V27" s="113">
        <v>0</v>
      </c>
      <c r="W27" s="80">
        <f t="shared" si="7"/>
        <v>238.2</v>
      </c>
      <c r="X27" s="113">
        <v>0</v>
      </c>
      <c r="Y27" s="113">
        <v>0.5</v>
      </c>
      <c r="Z27" s="113">
        <v>8.9</v>
      </c>
      <c r="AA27" s="113">
        <v>61</v>
      </c>
      <c r="AB27" s="81">
        <f t="shared" si="8"/>
        <v>308.6</v>
      </c>
      <c r="AC27" s="123">
        <v>308.1</v>
      </c>
      <c r="AD27" s="136">
        <v>0</v>
      </c>
      <c r="AE27" s="66">
        <f t="shared" si="9"/>
        <v>308.1</v>
      </c>
      <c r="AF27" s="126">
        <v>0</v>
      </c>
      <c r="AG27" s="125">
        <v>0.5</v>
      </c>
      <c r="AH27" s="79">
        <f t="shared" si="1"/>
        <v>57.661583151779226</v>
      </c>
      <c r="AI27" s="37"/>
    </row>
    <row r="28" spans="1:35" s="35" customFormat="1" ht="13.5" customHeight="1">
      <c r="A28" s="3">
        <v>52336100</v>
      </c>
      <c r="B28" s="3">
        <v>17</v>
      </c>
      <c r="C28" s="46" t="s">
        <v>117</v>
      </c>
      <c r="D28" s="27" t="s">
        <v>13</v>
      </c>
      <c r="E28" s="28" t="s">
        <v>11</v>
      </c>
      <c r="F28" s="101">
        <f t="shared" si="2"/>
        <v>1046</v>
      </c>
      <c r="G28" s="113">
        <v>334.1</v>
      </c>
      <c r="H28" s="113">
        <v>82.7</v>
      </c>
      <c r="I28" s="113">
        <v>7</v>
      </c>
      <c r="J28" s="62">
        <f t="shared" si="3"/>
        <v>423.8</v>
      </c>
      <c r="K28" s="112">
        <v>0</v>
      </c>
      <c r="L28" s="80">
        <f t="shared" si="4"/>
        <v>423.8</v>
      </c>
      <c r="M28" s="113">
        <v>0</v>
      </c>
      <c r="N28" s="113">
        <v>4.6</v>
      </c>
      <c r="O28" s="113">
        <v>0</v>
      </c>
      <c r="P28" s="116">
        <v>617.6</v>
      </c>
      <c r="Q28" s="85">
        <f t="shared" si="5"/>
        <v>455.70000000000005</v>
      </c>
      <c r="R28" s="113">
        <v>316.40000000000003</v>
      </c>
      <c r="S28" s="113">
        <v>48</v>
      </c>
      <c r="T28" s="113">
        <v>6</v>
      </c>
      <c r="U28" s="62">
        <f t="shared" si="6"/>
        <v>370.40000000000003</v>
      </c>
      <c r="V28" s="113">
        <v>0</v>
      </c>
      <c r="W28" s="80">
        <f t="shared" si="7"/>
        <v>370.40000000000003</v>
      </c>
      <c r="X28" s="113">
        <v>0</v>
      </c>
      <c r="Y28" s="113">
        <v>1.7</v>
      </c>
      <c r="Z28" s="113">
        <v>0</v>
      </c>
      <c r="AA28" s="113">
        <v>83.6</v>
      </c>
      <c r="AB28" s="81">
        <f t="shared" si="8"/>
        <v>455.70000000000005</v>
      </c>
      <c r="AC28" s="123">
        <v>454.00000000000006</v>
      </c>
      <c r="AD28" s="113">
        <v>0</v>
      </c>
      <c r="AE28" s="66">
        <f t="shared" si="9"/>
        <v>454.00000000000006</v>
      </c>
      <c r="AF28" s="126">
        <v>0</v>
      </c>
      <c r="AG28" s="125">
        <v>1.7</v>
      </c>
      <c r="AH28" s="79">
        <f t="shared" si="1"/>
        <v>87.39971684756962</v>
      </c>
      <c r="AI28" s="37"/>
    </row>
    <row r="29" spans="1:35" s="35" customFormat="1" ht="13.5" customHeight="1">
      <c r="A29" s="3">
        <v>52336200</v>
      </c>
      <c r="B29" s="3">
        <v>18</v>
      </c>
      <c r="C29" s="46" t="s">
        <v>118</v>
      </c>
      <c r="D29" s="33" t="s">
        <v>12</v>
      </c>
      <c r="E29" s="34" t="s">
        <v>11</v>
      </c>
      <c r="F29" s="103">
        <f t="shared" si="2"/>
        <v>646.5</v>
      </c>
      <c r="G29" s="114">
        <v>75.7</v>
      </c>
      <c r="H29" s="114">
        <v>180</v>
      </c>
      <c r="I29" s="114">
        <v>16</v>
      </c>
      <c r="J29" s="62">
        <f t="shared" si="3"/>
        <v>271.7</v>
      </c>
      <c r="K29" s="112">
        <v>0</v>
      </c>
      <c r="L29" s="80">
        <f t="shared" si="4"/>
        <v>271.7</v>
      </c>
      <c r="M29" s="114">
        <v>0</v>
      </c>
      <c r="N29" s="113">
        <v>0.6</v>
      </c>
      <c r="O29" s="113">
        <v>1.1</v>
      </c>
      <c r="P29" s="116">
        <v>373.1</v>
      </c>
      <c r="Q29" s="85">
        <f t="shared" si="5"/>
        <v>161.2</v>
      </c>
      <c r="R29" s="113">
        <v>65.60000000000001</v>
      </c>
      <c r="S29" s="113">
        <v>65.39999999999999</v>
      </c>
      <c r="T29" s="113">
        <v>6</v>
      </c>
      <c r="U29" s="62">
        <f t="shared" si="6"/>
        <v>137</v>
      </c>
      <c r="V29" s="113">
        <v>0</v>
      </c>
      <c r="W29" s="80">
        <f t="shared" si="7"/>
        <v>137</v>
      </c>
      <c r="X29" s="113">
        <v>0</v>
      </c>
      <c r="Y29" s="113">
        <v>0.6</v>
      </c>
      <c r="Z29" s="113">
        <v>0</v>
      </c>
      <c r="AA29" s="113">
        <v>23.6</v>
      </c>
      <c r="AB29" s="81">
        <f t="shared" si="8"/>
        <v>161.2</v>
      </c>
      <c r="AC29" s="123">
        <v>160.6</v>
      </c>
      <c r="AD29" s="113">
        <v>0</v>
      </c>
      <c r="AE29" s="66">
        <f t="shared" si="9"/>
        <v>160.6</v>
      </c>
      <c r="AF29" s="126">
        <v>0</v>
      </c>
      <c r="AG29" s="125">
        <v>0.6</v>
      </c>
      <c r="AH29" s="83">
        <f t="shared" si="1"/>
        <v>50.42326094957674</v>
      </c>
      <c r="AI29" s="37"/>
    </row>
    <row r="30" spans="2:35" s="35" customFormat="1" ht="13.5" customHeight="1">
      <c r="B30" s="3">
        <v>19</v>
      </c>
      <c r="C30" s="171" t="s">
        <v>67</v>
      </c>
      <c r="D30" s="152"/>
      <c r="E30" s="153"/>
      <c r="F30" s="137"/>
      <c r="G30" s="84"/>
      <c r="H30" s="84"/>
      <c r="I30" s="138"/>
      <c r="J30" s="62"/>
      <c r="K30" s="84"/>
      <c r="L30" s="80"/>
      <c r="M30" s="84"/>
      <c r="N30" s="66"/>
      <c r="O30" s="66"/>
      <c r="P30" s="77"/>
      <c r="Q30" s="85"/>
      <c r="R30" s="66"/>
      <c r="S30" s="66"/>
      <c r="T30" s="66"/>
      <c r="U30" s="62"/>
      <c r="V30" s="66"/>
      <c r="W30" s="80"/>
      <c r="X30" s="66"/>
      <c r="Y30" s="66"/>
      <c r="Z30" s="66"/>
      <c r="AA30" s="66"/>
      <c r="AB30" s="81"/>
      <c r="AC30" s="80"/>
      <c r="AD30" s="66"/>
      <c r="AE30" s="66"/>
      <c r="AF30" s="66"/>
      <c r="AG30" s="141"/>
      <c r="AH30" s="86"/>
      <c r="AI30" s="37"/>
    </row>
    <row r="31" spans="2:35" ht="13.5" customHeight="1" thickBot="1">
      <c r="B31" s="3">
        <v>20</v>
      </c>
      <c r="C31" s="39" t="s">
        <v>68</v>
      </c>
      <c r="D31" s="154"/>
      <c r="E31" s="155"/>
      <c r="F31" s="145"/>
      <c r="G31" s="146"/>
      <c r="H31" s="146"/>
      <c r="I31" s="147"/>
      <c r="J31" s="63"/>
      <c r="K31" s="146"/>
      <c r="L31" s="87"/>
      <c r="M31" s="146"/>
      <c r="N31" s="88"/>
      <c r="O31" s="88"/>
      <c r="P31" s="89"/>
      <c r="Q31" s="92"/>
      <c r="R31" s="88"/>
      <c r="S31" s="88"/>
      <c r="T31" s="88"/>
      <c r="U31" s="63"/>
      <c r="V31" s="88"/>
      <c r="W31" s="87"/>
      <c r="X31" s="88"/>
      <c r="Y31" s="88"/>
      <c r="Z31" s="88"/>
      <c r="AA31" s="88"/>
      <c r="AB31" s="90"/>
      <c r="AC31" s="92"/>
      <c r="AD31" s="88"/>
      <c r="AE31" s="88"/>
      <c r="AF31" s="88"/>
      <c r="AG31" s="88"/>
      <c r="AH31" s="151"/>
      <c r="AI31" s="37"/>
    </row>
    <row r="32" spans="2:35" ht="13.5" customHeight="1" thickBot="1" thickTop="1">
      <c r="B32" s="3">
        <v>21</v>
      </c>
      <c r="C32" s="129"/>
      <c r="D32" s="130"/>
      <c r="E32" s="53" t="s">
        <v>99</v>
      </c>
      <c r="F32" s="99">
        <f aca="true" t="shared" si="10" ref="F32:AG32">SUM(F14:F31)</f>
        <v>32808.1</v>
      </c>
      <c r="G32" s="68">
        <f t="shared" si="10"/>
        <v>7085</v>
      </c>
      <c r="H32" s="68">
        <f t="shared" si="10"/>
        <v>5058.800000000001</v>
      </c>
      <c r="I32" s="68">
        <f t="shared" si="10"/>
        <v>482.1</v>
      </c>
      <c r="J32" s="68">
        <f t="shared" si="10"/>
        <v>12625.9</v>
      </c>
      <c r="K32" s="68">
        <f t="shared" si="10"/>
        <v>15</v>
      </c>
      <c r="L32" s="68">
        <f t="shared" si="10"/>
        <v>12640.9</v>
      </c>
      <c r="M32" s="68">
        <f t="shared" si="10"/>
        <v>0</v>
      </c>
      <c r="N32" s="68">
        <f t="shared" si="10"/>
        <v>53.10000000000001</v>
      </c>
      <c r="O32" s="68">
        <f t="shared" si="10"/>
        <v>1939.2</v>
      </c>
      <c r="P32" s="69">
        <f t="shared" si="10"/>
        <v>18174.899999999998</v>
      </c>
      <c r="Q32" s="73">
        <f t="shared" si="10"/>
        <v>9330.000000000002</v>
      </c>
      <c r="R32" s="70">
        <f t="shared" si="10"/>
        <v>5386.9</v>
      </c>
      <c r="S32" s="70">
        <f t="shared" si="10"/>
        <v>2590.6000000000004</v>
      </c>
      <c r="T32" s="70">
        <f t="shared" si="10"/>
        <v>142.7</v>
      </c>
      <c r="U32" s="70">
        <f t="shared" si="10"/>
        <v>8120.199999999999</v>
      </c>
      <c r="V32" s="70">
        <f t="shared" si="10"/>
        <v>9</v>
      </c>
      <c r="W32" s="70">
        <f t="shared" si="10"/>
        <v>8129.199999999999</v>
      </c>
      <c r="X32" s="70">
        <f t="shared" si="10"/>
        <v>0</v>
      </c>
      <c r="Y32" s="70">
        <f t="shared" si="10"/>
        <v>35.50000000000001</v>
      </c>
      <c r="Z32" s="70">
        <f t="shared" si="10"/>
        <v>69.4</v>
      </c>
      <c r="AA32" s="70">
        <f t="shared" si="10"/>
        <v>1095.8999999999999</v>
      </c>
      <c r="AB32" s="71">
        <f t="shared" si="10"/>
        <v>9330.000000000002</v>
      </c>
      <c r="AC32" s="68">
        <f t="shared" si="10"/>
        <v>9285.3</v>
      </c>
      <c r="AD32" s="68">
        <f t="shared" si="10"/>
        <v>9</v>
      </c>
      <c r="AE32" s="68">
        <f t="shared" si="10"/>
        <v>9294.3</v>
      </c>
      <c r="AF32" s="73">
        <f t="shared" si="10"/>
        <v>0</v>
      </c>
      <c r="AG32" s="70">
        <f t="shared" si="10"/>
        <v>35.7</v>
      </c>
      <c r="AH32" s="74">
        <f>W32/L32*100</f>
        <v>64.30871219612527</v>
      </c>
      <c r="AI32" s="37"/>
    </row>
    <row r="33" spans="1:35" ht="13.5" customHeight="1">
      <c r="A33" s="3">
        <v>52320800</v>
      </c>
      <c r="B33" s="3">
        <v>22</v>
      </c>
      <c r="C33" s="49" t="s">
        <v>119</v>
      </c>
      <c r="D33" s="27" t="s">
        <v>23</v>
      </c>
      <c r="E33" s="28" t="s">
        <v>19</v>
      </c>
      <c r="F33" s="101">
        <f aca="true" t="shared" si="11" ref="F33:F38">SUM(L33:P33)</f>
        <v>1842</v>
      </c>
      <c r="G33" s="113">
        <v>720.4000000000001</v>
      </c>
      <c r="H33" s="113">
        <v>127.3</v>
      </c>
      <c r="I33" s="113">
        <v>0</v>
      </c>
      <c r="J33" s="75">
        <f aca="true" t="shared" si="12" ref="J33:J38">SUM(G33:I33)</f>
        <v>847.7</v>
      </c>
      <c r="K33" s="113">
        <v>0</v>
      </c>
      <c r="L33" s="76">
        <f aca="true" t="shared" si="13" ref="L33:L38">J33+K33</f>
        <v>847.7</v>
      </c>
      <c r="M33" s="113">
        <v>0</v>
      </c>
      <c r="N33" s="113">
        <v>1</v>
      </c>
      <c r="O33" s="113">
        <v>0</v>
      </c>
      <c r="P33" s="116">
        <v>993.3000000000001</v>
      </c>
      <c r="Q33" s="85">
        <f aca="true" t="shared" si="14" ref="Q33:Q38">SUM(W33:AA33)</f>
        <v>653.0000000000001</v>
      </c>
      <c r="R33" s="113">
        <v>519.2</v>
      </c>
      <c r="S33" s="113">
        <v>46.2</v>
      </c>
      <c r="T33" s="113">
        <v>0</v>
      </c>
      <c r="U33" s="75">
        <f aca="true" t="shared" si="15" ref="U33:U38">SUM(R33:T33)</f>
        <v>565.4000000000001</v>
      </c>
      <c r="V33" s="113">
        <v>0</v>
      </c>
      <c r="W33" s="76">
        <f aca="true" t="shared" si="16" ref="W33:W38">U33+V33</f>
        <v>565.4000000000001</v>
      </c>
      <c r="X33" s="113">
        <v>0</v>
      </c>
      <c r="Y33" s="113">
        <v>1</v>
      </c>
      <c r="Z33" s="113">
        <v>0</v>
      </c>
      <c r="AA33" s="113">
        <v>86.6</v>
      </c>
      <c r="AB33" s="78">
        <f aca="true" t="shared" si="17" ref="AB33:AB38">SUM(AE33:AG33)</f>
        <v>653.0000000000001</v>
      </c>
      <c r="AC33" s="127">
        <v>652.0000000000001</v>
      </c>
      <c r="AD33" s="113">
        <v>0</v>
      </c>
      <c r="AE33" s="66">
        <f aca="true" t="shared" si="18" ref="AE33:AE38">SUM(AC33:AD33)</f>
        <v>652.0000000000001</v>
      </c>
      <c r="AF33" s="113">
        <v>0</v>
      </c>
      <c r="AG33" s="113">
        <v>1</v>
      </c>
      <c r="AH33" s="79">
        <f aca="true" t="shared" si="19" ref="AH33:AH38">W33/L33*100</f>
        <v>66.69812433643979</v>
      </c>
      <c r="AI33" s="37"/>
    </row>
    <row r="34" spans="1:35" ht="13.5" customHeight="1">
      <c r="A34" s="3">
        <v>52323200</v>
      </c>
      <c r="B34" s="3">
        <v>23</v>
      </c>
      <c r="C34" s="49" t="s">
        <v>65</v>
      </c>
      <c r="D34" s="27" t="s">
        <v>26</v>
      </c>
      <c r="E34" s="28" t="s">
        <v>27</v>
      </c>
      <c r="F34" s="102">
        <f t="shared" si="11"/>
        <v>5333.9</v>
      </c>
      <c r="G34" s="113">
        <v>2383.4</v>
      </c>
      <c r="H34" s="113">
        <v>733.8</v>
      </c>
      <c r="I34" s="113">
        <v>0</v>
      </c>
      <c r="J34" s="62">
        <f t="shared" si="12"/>
        <v>3117.2</v>
      </c>
      <c r="K34" s="113">
        <v>0</v>
      </c>
      <c r="L34" s="80">
        <f t="shared" si="13"/>
        <v>3117.2</v>
      </c>
      <c r="M34" s="113">
        <v>0</v>
      </c>
      <c r="N34" s="113">
        <v>16.6</v>
      </c>
      <c r="O34" s="113">
        <v>8</v>
      </c>
      <c r="P34" s="116">
        <v>2192.1</v>
      </c>
      <c r="Q34" s="85">
        <f t="shared" si="14"/>
        <v>2869.6</v>
      </c>
      <c r="R34" s="113">
        <v>2091.9</v>
      </c>
      <c r="S34" s="113">
        <v>465.7</v>
      </c>
      <c r="T34" s="113">
        <v>0</v>
      </c>
      <c r="U34" s="62">
        <f t="shared" si="15"/>
        <v>2557.6</v>
      </c>
      <c r="V34" s="113">
        <v>0</v>
      </c>
      <c r="W34" s="80">
        <f t="shared" si="16"/>
        <v>2557.6</v>
      </c>
      <c r="X34" s="113">
        <v>0</v>
      </c>
      <c r="Y34" s="113">
        <v>14.6</v>
      </c>
      <c r="Z34" s="113">
        <v>1</v>
      </c>
      <c r="AA34" s="113">
        <v>296.4</v>
      </c>
      <c r="AB34" s="81">
        <f t="shared" si="17"/>
        <v>2869.6</v>
      </c>
      <c r="AC34" s="127">
        <v>2855</v>
      </c>
      <c r="AD34" s="113">
        <v>0</v>
      </c>
      <c r="AE34" s="66">
        <f t="shared" si="18"/>
        <v>2855</v>
      </c>
      <c r="AF34" s="113">
        <v>0</v>
      </c>
      <c r="AG34" s="113">
        <v>14.6</v>
      </c>
      <c r="AH34" s="79">
        <f t="shared" si="19"/>
        <v>82.0479917875016</v>
      </c>
      <c r="AI34" s="37"/>
    </row>
    <row r="35" spans="1:35" ht="13.5" customHeight="1">
      <c r="A35" s="3">
        <v>52323500</v>
      </c>
      <c r="B35" s="3">
        <v>24</v>
      </c>
      <c r="C35" s="49" t="s">
        <v>66</v>
      </c>
      <c r="D35" s="27" t="s">
        <v>18</v>
      </c>
      <c r="E35" s="28" t="s">
        <v>25</v>
      </c>
      <c r="F35" s="101">
        <f t="shared" si="11"/>
        <v>3511</v>
      </c>
      <c r="G35" s="113">
        <v>1601.8</v>
      </c>
      <c r="H35" s="113">
        <v>152</v>
      </c>
      <c r="I35" s="113">
        <v>2.7</v>
      </c>
      <c r="J35" s="62">
        <f t="shared" si="12"/>
        <v>1756.5</v>
      </c>
      <c r="K35" s="113">
        <v>0</v>
      </c>
      <c r="L35" s="80">
        <f t="shared" si="13"/>
        <v>1756.5</v>
      </c>
      <c r="M35" s="113">
        <v>0</v>
      </c>
      <c r="N35" s="113">
        <v>19.6</v>
      </c>
      <c r="O35" s="113">
        <v>1</v>
      </c>
      <c r="P35" s="116">
        <v>1733.9</v>
      </c>
      <c r="Q35" s="85">
        <f t="shared" si="14"/>
        <v>1862.3999999999999</v>
      </c>
      <c r="R35" s="113">
        <v>1537.6</v>
      </c>
      <c r="S35" s="113">
        <v>83.6</v>
      </c>
      <c r="T35" s="113">
        <v>0.7</v>
      </c>
      <c r="U35" s="62">
        <f t="shared" si="15"/>
        <v>1621.8999999999999</v>
      </c>
      <c r="V35" s="113">
        <v>0</v>
      </c>
      <c r="W35" s="80">
        <f t="shared" si="16"/>
        <v>1621.8999999999999</v>
      </c>
      <c r="X35" s="113">
        <v>0</v>
      </c>
      <c r="Y35" s="113">
        <v>19.6</v>
      </c>
      <c r="Z35" s="113">
        <v>0</v>
      </c>
      <c r="AA35" s="113">
        <v>220.9</v>
      </c>
      <c r="AB35" s="81">
        <f t="shared" si="17"/>
        <v>1862.3999999999999</v>
      </c>
      <c r="AC35" s="127">
        <v>1842.8</v>
      </c>
      <c r="AD35" s="113">
        <v>0</v>
      </c>
      <c r="AE35" s="66">
        <f t="shared" si="18"/>
        <v>1842.8</v>
      </c>
      <c r="AF35" s="113">
        <v>0</v>
      </c>
      <c r="AG35" s="113">
        <v>19.6</v>
      </c>
      <c r="AH35" s="79">
        <f t="shared" si="19"/>
        <v>92.3370338741816</v>
      </c>
      <c r="AI35" s="37"/>
    </row>
    <row r="36" spans="1:35" ht="13.5" customHeight="1">
      <c r="A36" s="3">
        <v>52323700</v>
      </c>
      <c r="B36" s="3">
        <v>25</v>
      </c>
      <c r="C36" s="49" t="s">
        <v>69</v>
      </c>
      <c r="D36" s="27" t="s">
        <v>23</v>
      </c>
      <c r="E36" s="28" t="s">
        <v>16</v>
      </c>
      <c r="F36" s="101">
        <f t="shared" si="11"/>
        <v>1449</v>
      </c>
      <c r="G36" s="113">
        <v>473.09999999999997</v>
      </c>
      <c r="H36" s="113">
        <v>162</v>
      </c>
      <c r="I36" s="113">
        <v>0</v>
      </c>
      <c r="J36" s="62">
        <f t="shared" si="12"/>
        <v>635.0999999999999</v>
      </c>
      <c r="K36" s="113">
        <v>0</v>
      </c>
      <c r="L36" s="80">
        <f t="shared" si="13"/>
        <v>635.0999999999999</v>
      </c>
      <c r="M36" s="113">
        <v>0</v>
      </c>
      <c r="N36" s="113">
        <v>1.1</v>
      </c>
      <c r="O36" s="113">
        <v>0</v>
      </c>
      <c r="P36" s="116">
        <v>812.8</v>
      </c>
      <c r="Q36" s="85">
        <f t="shared" si="14"/>
        <v>534.2</v>
      </c>
      <c r="R36" s="113">
        <v>351.09999999999997</v>
      </c>
      <c r="S36" s="113">
        <v>76</v>
      </c>
      <c r="T36" s="113">
        <v>0</v>
      </c>
      <c r="U36" s="62">
        <f t="shared" si="15"/>
        <v>427.09999999999997</v>
      </c>
      <c r="V36" s="113">
        <v>0</v>
      </c>
      <c r="W36" s="80">
        <f t="shared" si="16"/>
        <v>427.09999999999997</v>
      </c>
      <c r="X36" s="113">
        <v>0</v>
      </c>
      <c r="Y36" s="113">
        <v>1.1</v>
      </c>
      <c r="Z36" s="113">
        <v>0</v>
      </c>
      <c r="AA36" s="113">
        <v>106</v>
      </c>
      <c r="AB36" s="81">
        <f t="shared" si="17"/>
        <v>534.2</v>
      </c>
      <c r="AC36" s="127">
        <v>533.1</v>
      </c>
      <c r="AD36" s="113">
        <v>0</v>
      </c>
      <c r="AE36" s="66">
        <f t="shared" si="18"/>
        <v>533.1</v>
      </c>
      <c r="AF36" s="113">
        <v>0</v>
      </c>
      <c r="AG36" s="113">
        <v>1.1</v>
      </c>
      <c r="AH36" s="79">
        <f t="shared" si="19"/>
        <v>67.24925208628562</v>
      </c>
      <c r="AI36" s="37"/>
    </row>
    <row r="37" spans="1:35" ht="13.5" customHeight="1">
      <c r="A37" s="3">
        <v>52342500</v>
      </c>
      <c r="B37" s="3">
        <v>26</v>
      </c>
      <c r="C37" s="49" t="s">
        <v>120</v>
      </c>
      <c r="D37" s="27" t="s">
        <v>17</v>
      </c>
      <c r="E37" s="28" t="s">
        <v>15</v>
      </c>
      <c r="F37" s="101">
        <f t="shared" si="11"/>
        <v>631</v>
      </c>
      <c r="G37" s="113">
        <v>124.3</v>
      </c>
      <c r="H37" s="113">
        <v>25.199999999999996</v>
      </c>
      <c r="I37" s="113">
        <v>1</v>
      </c>
      <c r="J37" s="62">
        <f t="shared" si="12"/>
        <v>150.5</v>
      </c>
      <c r="K37" s="113">
        <v>0</v>
      </c>
      <c r="L37" s="80">
        <f t="shared" si="13"/>
        <v>150.5</v>
      </c>
      <c r="M37" s="113">
        <v>0</v>
      </c>
      <c r="N37" s="113">
        <v>2.3</v>
      </c>
      <c r="O37" s="113">
        <v>0</v>
      </c>
      <c r="P37" s="116">
        <v>478.2</v>
      </c>
      <c r="Q37" s="85">
        <f t="shared" si="14"/>
        <v>109.9</v>
      </c>
      <c r="R37" s="113">
        <v>84.7</v>
      </c>
      <c r="S37" s="113">
        <v>4.9</v>
      </c>
      <c r="T37" s="113">
        <v>0</v>
      </c>
      <c r="U37" s="62">
        <f t="shared" si="15"/>
        <v>89.60000000000001</v>
      </c>
      <c r="V37" s="113">
        <v>0</v>
      </c>
      <c r="W37" s="80">
        <f t="shared" si="16"/>
        <v>89.60000000000001</v>
      </c>
      <c r="X37" s="113">
        <v>0</v>
      </c>
      <c r="Y37" s="113">
        <v>2.3</v>
      </c>
      <c r="Z37" s="113">
        <v>0</v>
      </c>
      <c r="AA37" s="113">
        <v>18</v>
      </c>
      <c r="AB37" s="81">
        <f t="shared" si="17"/>
        <v>109.9</v>
      </c>
      <c r="AC37" s="127">
        <v>107.60000000000001</v>
      </c>
      <c r="AD37" s="113">
        <v>0</v>
      </c>
      <c r="AE37" s="66">
        <f t="shared" si="18"/>
        <v>107.60000000000001</v>
      </c>
      <c r="AF37" s="113">
        <v>0</v>
      </c>
      <c r="AG37" s="113">
        <v>2.3</v>
      </c>
      <c r="AH37" s="79">
        <f t="shared" si="19"/>
        <v>59.534883720930246</v>
      </c>
      <c r="AI37" s="37"/>
    </row>
    <row r="38" spans="1:35" ht="13.5" customHeight="1">
      <c r="A38" s="3">
        <v>52342700</v>
      </c>
      <c r="B38" s="3">
        <v>27</v>
      </c>
      <c r="C38" s="49" t="s">
        <v>121</v>
      </c>
      <c r="D38" s="27" t="s">
        <v>13</v>
      </c>
      <c r="E38" s="28" t="s">
        <v>20</v>
      </c>
      <c r="F38" s="101">
        <f t="shared" si="11"/>
        <v>1215.1</v>
      </c>
      <c r="G38" s="113">
        <v>591.6</v>
      </c>
      <c r="H38" s="113">
        <v>62.9</v>
      </c>
      <c r="I38" s="113">
        <v>0</v>
      </c>
      <c r="J38" s="62">
        <f t="shared" si="12"/>
        <v>654.5</v>
      </c>
      <c r="K38" s="113">
        <v>0</v>
      </c>
      <c r="L38" s="80">
        <f t="shared" si="13"/>
        <v>654.5</v>
      </c>
      <c r="M38" s="113">
        <v>0</v>
      </c>
      <c r="N38" s="113">
        <v>4</v>
      </c>
      <c r="O38" s="113">
        <v>0</v>
      </c>
      <c r="P38" s="116">
        <v>556.6</v>
      </c>
      <c r="Q38" s="85">
        <f t="shared" si="14"/>
        <v>757.7</v>
      </c>
      <c r="R38" s="113">
        <v>569.2</v>
      </c>
      <c r="S38" s="113">
        <v>43.5</v>
      </c>
      <c r="T38" s="113">
        <v>0</v>
      </c>
      <c r="U38" s="62">
        <f t="shared" si="15"/>
        <v>612.7</v>
      </c>
      <c r="V38" s="113">
        <v>0</v>
      </c>
      <c r="W38" s="80">
        <f t="shared" si="16"/>
        <v>612.7</v>
      </c>
      <c r="X38" s="113">
        <v>0</v>
      </c>
      <c r="Y38" s="113">
        <v>4</v>
      </c>
      <c r="Z38" s="113">
        <v>0</v>
      </c>
      <c r="AA38" s="113">
        <v>141</v>
      </c>
      <c r="AB38" s="81">
        <f t="shared" si="17"/>
        <v>757.7</v>
      </c>
      <c r="AC38" s="127">
        <v>753.7</v>
      </c>
      <c r="AD38" s="113">
        <v>0</v>
      </c>
      <c r="AE38" s="66">
        <f t="shared" si="18"/>
        <v>753.7</v>
      </c>
      <c r="AF38" s="113">
        <v>0</v>
      </c>
      <c r="AG38" s="113">
        <v>4</v>
      </c>
      <c r="AH38" s="79">
        <f t="shared" si="19"/>
        <v>93.61344537815127</v>
      </c>
      <c r="AI38" s="37"/>
    </row>
    <row r="39" spans="2:35" ht="13.5" customHeight="1" thickBot="1">
      <c r="B39" s="3">
        <v>28</v>
      </c>
      <c r="C39" s="12" t="s">
        <v>122</v>
      </c>
      <c r="D39" s="156"/>
      <c r="E39" s="157"/>
      <c r="F39" s="145"/>
      <c r="G39" s="146"/>
      <c r="H39" s="146"/>
      <c r="I39" s="147"/>
      <c r="J39" s="63"/>
      <c r="K39" s="146"/>
      <c r="L39" s="87"/>
      <c r="M39" s="146"/>
      <c r="N39" s="88"/>
      <c r="O39" s="88"/>
      <c r="P39" s="89"/>
      <c r="Q39" s="92"/>
      <c r="R39" s="88"/>
      <c r="S39" s="88"/>
      <c r="T39" s="88"/>
      <c r="U39" s="63"/>
      <c r="V39" s="88"/>
      <c r="W39" s="91"/>
      <c r="X39" s="88"/>
      <c r="Y39" s="88"/>
      <c r="Z39" s="88"/>
      <c r="AA39" s="88"/>
      <c r="AB39" s="90"/>
      <c r="AC39" s="92"/>
      <c r="AD39" s="88"/>
      <c r="AE39" s="88"/>
      <c r="AF39" s="88"/>
      <c r="AG39" s="88"/>
      <c r="AH39" s="151"/>
      <c r="AI39" s="37"/>
    </row>
    <row r="40" spans="2:35" ht="13.5" customHeight="1" thickBot="1" thickTop="1">
      <c r="B40" s="3">
        <v>29</v>
      </c>
      <c r="C40" s="131"/>
      <c r="D40" s="132"/>
      <c r="E40" s="54" t="s">
        <v>100</v>
      </c>
      <c r="F40" s="99">
        <f aca="true" t="shared" si="20" ref="F40:AG40">SUM(F33:F39)</f>
        <v>13982</v>
      </c>
      <c r="G40" s="68">
        <f t="shared" si="20"/>
        <v>5894.600000000001</v>
      </c>
      <c r="H40" s="68">
        <f t="shared" si="20"/>
        <v>1263.2</v>
      </c>
      <c r="I40" s="68">
        <f t="shared" si="20"/>
        <v>3.7</v>
      </c>
      <c r="J40" s="68">
        <f t="shared" si="20"/>
        <v>7161.5</v>
      </c>
      <c r="K40" s="68">
        <f t="shared" si="20"/>
        <v>0</v>
      </c>
      <c r="L40" s="68">
        <f t="shared" si="20"/>
        <v>7161.5</v>
      </c>
      <c r="M40" s="68">
        <f t="shared" si="20"/>
        <v>0</v>
      </c>
      <c r="N40" s="68">
        <f t="shared" si="20"/>
        <v>44.6</v>
      </c>
      <c r="O40" s="68">
        <f t="shared" si="20"/>
        <v>9</v>
      </c>
      <c r="P40" s="69">
        <f t="shared" si="20"/>
        <v>6766.900000000001</v>
      </c>
      <c r="Q40" s="73">
        <f t="shared" si="20"/>
        <v>6786.799999999999</v>
      </c>
      <c r="R40" s="70">
        <f t="shared" si="20"/>
        <v>5153.700000000001</v>
      </c>
      <c r="S40" s="70">
        <f t="shared" si="20"/>
        <v>719.9</v>
      </c>
      <c r="T40" s="70">
        <f t="shared" si="20"/>
        <v>0.7</v>
      </c>
      <c r="U40" s="70">
        <f t="shared" si="20"/>
        <v>5874.3</v>
      </c>
      <c r="V40" s="70">
        <f t="shared" si="20"/>
        <v>0</v>
      </c>
      <c r="W40" s="70">
        <f t="shared" si="20"/>
        <v>5874.3</v>
      </c>
      <c r="X40" s="70">
        <f t="shared" si="20"/>
        <v>0</v>
      </c>
      <c r="Y40" s="70">
        <f t="shared" si="20"/>
        <v>42.6</v>
      </c>
      <c r="Z40" s="70">
        <f t="shared" si="20"/>
        <v>1</v>
      </c>
      <c r="AA40" s="70">
        <f t="shared" si="20"/>
        <v>868.9</v>
      </c>
      <c r="AB40" s="71">
        <f t="shared" si="20"/>
        <v>6786.799999999999</v>
      </c>
      <c r="AC40" s="68">
        <f t="shared" si="20"/>
        <v>6744.200000000001</v>
      </c>
      <c r="AD40" s="68">
        <f t="shared" si="20"/>
        <v>0</v>
      </c>
      <c r="AE40" s="68">
        <f t="shared" si="20"/>
        <v>6744.200000000001</v>
      </c>
      <c r="AF40" s="68">
        <f t="shared" si="20"/>
        <v>0</v>
      </c>
      <c r="AG40" s="70">
        <f t="shared" si="20"/>
        <v>42.6</v>
      </c>
      <c r="AH40" s="74">
        <f aca="true" t="shared" si="21" ref="AH40:AH72">W40/L40*100</f>
        <v>82.02611184807652</v>
      </c>
      <c r="AI40" s="37"/>
    </row>
    <row r="41" spans="1:35" ht="13.5" customHeight="1">
      <c r="A41" s="3">
        <v>52320500</v>
      </c>
      <c r="B41" s="3">
        <v>30</v>
      </c>
      <c r="C41" s="49" t="s">
        <v>123</v>
      </c>
      <c r="D41" s="27" t="s">
        <v>12</v>
      </c>
      <c r="E41" s="28" t="s">
        <v>15</v>
      </c>
      <c r="F41" s="101">
        <f aca="true" t="shared" si="22" ref="F41:F50">SUM(L41:P41)</f>
        <v>1820.4</v>
      </c>
      <c r="G41" s="113">
        <v>521.8</v>
      </c>
      <c r="H41" s="113">
        <v>306.2</v>
      </c>
      <c r="I41" s="113">
        <v>6</v>
      </c>
      <c r="J41" s="75">
        <f aca="true" t="shared" si="23" ref="J41:J50">SUM(G41:I41)</f>
        <v>834</v>
      </c>
      <c r="K41" s="113">
        <v>0</v>
      </c>
      <c r="L41" s="76">
        <f aca="true" t="shared" si="24" ref="L41:L50">J41+K41</f>
        <v>834</v>
      </c>
      <c r="M41" s="113">
        <v>0</v>
      </c>
      <c r="N41" s="113">
        <v>54.2</v>
      </c>
      <c r="O41" s="113">
        <v>154.5</v>
      </c>
      <c r="P41" s="116">
        <v>777.7</v>
      </c>
      <c r="Q41" s="85">
        <f aca="true" t="shared" si="25" ref="Q41:Q50">SUM(W41:AA41)</f>
        <v>743.4000000000001</v>
      </c>
      <c r="R41" s="113">
        <v>445.5</v>
      </c>
      <c r="S41" s="113">
        <v>175.7</v>
      </c>
      <c r="T41" s="113">
        <v>5</v>
      </c>
      <c r="U41" s="75">
        <f aca="true" t="shared" si="26" ref="U41:U50">SUM(R41:T41)</f>
        <v>626.2</v>
      </c>
      <c r="V41" s="113">
        <v>0</v>
      </c>
      <c r="W41" s="82">
        <f aca="true" t="shared" si="27" ref="W41:W50">U41+V41</f>
        <v>626.2</v>
      </c>
      <c r="X41" s="113">
        <v>0</v>
      </c>
      <c r="Y41" s="113">
        <v>54.2</v>
      </c>
      <c r="Z41" s="113">
        <v>20.4</v>
      </c>
      <c r="AA41" s="113">
        <v>42.6</v>
      </c>
      <c r="AB41" s="78">
        <f aca="true" t="shared" si="28" ref="AB41:AB50">SUM(AE41:AG41)</f>
        <v>743.4000000000001</v>
      </c>
      <c r="AC41" s="127">
        <v>689.2</v>
      </c>
      <c r="AD41" s="113">
        <v>0</v>
      </c>
      <c r="AE41" s="66">
        <f aca="true" t="shared" si="29" ref="AE41:AE50">SUM(AC41:AD41)</f>
        <v>689.2</v>
      </c>
      <c r="AF41" s="113">
        <v>0</v>
      </c>
      <c r="AG41" s="113">
        <v>54.2</v>
      </c>
      <c r="AH41" s="79">
        <f t="shared" si="21"/>
        <v>75.08393285371703</v>
      </c>
      <c r="AI41" s="37"/>
    </row>
    <row r="42" spans="1:35" ht="13.5" customHeight="1">
      <c r="A42" s="3">
        <v>52321600</v>
      </c>
      <c r="B42" s="3">
        <v>31</v>
      </c>
      <c r="C42" s="49" t="s">
        <v>124</v>
      </c>
      <c r="D42" s="27" t="s">
        <v>12</v>
      </c>
      <c r="E42" s="28" t="s">
        <v>22</v>
      </c>
      <c r="F42" s="101">
        <f t="shared" si="22"/>
        <v>3603</v>
      </c>
      <c r="G42" s="113">
        <v>888.9</v>
      </c>
      <c r="H42" s="113">
        <v>517.6</v>
      </c>
      <c r="I42" s="113">
        <v>80</v>
      </c>
      <c r="J42" s="62">
        <f t="shared" si="23"/>
        <v>1486.5</v>
      </c>
      <c r="K42" s="113">
        <v>0</v>
      </c>
      <c r="L42" s="80">
        <f t="shared" si="24"/>
        <v>1486.5</v>
      </c>
      <c r="M42" s="113">
        <v>0</v>
      </c>
      <c r="N42" s="113">
        <v>40.8</v>
      </c>
      <c r="O42" s="113">
        <v>800.3</v>
      </c>
      <c r="P42" s="116">
        <v>1275.4</v>
      </c>
      <c r="Q42" s="85">
        <f t="shared" si="25"/>
        <v>1819.5</v>
      </c>
      <c r="R42" s="113">
        <v>824.6</v>
      </c>
      <c r="S42" s="113">
        <v>459</v>
      </c>
      <c r="T42" s="113">
        <v>80</v>
      </c>
      <c r="U42" s="62">
        <f t="shared" si="26"/>
        <v>1363.6</v>
      </c>
      <c r="V42" s="113">
        <v>0</v>
      </c>
      <c r="W42" s="80">
        <f t="shared" si="27"/>
        <v>1363.6</v>
      </c>
      <c r="X42" s="113">
        <v>0</v>
      </c>
      <c r="Y42" s="113">
        <v>40.8</v>
      </c>
      <c r="Z42" s="113">
        <v>227.4</v>
      </c>
      <c r="AA42" s="113">
        <v>187.7</v>
      </c>
      <c r="AB42" s="81">
        <f t="shared" si="28"/>
        <v>1819.5</v>
      </c>
      <c r="AC42" s="127">
        <v>1778.7</v>
      </c>
      <c r="AD42" s="113">
        <v>0</v>
      </c>
      <c r="AE42" s="66">
        <f t="shared" si="29"/>
        <v>1778.7</v>
      </c>
      <c r="AF42" s="113">
        <v>0</v>
      </c>
      <c r="AG42" s="113">
        <v>40.8</v>
      </c>
      <c r="AH42" s="79">
        <f t="shared" si="21"/>
        <v>91.732256979482</v>
      </c>
      <c r="AI42" s="37"/>
    </row>
    <row r="43" spans="1:35" ht="13.5" customHeight="1">
      <c r="A43" s="3">
        <v>52322200</v>
      </c>
      <c r="B43" s="3">
        <v>32</v>
      </c>
      <c r="C43" s="49" t="s">
        <v>125</v>
      </c>
      <c r="D43" s="27" t="s">
        <v>12</v>
      </c>
      <c r="E43" s="28" t="s">
        <v>19</v>
      </c>
      <c r="F43" s="101">
        <f t="shared" si="22"/>
        <v>1124.8999999999999</v>
      </c>
      <c r="G43" s="113">
        <v>207</v>
      </c>
      <c r="H43" s="113">
        <v>198.3</v>
      </c>
      <c r="I43" s="113">
        <v>144</v>
      </c>
      <c r="J43" s="62">
        <f t="shared" si="23"/>
        <v>549.3</v>
      </c>
      <c r="K43" s="113">
        <v>0</v>
      </c>
      <c r="L43" s="80">
        <f t="shared" si="24"/>
        <v>549.3</v>
      </c>
      <c r="M43" s="113">
        <v>0</v>
      </c>
      <c r="N43" s="113">
        <v>2.4</v>
      </c>
      <c r="O43" s="113">
        <v>97.4</v>
      </c>
      <c r="P43" s="116">
        <v>475.8</v>
      </c>
      <c r="Q43" s="85">
        <f t="shared" si="25"/>
        <v>413.2</v>
      </c>
      <c r="R43" s="113">
        <v>141.5</v>
      </c>
      <c r="S43" s="113">
        <v>115.8</v>
      </c>
      <c r="T43" s="113">
        <v>93</v>
      </c>
      <c r="U43" s="62">
        <f t="shared" si="26"/>
        <v>350.3</v>
      </c>
      <c r="V43" s="113">
        <v>0</v>
      </c>
      <c r="W43" s="80">
        <f t="shared" si="27"/>
        <v>350.3</v>
      </c>
      <c r="X43" s="113">
        <v>0</v>
      </c>
      <c r="Y43" s="113">
        <v>2.4</v>
      </c>
      <c r="Z43" s="113">
        <v>18.9</v>
      </c>
      <c r="AA43" s="113">
        <v>41.6</v>
      </c>
      <c r="AB43" s="81">
        <f t="shared" si="28"/>
        <v>413.2</v>
      </c>
      <c r="AC43" s="127">
        <v>410.8</v>
      </c>
      <c r="AD43" s="113">
        <v>0</v>
      </c>
      <c r="AE43" s="66">
        <f t="shared" si="29"/>
        <v>410.8</v>
      </c>
      <c r="AF43" s="113">
        <v>0</v>
      </c>
      <c r="AG43" s="113">
        <v>2.4</v>
      </c>
      <c r="AH43" s="79">
        <f t="shared" si="21"/>
        <v>63.7720735481522</v>
      </c>
      <c r="AI43" s="37"/>
    </row>
    <row r="44" spans="1:35" ht="13.5" customHeight="1">
      <c r="A44" s="3">
        <v>52322300</v>
      </c>
      <c r="B44" s="3">
        <v>33</v>
      </c>
      <c r="C44" s="49" t="s">
        <v>126</v>
      </c>
      <c r="D44" s="27" t="s">
        <v>13</v>
      </c>
      <c r="E44" s="28" t="s">
        <v>19</v>
      </c>
      <c r="F44" s="101">
        <f t="shared" si="22"/>
        <v>2013</v>
      </c>
      <c r="G44" s="113">
        <v>306.59999999999997</v>
      </c>
      <c r="H44" s="113">
        <v>409.90000000000003</v>
      </c>
      <c r="I44" s="113">
        <v>107</v>
      </c>
      <c r="J44" s="62">
        <f t="shared" si="23"/>
        <v>823.5</v>
      </c>
      <c r="K44" s="113">
        <v>0</v>
      </c>
      <c r="L44" s="80">
        <f t="shared" si="24"/>
        <v>823.5</v>
      </c>
      <c r="M44" s="113">
        <v>0</v>
      </c>
      <c r="N44" s="113">
        <v>7</v>
      </c>
      <c r="O44" s="113">
        <v>133.7</v>
      </c>
      <c r="P44" s="116">
        <v>1048.8</v>
      </c>
      <c r="Q44" s="85">
        <f t="shared" si="25"/>
        <v>774</v>
      </c>
      <c r="R44" s="113">
        <v>265.09999999999997</v>
      </c>
      <c r="S44" s="113">
        <v>297.8</v>
      </c>
      <c r="T44" s="113">
        <v>77</v>
      </c>
      <c r="U44" s="62">
        <f t="shared" si="26"/>
        <v>639.9</v>
      </c>
      <c r="V44" s="113">
        <v>0</v>
      </c>
      <c r="W44" s="80">
        <f t="shared" si="27"/>
        <v>639.9</v>
      </c>
      <c r="X44" s="113">
        <v>0</v>
      </c>
      <c r="Y44" s="113">
        <v>7</v>
      </c>
      <c r="Z44" s="113">
        <v>30.9</v>
      </c>
      <c r="AA44" s="113">
        <v>96.2</v>
      </c>
      <c r="AB44" s="81">
        <f t="shared" si="28"/>
        <v>774</v>
      </c>
      <c r="AC44" s="127">
        <v>767</v>
      </c>
      <c r="AD44" s="113">
        <v>0</v>
      </c>
      <c r="AE44" s="66">
        <f t="shared" si="29"/>
        <v>767</v>
      </c>
      <c r="AF44" s="113">
        <v>0</v>
      </c>
      <c r="AG44" s="113">
        <v>7</v>
      </c>
      <c r="AH44" s="79">
        <f t="shared" si="21"/>
        <v>77.70491803278688</v>
      </c>
      <c r="AI44" s="37"/>
    </row>
    <row r="45" spans="1:35" ht="13.5" customHeight="1">
      <c r="A45" s="3">
        <v>52322400</v>
      </c>
      <c r="B45" s="3">
        <v>34</v>
      </c>
      <c r="C45" s="49" t="s">
        <v>127</v>
      </c>
      <c r="D45" s="27" t="s">
        <v>21</v>
      </c>
      <c r="E45" s="28" t="s">
        <v>15</v>
      </c>
      <c r="F45" s="101">
        <f t="shared" si="22"/>
        <v>2399.9000000000005</v>
      </c>
      <c r="G45" s="113">
        <v>544.3000000000001</v>
      </c>
      <c r="H45" s="113">
        <v>544</v>
      </c>
      <c r="I45" s="113">
        <v>115.2</v>
      </c>
      <c r="J45" s="62">
        <f t="shared" si="23"/>
        <v>1203.5000000000002</v>
      </c>
      <c r="K45" s="113">
        <v>0</v>
      </c>
      <c r="L45" s="80">
        <f t="shared" si="24"/>
        <v>1203.5000000000002</v>
      </c>
      <c r="M45" s="113">
        <v>0</v>
      </c>
      <c r="N45" s="113">
        <v>4.4</v>
      </c>
      <c r="O45" s="113">
        <v>172.5</v>
      </c>
      <c r="P45" s="116">
        <v>1019.5</v>
      </c>
      <c r="Q45" s="85">
        <f t="shared" si="25"/>
        <v>1066.3999999999999</v>
      </c>
      <c r="R45" s="113">
        <v>456.6</v>
      </c>
      <c r="S45" s="113">
        <v>402.4</v>
      </c>
      <c r="T45" s="113">
        <v>77</v>
      </c>
      <c r="U45" s="62">
        <f t="shared" si="26"/>
        <v>936</v>
      </c>
      <c r="V45" s="113">
        <v>0</v>
      </c>
      <c r="W45" s="80">
        <f t="shared" si="27"/>
        <v>936</v>
      </c>
      <c r="X45" s="113">
        <v>0</v>
      </c>
      <c r="Y45" s="113">
        <v>4.4</v>
      </c>
      <c r="Z45" s="113">
        <v>13.8</v>
      </c>
      <c r="AA45" s="113">
        <v>112.2</v>
      </c>
      <c r="AB45" s="81">
        <f t="shared" si="28"/>
        <v>1066.3999999999999</v>
      </c>
      <c r="AC45" s="127">
        <v>1061.9999999999998</v>
      </c>
      <c r="AD45" s="113">
        <v>0</v>
      </c>
      <c r="AE45" s="66">
        <f t="shared" si="29"/>
        <v>1061.9999999999998</v>
      </c>
      <c r="AF45" s="113">
        <v>0</v>
      </c>
      <c r="AG45" s="113">
        <v>4.4</v>
      </c>
      <c r="AH45" s="79">
        <f t="shared" si="21"/>
        <v>77.7731616119651</v>
      </c>
      <c r="AI45" s="37"/>
    </row>
    <row r="46" spans="1:35" ht="13.5" customHeight="1">
      <c r="A46" s="3">
        <v>52344100</v>
      </c>
      <c r="B46" s="3">
        <v>35</v>
      </c>
      <c r="C46" s="49" t="s">
        <v>128</v>
      </c>
      <c r="D46" s="27" t="s">
        <v>26</v>
      </c>
      <c r="E46" s="28" t="s">
        <v>29</v>
      </c>
      <c r="F46" s="101">
        <f t="shared" si="22"/>
        <v>1861</v>
      </c>
      <c r="G46" s="113">
        <v>617.1</v>
      </c>
      <c r="H46" s="113">
        <v>230.4</v>
      </c>
      <c r="I46" s="113">
        <v>51.9</v>
      </c>
      <c r="J46" s="62">
        <f t="shared" si="23"/>
        <v>899.4</v>
      </c>
      <c r="K46" s="113">
        <v>0</v>
      </c>
      <c r="L46" s="80">
        <f t="shared" si="24"/>
        <v>899.4</v>
      </c>
      <c r="M46" s="113">
        <v>0</v>
      </c>
      <c r="N46" s="113">
        <v>9.8</v>
      </c>
      <c r="O46" s="113">
        <v>149.5</v>
      </c>
      <c r="P46" s="116">
        <v>802.3000000000001</v>
      </c>
      <c r="Q46" s="85">
        <f t="shared" si="25"/>
        <v>1010.7</v>
      </c>
      <c r="R46" s="113">
        <v>580.2</v>
      </c>
      <c r="S46" s="113">
        <v>223.6</v>
      </c>
      <c r="T46" s="113">
        <v>51.9</v>
      </c>
      <c r="U46" s="62">
        <f t="shared" si="26"/>
        <v>855.7</v>
      </c>
      <c r="V46" s="113">
        <v>0</v>
      </c>
      <c r="W46" s="80">
        <f t="shared" si="27"/>
        <v>855.7</v>
      </c>
      <c r="X46" s="113">
        <v>0</v>
      </c>
      <c r="Y46" s="113">
        <v>8.8</v>
      </c>
      <c r="Z46" s="113">
        <v>51.5</v>
      </c>
      <c r="AA46" s="113">
        <v>94.7</v>
      </c>
      <c r="AB46" s="81">
        <f t="shared" si="28"/>
        <v>1010.7</v>
      </c>
      <c r="AC46" s="127">
        <v>1001.9000000000001</v>
      </c>
      <c r="AD46" s="113">
        <v>0</v>
      </c>
      <c r="AE46" s="66">
        <f t="shared" si="29"/>
        <v>1001.9000000000001</v>
      </c>
      <c r="AF46" s="113">
        <v>0</v>
      </c>
      <c r="AG46" s="113">
        <v>8.8</v>
      </c>
      <c r="AH46" s="79">
        <f t="shared" si="21"/>
        <v>95.14120524794308</v>
      </c>
      <c r="AI46" s="37"/>
    </row>
    <row r="47" spans="1:35" ht="13.5" customHeight="1">
      <c r="A47" s="3">
        <v>52344200</v>
      </c>
      <c r="B47" s="3">
        <v>36</v>
      </c>
      <c r="C47" s="49" t="s">
        <v>129</v>
      </c>
      <c r="D47" s="27" t="s">
        <v>18</v>
      </c>
      <c r="E47" s="28" t="s">
        <v>25</v>
      </c>
      <c r="F47" s="101">
        <f t="shared" si="22"/>
        <v>2191.3</v>
      </c>
      <c r="G47" s="113">
        <v>654.5</v>
      </c>
      <c r="H47" s="113">
        <v>346.2</v>
      </c>
      <c r="I47" s="113">
        <v>97</v>
      </c>
      <c r="J47" s="62">
        <f t="shared" si="23"/>
        <v>1097.7</v>
      </c>
      <c r="K47" s="113">
        <v>0</v>
      </c>
      <c r="L47" s="80">
        <f t="shared" si="24"/>
        <v>1097.7</v>
      </c>
      <c r="M47" s="113">
        <v>0</v>
      </c>
      <c r="N47" s="113">
        <v>13.1</v>
      </c>
      <c r="O47" s="113">
        <v>179</v>
      </c>
      <c r="P47" s="116">
        <v>901.5</v>
      </c>
      <c r="Q47" s="85">
        <f t="shared" si="25"/>
        <v>1073.6</v>
      </c>
      <c r="R47" s="113">
        <v>624.6</v>
      </c>
      <c r="S47" s="113">
        <v>263.9</v>
      </c>
      <c r="T47" s="113">
        <v>79</v>
      </c>
      <c r="U47" s="62">
        <f t="shared" si="26"/>
        <v>967.5</v>
      </c>
      <c r="V47" s="113">
        <v>0</v>
      </c>
      <c r="W47" s="80">
        <f t="shared" si="27"/>
        <v>967.5</v>
      </c>
      <c r="X47" s="113">
        <v>0</v>
      </c>
      <c r="Y47" s="113">
        <v>13.1</v>
      </c>
      <c r="Z47" s="113">
        <v>8</v>
      </c>
      <c r="AA47" s="113">
        <v>85</v>
      </c>
      <c r="AB47" s="81">
        <f t="shared" si="28"/>
        <v>1073.6</v>
      </c>
      <c r="AC47" s="127">
        <v>1060.5</v>
      </c>
      <c r="AD47" s="113">
        <v>0</v>
      </c>
      <c r="AE47" s="66">
        <f t="shared" si="29"/>
        <v>1060.5</v>
      </c>
      <c r="AF47" s="113">
        <v>0</v>
      </c>
      <c r="AG47" s="113">
        <v>13.1</v>
      </c>
      <c r="AH47" s="79">
        <f t="shared" si="21"/>
        <v>88.13883574747199</v>
      </c>
      <c r="AI47" s="37"/>
    </row>
    <row r="48" spans="1:35" ht="13.5" customHeight="1">
      <c r="A48" s="3">
        <v>52344500</v>
      </c>
      <c r="B48" s="3">
        <v>37</v>
      </c>
      <c r="C48" s="49" t="s">
        <v>130</v>
      </c>
      <c r="D48" s="27" t="s">
        <v>26</v>
      </c>
      <c r="E48" s="28" t="s">
        <v>30</v>
      </c>
      <c r="F48" s="101">
        <f t="shared" si="22"/>
        <v>2998</v>
      </c>
      <c r="G48" s="113">
        <v>202.89999999999998</v>
      </c>
      <c r="H48" s="113">
        <v>631.6</v>
      </c>
      <c r="I48" s="113">
        <v>43.099999999999994</v>
      </c>
      <c r="J48" s="62">
        <f t="shared" si="23"/>
        <v>877.6</v>
      </c>
      <c r="K48" s="113">
        <v>0</v>
      </c>
      <c r="L48" s="80">
        <f t="shared" si="24"/>
        <v>877.6</v>
      </c>
      <c r="M48" s="113">
        <v>0</v>
      </c>
      <c r="N48" s="113">
        <v>14</v>
      </c>
      <c r="O48" s="113">
        <v>1142.2</v>
      </c>
      <c r="P48" s="116">
        <v>964.1999999999999</v>
      </c>
      <c r="Q48" s="85">
        <f t="shared" si="25"/>
        <v>864.1</v>
      </c>
      <c r="R48" s="113">
        <v>147.2</v>
      </c>
      <c r="S48" s="113">
        <v>489.30000000000007</v>
      </c>
      <c r="T48" s="113">
        <v>11.2</v>
      </c>
      <c r="U48" s="62">
        <f t="shared" si="26"/>
        <v>647.7</v>
      </c>
      <c r="V48" s="113">
        <v>0</v>
      </c>
      <c r="W48" s="80">
        <f t="shared" si="27"/>
        <v>647.7</v>
      </c>
      <c r="X48" s="113">
        <v>0</v>
      </c>
      <c r="Y48" s="113">
        <v>13</v>
      </c>
      <c r="Z48" s="113">
        <v>24</v>
      </c>
      <c r="AA48" s="113">
        <v>179.4</v>
      </c>
      <c r="AB48" s="81">
        <f t="shared" si="28"/>
        <v>864.1</v>
      </c>
      <c r="AC48" s="127">
        <v>851.1</v>
      </c>
      <c r="AD48" s="113">
        <v>0</v>
      </c>
      <c r="AE48" s="66">
        <f t="shared" si="29"/>
        <v>851.1</v>
      </c>
      <c r="AF48" s="113">
        <v>0</v>
      </c>
      <c r="AG48" s="113">
        <v>13</v>
      </c>
      <c r="AH48" s="79">
        <f t="shared" si="21"/>
        <v>73.80355515041022</v>
      </c>
      <c r="AI48" s="37"/>
    </row>
    <row r="49" spans="1:35" ht="13.5" customHeight="1">
      <c r="A49" s="3">
        <v>52344600</v>
      </c>
      <c r="B49" s="3">
        <v>38</v>
      </c>
      <c r="C49" s="49" t="s">
        <v>131</v>
      </c>
      <c r="D49" s="27" t="s">
        <v>13</v>
      </c>
      <c r="E49" s="28" t="s">
        <v>15</v>
      </c>
      <c r="F49" s="101">
        <f t="shared" si="22"/>
        <v>4102</v>
      </c>
      <c r="G49" s="113">
        <v>634.3</v>
      </c>
      <c r="H49" s="113">
        <v>723.7</v>
      </c>
      <c r="I49" s="113">
        <v>52</v>
      </c>
      <c r="J49" s="62">
        <f t="shared" si="23"/>
        <v>1410</v>
      </c>
      <c r="K49" s="113">
        <v>0</v>
      </c>
      <c r="L49" s="80">
        <f t="shared" si="24"/>
        <v>1410</v>
      </c>
      <c r="M49" s="113">
        <v>0</v>
      </c>
      <c r="N49" s="113">
        <v>11.5</v>
      </c>
      <c r="O49" s="113">
        <v>1414.3</v>
      </c>
      <c r="P49" s="116">
        <v>1266.2</v>
      </c>
      <c r="Q49" s="85">
        <f t="shared" si="25"/>
        <v>1160.3999999999999</v>
      </c>
      <c r="R49" s="113">
        <v>479.7</v>
      </c>
      <c r="S49" s="113">
        <v>503.7</v>
      </c>
      <c r="T49" s="113">
        <v>23</v>
      </c>
      <c r="U49" s="62">
        <f t="shared" si="26"/>
        <v>1006.4</v>
      </c>
      <c r="V49" s="113">
        <v>0</v>
      </c>
      <c r="W49" s="80">
        <f t="shared" si="27"/>
        <v>1006.4</v>
      </c>
      <c r="X49" s="113">
        <v>0</v>
      </c>
      <c r="Y49" s="113">
        <v>11.5</v>
      </c>
      <c r="Z49" s="113">
        <v>96.7</v>
      </c>
      <c r="AA49" s="113">
        <v>45.8</v>
      </c>
      <c r="AB49" s="81">
        <f t="shared" si="28"/>
        <v>1160.3999999999999</v>
      </c>
      <c r="AC49" s="127">
        <v>1148.8999999999999</v>
      </c>
      <c r="AD49" s="113">
        <v>0</v>
      </c>
      <c r="AE49" s="66">
        <f t="shared" si="29"/>
        <v>1148.8999999999999</v>
      </c>
      <c r="AF49" s="113">
        <v>0</v>
      </c>
      <c r="AG49" s="113">
        <v>11.5</v>
      </c>
      <c r="AH49" s="79">
        <f t="shared" si="21"/>
        <v>71.37588652482269</v>
      </c>
      <c r="AI49" s="37"/>
    </row>
    <row r="50" spans="1:35" ht="13.5" customHeight="1" thickBot="1">
      <c r="A50" s="3">
        <v>52344700</v>
      </c>
      <c r="B50" s="3">
        <v>39</v>
      </c>
      <c r="C50" s="50" t="s">
        <v>132</v>
      </c>
      <c r="D50" s="40" t="s">
        <v>21</v>
      </c>
      <c r="E50" s="41" t="s">
        <v>15</v>
      </c>
      <c r="F50" s="104">
        <f t="shared" si="22"/>
        <v>1399</v>
      </c>
      <c r="G50" s="117">
        <v>322.8</v>
      </c>
      <c r="H50" s="117">
        <v>121.4</v>
      </c>
      <c r="I50" s="117">
        <v>38.3</v>
      </c>
      <c r="J50" s="63">
        <f t="shared" si="23"/>
        <v>482.50000000000006</v>
      </c>
      <c r="K50" s="117">
        <v>3.7</v>
      </c>
      <c r="L50" s="87">
        <f t="shared" si="24"/>
        <v>486.20000000000005</v>
      </c>
      <c r="M50" s="117">
        <v>0</v>
      </c>
      <c r="N50" s="118">
        <v>32</v>
      </c>
      <c r="O50" s="118">
        <v>343.20000000000005</v>
      </c>
      <c r="P50" s="119">
        <v>537.6</v>
      </c>
      <c r="Q50" s="92">
        <f t="shared" si="25"/>
        <v>481.3</v>
      </c>
      <c r="R50" s="118">
        <v>235.8</v>
      </c>
      <c r="S50" s="118">
        <v>95</v>
      </c>
      <c r="T50" s="118">
        <v>26</v>
      </c>
      <c r="U50" s="63">
        <f t="shared" si="26"/>
        <v>356.8</v>
      </c>
      <c r="V50" s="118">
        <v>3.7</v>
      </c>
      <c r="W50" s="87">
        <f t="shared" si="27"/>
        <v>360.5</v>
      </c>
      <c r="X50" s="118">
        <v>0</v>
      </c>
      <c r="Y50" s="118">
        <v>32</v>
      </c>
      <c r="Z50" s="118">
        <v>26.1</v>
      </c>
      <c r="AA50" s="118">
        <v>62.7</v>
      </c>
      <c r="AB50" s="90">
        <f t="shared" si="28"/>
        <v>481.3</v>
      </c>
      <c r="AC50" s="128">
        <v>445.6</v>
      </c>
      <c r="AD50" s="118">
        <v>3.7</v>
      </c>
      <c r="AE50" s="88">
        <f t="shared" si="29"/>
        <v>449.3</v>
      </c>
      <c r="AF50" s="118">
        <v>0</v>
      </c>
      <c r="AG50" s="118">
        <v>32</v>
      </c>
      <c r="AH50" s="93">
        <f t="shared" si="21"/>
        <v>74.1464417935006</v>
      </c>
      <c r="AI50" s="37"/>
    </row>
    <row r="51" spans="2:35" ht="13.5" customHeight="1" thickBot="1" thickTop="1">
      <c r="B51" s="3">
        <v>40</v>
      </c>
      <c r="C51" s="131"/>
      <c r="D51" s="132"/>
      <c r="E51" s="54" t="s">
        <v>101</v>
      </c>
      <c r="F51" s="99">
        <f aca="true" t="shared" si="30" ref="F51:AG51">SUM(F41:F50)</f>
        <v>23512.5</v>
      </c>
      <c r="G51" s="68">
        <f t="shared" si="30"/>
        <v>4900.2</v>
      </c>
      <c r="H51" s="68">
        <f t="shared" si="30"/>
        <v>4029.2999999999997</v>
      </c>
      <c r="I51" s="68">
        <f t="shared" si="30"/>
        <v>734.4999999999999</v>
      </c>
      <c r="J51" s="68">
        <f t="shared" si="30"/>
        <v>9664</v>
      </c>
      <c r="K51" s="68">
        <f t="shared" si="30"/>
        <v>3.7</v>
      </c>
      <c r="L51" s="68">
        <f t="shared" si="30"/>
        <v>9667.7</v>
      </c>
      <c r="M51" s="68">
        <f t="shared" si="30"/>
        <v>0</v>
      </c>
      <c r="N51" s="68">
        <f t="shared" si="30"/>
        <v>189.20000000000002</v>
      </c>
      <c r="O51" s="68">
        <f t="shared" si="30"/>
        <v>4586.6</v>
      </c>
      <c r="P51" s="69">
        <f t="shared" si="30"/>
        <v>9069.000000000002</v>
      </c>
      <c r="Q51" s="73">
        <f t="shared" si="30"/>
        <v>9406.599999999999</v>
      </c>
      <c r="R51" s="70">
        <f t="shared" si="30"/>
        <v>4200.799999999999</v>
      </c>
      <c r="S51" s="70">
        <f t="shared" si="30"/>
        <v>3026.2</v>
      </c>
      <c r="T51" s="70">
        <f t="shared" si="30"/>
        <v>523.0999999999999</v>
      </c>
      <c r="U51" s="70">
        <f t="shared" si="30"/>
        <v>7750.099999999999</v>
      </c>
      <c r="V51" s="70">
        <f t="shared" si="30"/>
        <v>3.7</v>
      </c>
      <c r="W51" s="70">
        <f t="shared" si="30"/>
        <v>7753.799999999999</v>
      </c>
      <c r="X51" s="70">
        <f t="shared" si="30"/>
        <v>0</v>
      </c>
      <c r="Y51" s="70">
        <f t="shared" si="30"/>
        <v>187.20000000000002</v>
      </c>
      <c r="Z51" s="70">
        <f t="shared" si="30"/>
        <v>517.6999999999999</v>
      </c>
      <c r="AA51" s="70">
        <f t="shared" si="30"/>
        <v>947.9</v>
      </c>
      <c r="AB51" s="71">
        <f t="shared" si="30"/>
        <v>9406.599999999999</v>
      </c>
      <c r="AC51" s="73">
        <f t="shared" si="30"/>
        <v>9215.7</v>
      </c>
      <c r="AD51" s="70">
        <f t="shared" si="30"/>
        <v>3.7</v>
      </c>
      <c r="AE51" s="70">
        <f t="shared" si="30"/>
        <v>9219.4</v>
      </c>
      <c r="AF51" s="70">
        <f t="shared" si="30"/>
        <v>0</v>
      </c>
      <c r="AG51" s="70">
        <f t="shared" si="30"/>
        <v>187.20000000000002</v>
      </c>
      <c r="AH51" s="74">
        <f t="shared" si="21"/>
        <v>80.20315069768402</v>
      </c>
      <c r="AI51" s="37"/>
    </row>
    <row r="52" spans="1:35" ht="13.5" customHeight="1">
      <c r="A52" s="3">
        <v>52320200</v>
      </c>
      <c r="B52" s="3">
        <v>41</v>
      </c>
      <c r="C52" s="49" t="s">
        <v>133</v>
      </c>
      <c r="D52" s="27" t="s">
        <v>23</v>
      </c>
      <c r="E52" s="28" t="s">
        <v>34</v>
      </c>
      <c r="F52" s="102">
        <f aca="true" t="shared" si="31" ref="F52:F59">SUM(L52:P52)</f>
        <v>8516.5</v>
      </c>
      <c r="G52" s="113">
        <v>2262</v>
      </c>
      <c r="H52" s="113">
        <v>460.2</v>
      </c>
      <c r="I52" s="113">
        <v>0</v>
      </c>
      <c r="J52" s="75">
        <f aca="true" t="shared" si="32" ref="J52:J59">SUM(G52:I52)</f>
        <v>2722.2</v>
      </c>
      <c r="K52" s="113">
        <v>0</v>
      </c>
      <c r="L52" s="76">
        <f aca="true" t="shared" si="33" ref="L52:L59">J52+K52</f>
        <v>2722.2</v>
      </c>
      <c r="M52" s="113">
        <v>0</v>
      </c>
      <c r="N52" s="113">
        <v>37.400000000000006</v>
      </c>
      <c r="O52" s="113">
        <v>1789.3000000000002</v>
      </c>
      <c r="P52" s="116">
        <v>3967.6</v>
      </c>
      <c r="Q52" s="85">
        <f aca="true" t="shared" si="34" ref="Q52:Q59">SUM(W52:AA52)</f>
        <v>2602.7000000000003</v>
      </c>
      <c r="R52" s="113">
        <v>1941.8</v>
      </c>
      <c r="S52" s="113">
        <v>352.2</v>
      </c>
      <c r="T52" s="113">
        <v>0</v>
      </c>
      <c r="U52" s="75">
        <f aca="true" t="shared" si="35" ref="U52:U59">SUM(R52:T52)</f>
        <v>2294</v>
      </c>
      <c r="V52" s="113">
        <v>0</v>
      </c>
      <c r="W52" s="76">
        <f aca="true" t="shared" si="36" ref="W52:W59">U52+V52</f>
        <v>2294</v>
      </c>
      <c r="X52" s="113">
        <v>0</v>
      </c>
      <c r="Y52" s="113">
        <v>18.8</v>
      </c>
      <c r="Z52" s="113">
        <v>38.9</v>
      </c>
      <c r="AA52" s="113">
        <v>251</v>
      </c>
      <c r="AB52" s="78">
        <f aca="true" t="shared" si="37" ref="AB52:AB59">SUM(AE52:AG52)</f>
        <v>2602.7000000000003</v>
      </c>
      <c r="AC52" s="127">
        <v>2583.9</v>
      </c>
      <c r="AD52" s="113">
        <v>0</v>
      </c>
      <c r="AE52" s="66">
        <f aca="true" t="shared" si="38" ref="AE52:AE59">SUM(AC52:AD52)</f>
        <v>2583.9</v>
      </c>
      <c r="AF52" s="113">
        <v>0</v>
      </c>
      <c r="AG52" s="113">
        <v>18.8</v>
      </c>
      <c r="AH52" s="79">
        <f t="shared" si="21"/>
        <v>84.27007567408714</v>
      </c>
      <c r="AI52" s="37"/>
    </row>
    <row r="53" spans="1:35" ht="13.5" customHeight="1">
      <c r="A53" s="3">
        <v>52320900</v>
      </c>
      <c r="B53" s="3">
        <v>42</v>
      </c>
      <c r="C53" s="49" t="s">
        <v>134</v>
      </c>
      <c r="D53" s="27" t="s">
        <v>13</v>
      </c>
      <c r="E53" s="28" t="s">
        <v>31</v>
      </c>
      <c r="F53" s="101">
        <f t="shared" si="31"/>
        <v>1469</v>
      </c>
      <c r="G53" s="113">
        <v>368.8</v>
      </c>
      <c r="H53" s="113">
        <v>383.90000000000003</v>
      </c>
      <c r="I53" s="113">
        <v>35</v>
      </c>
      <c r="J53" s="62">
        <f t="shared" si="32"/>
        <v>787.7</v>
      </c>
      <c r="K53" s="113">
        <v>0</v>
      </c>
      <c r="L53" s="80">
        <f t="shared" si="33"/>
        <v>787.7</v>
      </c>
      <c r="M53" s="113">
        <v>0</v>
      </c>
      <c r="N53" s="113">
        <v>4.3</v>
      </c>
      <c r="O53" s="113">
        <v>1</v>
      </c>
      <c r="P53" s="116">
        <v>676</v>
      </c>
      <c r="Q53" s="85">
        <f t="shared" si="34"/>
        <v>837.5</v>
      </c>
      <c r="R53" s="113">
        <v>359.7</v>
      </c>
      <c r="S53" s="113">
        <v>369.8</v>
      </c>
      <c r="T53" s="113">
        <v>35</v>
      </c>
      <c r="U53" s="62">
        <f t="shared" si="35"/>
        <v>764.5</v>
      </c>
      <c r="V53" s="113">
        <v>0</v>
      </c>
      <c r="W53" s="80">
        <f t="shared" si="36"/>
        <v>764.5</v>
      </c>
      <c r="X53" s="113">
        <v>0</v>
      </c>
      <c r="Y53" s="113">
        <v>4.2</v>
      </c>
      <c r="Z53" s="113">
        <v>0</v>
      </c>
      <c r="AA53" s="113">
        <v>68.8</v>
      </c>
      <c r="AB53" s="81">
        <f t="shared" si="37"/>
        <v>837.5</v>
      </c>
      <c r="AC53" s="127">
        <v>833.3</v>
      </c>
      <c r="AD53" s="113">
        <v>0</v>
      </c>
      <c r="AE53" s="66">
        <f t="shared" si="38"/>
        <v>833.3</v>
      </c>
      <c r="AF53" s="113">
        <v>0</v>
      </c>
      <c r="AG53" s="113">
        <v>4.2</v>
      </c>
      <c r="AH53" s="79">
        <f t="shared" si="21"/>
        <v>97.05471626253649</v>
      </c>
      <c r="AI53" s="37"/>
    </row>
    <row r="54" spans="1:35" ht="13.5" customHeight="1">
      <c r="A54" s="3">
        <v>52321000</v>
      </c>
      <c r="B54" s="3">
        <v>43</v>
      </c>
      <c r="C54" s="49" t="s">
        <v>135</v>
      </c>
      <c r="D54" s="27" t="s">
        <v>21</v>
      </c>
      <c r="E54" s="28" t="s">
        <v>15</v>
      </c>
      <c r="F54" s="101">
        <f t="shared" si="31"/>
        <v>2554</v>
      </c>
      <c r="G54" s="113">
        <v>944.8000000000001</v>
      </c>
      <c r="H54" s="113">
        <v>173.2</v>
      </c>
      <c r="I54" s="113">
        <v>40.3</v>
      </c>
      <c r="J54" s="62">
        <f t="shared" si="32"/>
        <v>1158.3</v>
      </c>
      <c r="K54" s="113">
        <v>0</v>
      </c>
      <c r="L54" s="80">
        <f t="shared" si="33"/>
        <v>1158.3</v>
      </c>
      <c r="M54" s="113">
        <v>0</v>
      </c>
      <c r="N54" s="113">
        <v>3.4</v>
      </c>
      <c r="O54" s="113">
        <v>56.5</v>
      </c>
      <c r="P54" s="116">
        <v>1335.8000000000002</v>
      </c>
      <c r="Q54" s="85">
        <f t="shared" si="34"/>
        <v>1147.7000000000003</v>
      </c>
      <c r="R54" s="113">
        <v>872.2</v>
      </c>
      <c r="S54" s="113">
        <v>125.3</v>
      </c>
      <c r="T54" s="113">
        <v>35.9</v>
      </c>
      <c r="U54" s="62">
        <f t="shared" si="35"/>
        <v>1033.4</v>
      </c>
      <c r="V54" s="113">
        <v>0</v>
      </c>
      <c r="W54" s="80">
        <f t="shared" si="36"/>
        <v>1033.4</v>
      </c>
      <c r="X54" s="113">
        <v>0</v>
      </c>
      <c r="Y54" s="113">
        <v>3.4</v>
      </c>
      <c r="Z54" s="113">
        <v>0</v>
      </c>
      <c r="AA54" s="113">
        <v>110.9</v>
      </c>
      <c r="AB54" s="81">
        <f t="shared" si="37"/>
        <v>1147.7000000000003</v>
      </c>
      <c r="AC54" s="127">
        <v>1144.3000000000002</v>
      </c>
      <c r="AD54" s="113">
        <v>0</v>
      </c>
      <c r="AE54" s="66">
        <f t="shared" si="38"/>
        <v>1144.3000000000002</v>
      </c>
      <c r="AF54" s="113">
        <v>0</v>
      </c>
      <c r="AG54" s="113">
        <v>3.4</v>
      </c>
      <c r="AH54" s="79">
        <f t="shared" si="21"/>
        <v>89.21695588362256</v>
      </c>
      <c r="AI54" s="37"/>
    </row>
    <row r="55" spans="1:35" ht="13.5" customHeight="1">
      <c r="A55" s="3">
        <v>52321200</v>
      </c>
      <c r="B55" s="3">
        <v>44</v>
      </c>
      <c r="C55" s="49" t="s">
        <v>136</v>
      </c>
      <c r="D55" s="27" t="s">
        <v>26</v>
      </c>
      <c r="E55" s="28" t="s">
        <v>31</v>
      </c>
      <c r="F55" s="101">
        <f t="shared" si="31"/>
        <v>6427.6</v>
      </c>
      <c r="G55" s="113">
        <v>2944.9</v>
      </c>
      <c r="H55" s="113">
        <v>381.7</v>
      </c>
      <c r="I55" s="113">
        <v>82.7</v>
      </c>
      <c r="J55" s="62">
        <f t="shared" si="32"/>
        <v>3409.2999999999997</v>
      </c>
      <c r="K55" s="113">
        <v>0</v>
      </c>
      <c r="L55" s="80">
        <f t="shared" si="33"/>
        <v>3409.2999999999997</v>
      </c>
      <c r="M55" s="113">
        <v>0</v>
      </c>
      <c r="N55" s="113">
        <v>7.9</v>
      </c>
      <c r="O55" s="113">
        <v>17</v>
      </c>
      <c r="P55" s="116">
        <v>2993.4</v>
      </c>
      <c r="Q55" s="85">
        <f t="shared" si="34"/>
        <v>3561.6</v>
      </c>
      <c r="R55" s="113">
        <v>2853</v>
      </c>
      <c r="S55" s="113">
        <v>356.2</v>
      </c>
      <c r="T55" s="113">
        <v>62.7</v>
      </c>
      <c r="U55" s="62">
        <f t="shared" si="35"/>
        <v>3271.8999999999996</v>
      </c>
      <c r="V55" s="113">
        <v>0</v>
      </c>
      <c r="W55" s="80">
        <f t="shared" si="36"/>
        <v>3271.8999999999996</v>
      </c>
      <c r="X55" s="113">
        <v>0</v>
      </c>
      <c r="Y55" s="113">
        <v>7.9</v>
      </c>
      <c r="Z55" s="113">
        <v>0</v>
      </c>
      <c r="AA55" s="113">
        <v>281.8</v>
      </c>
      <c r="AB55" s="81">
        <f t="shared" si="37"/>
        <v>3561.6</v>
      </c>
      <c r="AC55" s="127">
        <v>3553.7</v>
      </c>
      <c r="AD55" s="113">
        <v>0</v>
      </c>
      <c r="AE55" s="66">
        <f t="shared" si="38"/>
        <v>3553.7</v>
      </c>
      <c r="AF55" s="113">
        <v>0</v>
      </c>
      <c r="AG55" s="113">
        <v>7.9</v>
      </c>
      <c r="AH55" s="79">
        <f t="shared" si="21"/>
        <v>95.96984718270612</v>
      </c>
      <c r="AI55" s="37"/>
    </row>
    <row r="56" spans="1:35" ht="13.5" customHeight="1">
      <c r="A56" s="3">
        <v>52321300</v>
      </c>
      <c r="B56" s="3">
        <v>45</v>
      </c>
      <c r="C56" s="49" t="s">
        <v>137</v>
      </c>
      <c r="D56" s="27" t="s">
        <v>13</v>
      </c>
      <c r="E56" s="28" t="s">
        <v>34</v>
      </c>
      <c r="F56" s="101">
        <f t="shared" si="31"/>
        <v>10472.099999999999</v>
      </c>
      <c r="G56" s="113">
        <v>3221.1</v>
      </c>
      <c r="H56" s="113">
        <v>1004.3</v>
      </c>
      <c r="I56" s="113">
        <v>344.9</v>
      </c>
      <c r="J56" s="62">
        <f t="shared" si="32"/>
        <v>4570.299999999999</v>
      </c>
      <c r="K56" s="113">
        <v>0</v>
      </c>
      <c r="L56" s="80">
        <f t="shared" si="33"/>
        <v>4570.299999999999</v>
      </c>
      <c r="M56" s="113">
        <v>0</v>
      </c>
      <c r="N56" s="113">
        <v>46.9</v>
      </c>
      <c r="O56" s="113">
        <v>1075.4</v>
      </c>
      <c r="P56" s="116">
        <v>4779.5</v>
      </c>
      <c r="Q56" s="85">
        <f t="shared" si="34"/>
        <v>4925.599999999999</v>
      </c>
      <c r="R56" s="113">
        <v>3061.1</v>
      </c>
      <c r="S56" s="113">
        <v>901</v>
      </c>
      <c r="T56" s="113">
        <v>323</v>
      </c>
      <c r="U56" s="62">
        <f t="shared" si="35"/>
        <v>4285.1</v>
      </c>
      <c r="V56" s="113">
        <v>0</v>
      </c>
      <c r="W56" s="80">
        <f t="shared" si="36"/>
        <v>4285.1</v>
      </c>
      <c r="X56" s="113">
        <v>0</v>
      </c>
      <c r="Y56" s="113">
        <v>46.9</v>
      </c>
      <c r="Z56" s="113">
        <v>54.7</v>
      </c>
      <c r="AA56" s="113">
        <v>538.9</v>
      </c>
      <c r="AB56" s="81">
        <f t="shared" si="37"/>
        <v>4925.599999999999</v>
      </c>
      <c r="AC56" s="127">
        <v>4878.7</v>
      </c>
      <c r="AD56" s="113">
        <v>0</v>
      </c>
      <c r="AE56" s="66">
        <f t="shared" si="38"/>
        <v>4878.7</v>
      </c>
      <c r="AF56" s="113">
        <v>0</v>
      </c>
      <c r="AG56" s="113">
        <v>46.9</v>
      </c>
      <c r="AH56" s="79">
        <f t="shared" si="21"/>
        <v>93.75970942826513</v>
      </c>
      <c r="AI56" s="37"/>
    </row>
    <row r="57" spans="1:35" ht="13.5" customHeight="1">
      <c r="A57" s="3">
        <v>52322500</v>
      </c>
      <c r="B57" s="3">
        <v>46</v>
      </c>
      <c r="C57" s="49" t="s">
        <v>138</v>
      </c>
      <c r="D57" s="27" t="s">
        <v>21</v>
      </c>
      <c r="E57" s="28" t="s">
        <v>32</v>
      </c>
      <c r="F57" s="101">
        <f t="shared" si="31"/>
        <v>525</v>
      </c>
      <c r="G57" s="113">
        <v>295.4</v>
      </c>
      <c r="H57" s="113">
        <v>32.099999999999994</v>
      </c>
      <c r="I57" s="113">
        <v>1.7</v>
      </c>
      <c r="J57" s="62">
        <f t="shared" si="32"/>
        <v>329.2</v>
      </c>
      <c r="K57" s="113">
        <v>0</v>
      </c>
      <c r="L57" s="80">
        <f t="shared" si="33"/>
        <v>329.2</v>
      </c>
      <c r="M57" s="113">
        <v>0</v>
      </c>
      <c r="N57" s="113">
        <v>1.5</v>
      </c>
      <c r="O57" s="113">
        <v>0</v>
      </c>
      <c r="P57" s="116">
        <v>194.3</v>
      </c>
      <c r="Q57" s="85">
        <f t="shared" si="34"/>
        <v>339.3999999999999</v>
      </c>
      <c r="R57" s="113">
        <v>267.4</v>
      </c>
      <c r="S57" s="113">
        <v>23.4</v>
      </c>
      <c r="T57" s="113">
        <v>1.7</v>
      </c>
      <c r="U57" s="62">
        <f t="shared" si="35"/>
        <v>292.49999999999994</v>
      </c>
      <c r="V57" s="113">
        <v>0</v>
      </c>
      <c r="W57" s="80">
        <f t="shared" si="36"/>
        <v>292.49999999999994</v>
      </c>
      <c r="X57" s="113">
        <v>0</v>
      </c>
      <c r="Y57" s="113">
        <v>1.5</v>
      </c>
      <c r="Z57" s="113">
        <v>0</v>
      </c>
      <c r="AA57" s="113">
        <v>45.4</v>
      </c>
      <c r="AB57" s="81">
        <f t="shared" si="37"/>
        <v>339.3999999999999</v>
      </c>
      <c r="AC57" s="127">
        <v>337.8999999999999</v>
      </c>
      <c r="AD57" s="113">
        <v>0</v>
      </c>
      <c r="AE57" s="66">
        <f t="shared" si="38"/>
        <v>337.8999999999999</v>
      </c>
      <c r="AF57" s="113">
        <v>0</v>
      </c>
      <c r="AG57" s="113">
        <v>1.5</v>
      </c>
      <c r="AH57" s="79">
        <f t="shared" si="21"/>
        <v>88.85176184690157</v>
      </c>
      <c r="AI57" s="37"/>
    </row>
    <row r="58" spans="1:35" ht="13.5" customHeight="1">
      <c r="A58" s="3">
        <v>52322700</v>
      </c>
      <c r="B58" s="3">
        <v>47</v>
      </c>
      <c r="C58" s="51" t="s">
        <v>139</v>
      </c>
      <c r="D58" s="33" t="s">
        <v>21</v>
      </c>
      <c r="E58" s="34" t="s">
        <v>33</v>
      </c>
      <c r="F58" s="103">
        <f t="shared" si="31"/>
        <v>218</v>
      </c>
      <c r="G58" s="114">
        <v>150.79999999999998</v>
      </c>
      <c r="H58" s="114">
        <v>10.8</v>
      </c>
      <c r="I58" s="114">
        <v>0</v>
      </c>
      <c r="J58" s="62">
        <f t="shared" si="32"/>
        <v>161.6</v>
      </c>
      <c r="K58" s="114">
        <v>0</v>
      </c>
      <c r="L58" s="80">
        <f t="shared" si="33"/>
        <v>161.6</v>
      </c>
      <c r="M58" s="114">
        <v>0</v>
      </c>
      <c r="N58" s="113">
        <v>5.6</v>
      </c>
      <c r="O58" s="113">
        <v>0</v>
      </c>
      <c r="P58" s="116">
        <v>50.8</v>
      </c>
      <c r="Q58" s="85">
        <f t="shared" si="34"/>
        <v>157.6</v>
      </c>
      <c r="R58" s="113">
        <v>143.7</v>
      </c>
      <c r="S58" s="113">
        <v>8.3</v>
      </c>
      <c r="T58" s="113">
        <v>0</v>
      </c>
      <c r="U58" s="62">
        <f t="shared" si="35"/>
        <v>152</v>
      </c>
      <c r="V58" s="113">
        <v>0</v>
      </c>
      <c r="W58" s="80">
        <f t="shared" si="36"/>
        <v>152</v>
      </c>
      <c r="X58" s="113">
        <v>0</v>
      </c>
      <c r="Y58" s="113">
        <v>5.6</v>
      </c>
      <c r="Z58" s="113">
        <v>0</v>
      </c>
      <c r="AA58" s="113">
        <v>0</v>
      </c>
      <c r="AB58" s="81">
        <f t="shared" si="37"/>
        <v>157.6</v>
      </c>
      <c r="AC58" s="127">
        <v>152</v>
      </c>
      <c r="AD58" s="113">
        <v>0</v>
      </c>
      <c r="AE58" s="66">
        <f t="shared" si="38"/>
        <v>152</v>
      </c>
      <c r="AF58" s="113">
        <v>0</v>
      </c>
      <c r="AG58" s="113">
        <v>5.6</v>
      </c>
      <c r="AH58" s="83">
        <f t="shared" si="21"/>
        <v>94.05940594059406</v>
      </c>
      <c r="AI58" s="37"/>
    </row>
    <row r="59" spans="1:35" ht="13.5" customHeight="1" thickBot="1">
      <c r="A59" s="3">
        <v>52350100</v>
      </c>
      <c r="B59" s="3">
        <v>48</v>
      </c>
      <c r="C59" s="52" t="s">
        <v>140</v>
      </c>
      <c r="D59" s="10" t="s">
        <v>26</v>
      </c>
      <c r="E59" s="11" t="s">
        <v>17</v>
      </c>
      <c r="F59" s="105">
        <f t="shared" si="31"/>
        <v>2517.5</v>
      </c>
      <c r="G59" s="118">
        <v>764.2000000000002</v>
      </c>
      <c r="H59" s="118">
        <v>259.9</v>
      </c>
      <c r="I59" s="118">
        <v>131</v>
      </c>
      <c r="J59" s="63">
        <f t="shared" si="32"/>
        <v>1155.1000000000001</v>
      </c>
      <c r="K59" s="118">
        <v>0</v>
      </c>
      <c r="L59" s="87">
        <f t="shared" si="33"/>
        <v>1155.1000000000001</v>
      </c>
      <c r="M59" s="118">
        <v>0</v>
      </c>
      <c r="N59" s="118">
        <v>7.1</v>
      </c>
      <c r="O59" s="118">
        <v>377</v>
      </c>
      <c r="P59" s="119">
        <v>978.3</v>
      </c>
      <c r="Q59" s="92">
        <f t="shared" si="34"/>
        <v>1160.6000000000001</v>
      </c>
      <c r="R59" s="118">
        <v>707.0000000000001</v>
      </c>
      <c r="S59" s="118">
        <v>137.7</v>
      </c>
      <c r="T59" s="118">
        <v>109</v>
      </c>
      <c r="U59" s="63">
        <f t="shared" si="35"/>
        <v>953.7</v>
      </c>
      <c r="V59" s="118">
        <v>0</v>
      </c>
      <c r="W59" s="87">
        <f t="shared" si="36"/>
        <v>953.7</v>
      </c>
      <c r="X59" s="118">
        <v>0</v>
      </c>
      <c r="Y59" s="118">
        <v>7.1</v>
      </c>
      <c r="Z59" s="118">
        <v>35.9</v>
      </c>
      <c r="AA59" s="118">
        <v>163.9</v>
      </c>
      <c r="AB59" s="90">
        <f t="shared" si="37"/>
        <v>1160.6000000000001</v>
      </c>
      <c r="AC59" s="128">
        <v>1153.5000000000002</v>
      </c>
      <c r="AD59" s="118">
        <v>0</v>
      </c>
      <c r="AE59" s="88">
        <f t="shared" si="38"/>
        <v>1153.5000000000002</v>
      </c>
      <c r="AF59" s="118">
        <v>0</v>
      </c>
      <c r="AG59" s="118">
        <v>7.1</v>
      </c>
      <c r="AH59" s="94">
        <f t="shared" si="21"/>
        <v>82.56428014890486</v>
      </c>
      <c r="AI59" s="37"/>
    </row>
    <row r="60" spans="2:35" ht="13.5" customHeight="1" thickBot="1" thickTop="1">
      <c r="B60" s="3">
        <v>49</v>
      </c>
      <c r="C60" s="129"/>
      <c r="D60" s="130"/>
      <c r="E60" s="53" t="s">
        <v>76</v>
      </c>
      <c r="F60" s="99">
        <f aca="true" t="shared" si="39" ref="F60:AG60">SUM(F52:F59)</f>
        <v>32699.699999999997</v>
      </c>
      <c r="G60" s="68">
        <f t="shared" si="39"/>
        <v>10952</v>
      </c>
      <c r="H60" s="68">
        <f t="shared" si="39"/>
        <v>2706.1000000000004</v>
      </c>
      <c r="I60" s="68">
        <f t="shared" si="39"/>
        <v>635.5999999999999</v>
      </c>
      <c r="J60" s="68">
        <f t="shared" si="39"/>
        <v>14293.7</v>
      </c>
      <c r="K60" s="68">
        <f t="shared" si="39"/>
        <v>0</v>
      </c>
      <c r="L60" s="68">
        <f t="shared" si="39"/>
        <v>14293.7</v>
      </c>
      <c r="M60" s="68">
        <f t="shared" si="39"/>
        <v>0</v>
      </c>
      <c r="N60" s="68">
        <f t="shared" si="39"/>
        <v>114.1</v>
      </c>
      <c r="O60" s="68">
        <f t="shared" si="39"/>
        <v>3316.2000000000003</v>
      </c>
      <c r="P60" s="69">
        <f t="shared" si="39"/>
        <v>14975.699999999999</v>
      </c>
      <c r="Q60" s="73">
        <f t="shared" si="39"/>
        <v>14732.699999999999</v>
      </c>
      <c r="R60" s="70">
        <f t="shared" si="39"/>
        <v>10205.9</v>
      </c>
      <c r="S60" s="70">
        <f t="shared" si="39"/>
        <v>2273.9</v>
      </c>
      <c r="T60" s="70">
        <f t="shared" si="39"/>
        <v>567.3</v>
      </c>
      <c r="U60" s="70">
        <f t="shared" si="39"/>
        <v>13047.1</v>
      </c>
      <c r="V60" s="70">
        <f t="shared" si="39"/>
        <v>0</v>
      </c>
      <c r="W60" s="70">
        <f t="shared" si="39"/>
        <v>13047.1</v>
      </c>
      <c r="X60" s="70">
        <f t="shared" si="39"/>
        <v>0</v>
      </c>
      <c r="Y60" s="70">
        <f t="shared" si="39"/>
        <v>95.39999999999998</v>
      </c>
      <c r="Z60" s="70">
        <f t="shared" si="39"/>
        <v>129.5</v>
      </c>
      <c r="AA60" s="70">
        <f t="shared" si="39"/>
        <v>1460.7000000000003</v>
      </c>
      <c r="AB60" s="71">
        <f t="shared" si="39"/>
        <v>14732.699999999999</v>
      </c>
      <c r="AC60" s="73">
        <f t="shared" si="39"/>
        <v>14637.3</v>
      </c>
      <c r="AD60" s="70">
        <f t="shared" si="39"/>
        <v>0</v>
      </c>
      <c r="AE60" s="70">
        <f t="shared" si="39"/>
        <v>14637.3</v>
      </c>
      <c r="AF60" s="70">
        <f t="shared" si="39"/>
        <v>0</v>
      </c>
      <c r="AG60" s="70">
        <f t="shared" si="39"/>
        <v>95.39999999999998</v>
      </c>
      <c r="AH60" s="74">
        <f t="shared" si="21"/>
        <v>91.2786752205517</v>
      </c>
      <c r="AI60" s="37"/>
    </row>
    <row r="61" spans="1:35" ht="13.5" customHeight="1">
      <c r="A61" s="3">
        <v>52321100</v>
      </c>
      <c r="B61" s="3">
        <v>50</v>
      </c>
      <c r="C61" s="49" t="s">
        <v>141</v>
      </c>
      <c r="D61" s="27" t="s">
        <v>26</v>
      </c>
      <c r="E61" s="28" t="s">
        <v>28</v>
      </c>
      <c r="F61" s="102">
        <f>SUM(L61:P61)</f>
        <v>24897.4</v>
      </c>
      <c r="G61" s="113">
        <v>4776.1</v>
      </c>
      <c r="H61" s="113">
        <v>1583.9</v>
      </c>
      <c r="I61" s="113">
        <v>267</v>
      </c>
      <c r="J61" s="75">
        <f>SUM(G61:I61)</f>
        <v>6627</v>
      </c>
      <c r="K61" s="113">
        <v>225</v>
      </c>
      <c r="L61" s="76">
        <f>J61+K61</f>
        <v>6852</v>
      </c>
      <c r="M61" s="113">
        <v>0</v>
      </c>
      <c r="N61" s="113">
        <v>61.3</v>
      </c>
      <c r="O61" s="113">
        <v>1510.1999999999998</v>
      </c>
      <c r="P61" s="116">
        <v>16473.9</v>
      </c>
      <c r="Q61" s="85">
        <f>SUM(W61:AA61)</f>
        <v>5853.1</v>
      </c>
      <c r="R61" s="113">
        <v>3943</v>
      </c>
      <c r="S61" s="113">
        <v>732.9000000000001</v>
      </c>
      <c r="T61" s="113">
        <v>220</v>
      </c>
      <c r="U61" s="75">
        <f>SUM(R61:T61)</f>
        <v>4895.9</v>
      </c>
      <c r="V61" s="113">
        <v>225</v>
      </c>
      <c r="W61" s="76">
        <f>U61+V61</f>
        <v>5120.9</v>
      </c>
      <c r="X61" s="113">
        <v>0</v>
      </c>
      <c r="Y61" s="113">
        <v>61.3</v>
      </c>
      <c r="Z61" s="113">
        <v>132.1</v>
      </c>
      <c r="AA61" s="113">
        <v>538.8</v>
      </c>
      <c r="AB61" s="78">
        <f>SUM(AE61:AG61)</f>
        <v>5853.1</v>
      </c>
      <c r="AC61" s="127">
        <v>5566.8</v>
      </c>
      <c r="AD61" s="113">
        <v>225</v>
      </c>
      <c r="AE61" s="66">
        <f>SUM(AC61:AD61)</f>
        <v>5791.8</v>
      </c>
      <c r="AF61" s="113">
        <v>0</v>
      </c>
      <c r="AG61" s="113">
        <v>61.3</v>
      </c>
      <c r="AH61" s="79">
        <f t="shared" si="21"/>
        <v>74.73584354932866</v>
      </c>
      <c r="AI61" s="37"/>
    </row>
    <row r="62" spans="1:35" ht="13.5" customHeight="1" thickBot="1">
      <c r="A62" s="3">
        <v>52323600</v>
      </c>
      <c r="B62" s="3">
        <v>51</v>
      </c>
      <c r="C62" s="50" t="s">
        <v>77</v>
      </c>
      <c r="D62" s="40" t="s">
        <v>26</v>
      </c>
      <c r="E62" s="41" t="s">
        <v>35</v>
      </c>
      <c r="F62" s="104">
        <f>SUM(L62:P62)</f>
        <v>1951.1</v>
      </c>
      <c r="G62" s="117">
        <v>387.09999999999997</v>
      </c>
      <c r="H62" s="117">
        <v>283</v>
      </c>
      <c r="I62" s="117">
        <v>154.5</v>
      </c>
      <c r="J62" s="63">
        <f>SUM(G62:I62)</f>
        <v>824.5999999999999</v>
      </c>
      <c r="K62" s="117">
        <v>0</v>
      </c>
      <c r="L62" s="87">
        <f>J62+K62</f>
        <v>824.5999999999999</v>
      </c>
      <c r="M62" s="117">
        <v>0</v>
      </c>
      <c r="N62" s="118">
        <v>4.3</v>
      </c>
      <c r="O62" s="118">
        <v>95.6</v>
      </c>
      <c r="P62" s="119">
        <v>1026.6</v>
      </c>
      <c r="Q62" s="92">
        <f>SUM(W62:AA62)</f>
        <v>696.1</v>
      </c>
      <c r="R62" s="118">
        <v>326.7</v>
      </c>
      <c r="S62" s="118">
        <v>175.5</v>
      </c>
      <c r="T62" s="118">
        <v>121.5</v>
      </c>
      <c r="U62" s="63">
        <f>SUM(R62:T62)</f>
        <v>623.7</v>
      </c>
      <c r="V62" s="118">
        <v>0</v>
      </c>
      <c r="W62" s="87">
        <f>U62+V62</f>
        <v>623.7</v>
      </c>
      <c r="X62" s="118">
        <v>0</v>
      </c>
      <c r="Y62" s="118">
        <v>3.1</v>
      </c>
      <c r="Z62" s="118">
        <v>3.3</v>
      </c>
      <c r="AA62" s="118">
        <v>66</v>
      </c>
      <c r="AB62" s="90">
        <f>SUM(AE62:AG62)</f>
        <v>696.1</v>
      </c>
      <c r="AC62" s="128">
        <v>691.8000000000001</v>
      </c>
      <c r="AD62" s="118">
        <v>0</v>
      </c>
      <c r="AE62" s="88">
        <f>SUM(AC62:AD62)</f>
        <v>691.8000000000001</v>
      </c>
      <c r="AF62" s="118">
        <v>0</v>
      </c>
      <c r="AG62" s="118">
        <v>4.3</v>
      </c>
      <c r="AH62" s="93">
        <f t="shared" si="21"/>
        <v>75.63667232597624</v>
      </c>
      <c r="AI62" s="37"/>
    </row>
    <row r="63" spans="2:35" ht="13.5" customHeight="1" thickBot="1" thickTop="1">
      <c r="B63" s="3">
        <v>52</v>
      </c>
      <c r="C63" s="131"/>
      <c r="D63" s="132"/>
      <c r="E63" s="54" t="s">
        <v>63</v>
      </c>
      <c r="F63" s="106">
        <f aca="true" t="shared" si="40" ref="F63:AG63">SUM(F61:F62)</f>
        <v>26848.5</v>
      </c>
      <c r="G63" s="70">
        <f t="shared" si="40"/>
        <v>5163.200000000001</v>
      </c>
      <c r="H63" s="70">
        <f t="shared" si="40"/>
        <v>1866.9</v>
      </c>
      <c r="I63" s="70">
        <f t="shared" si="40"/>
        <v>421.5</v>
      </c>
      <c r="J63" s="70">
        <f t="shared" si="40"/>
        <v>7451.6</v>
      </c>
      <c r="K63" s="70">
        <f t="shared" si="40"/>
        <v>225</v>
      </c>
      <c r="L63" s="70">
        <f t="shared" si="40"/>
        <v>7676.6</v>
      </c>
      <c r="M63" s="70">
        <f t="shared" si="40"/>
        <v>0</v>
      </c>
      <c r="N63" s="70">
        <f t="shared" si="40"/>
        <v>65.6</v>
      </c>
      <c r="O63" s="70">
        <f t="shared" si="40"/>
        <v>1605.7999999999997</v>
      </c>
      <c r="P63" s="69">
        <f t="shared" si="40"/>
        <v>17500.5</v>
      </c>
      <c r="Q63" s="73">
        <f t="shared" si="40"/>
        <v>6549.200000000001</v>
      </c>
      <c r="R63" s="70">
        <f t="shared" si="40"/>
        <v>4269.7</v>
      </c>
      <c r="S63" s="70">
        <f t="shared" si="40"/>
        <v>908.4000000000001</v>
      </c>
      <c r="T63" s="70">
        <f t="shared" si="40"/>
        <v>341.5</v>
      </c>
      <c r="U63" s="70">
        <f t="shared" si="40"/>
        <v>5519.599999999999</v>
      </c>
      <c r="V63" s="70">
        <f t="shared" si="40"/>
        <v>225</v>
      </c>
      <c r="W63" s="70">
        <f t="shared" si="40"/>
        <v>5744.599999999999</v>
      </c>
      <c r="X63" s="70">
        <f t="shared" si="40"/>
        <v>0</v>
      </c>
      <c r="Y63" s="70">
        <f t="shared" si="40"/>
        <v>64.39999999999999</v>
      </c>
      <c r="Z63" s="70">
        <f t="shared" si="40"/>
        <v>135.4</v>
      </c>
      <c r="AA63" s="70">
        <f t="shared" si="40"/>
        <v>604.8</v>
      </c>
      <c r="AB63" s="71">
        <f t="shared" si="40"/>
        <v>6549.200000000001</v>
      </c>
      <c r="AC63" s="73">
        <f t="shared" si="40"/>
        <v>6258.6</v>
      </c>
      <c r="AD63" s="70">
        <f t="shared" si="40"/>
        <v>225</v>
      </c>
      <c r="AE63" s="70">
        <f t="shared" si="40"/>
        <v>6483.6</v>
      </c>
      <c r="AF63" s="70">
        <f t="shared" si="40"/>
        <v>0</v>
      </c>
      <c r="AG63" s="70">
        <f t="shared" si="40"/>
        <v>65.6</v>
      </c>
      <c r="AH63" s="74">
        <f t="shared" si="21"/>
        <v>74.83260818591563</v>
      </c>
      <c r="AI63" s="37"/>
    </row>
    <row r="64" spans="1:35" ht="13.5" customHeight="1">
      <c r="A64" s="3">
        <v>52322100</v>
      </c>
      <c r="B64" s="3">
        <v>53</v>
      </c>
      <c r="C64" s="49" t="s">
        <v>142</v>
      </c>
      <c r="D64" s="27" t="s">
        <v>26</v>
      </c>
      <c r="E64" s="28" t="s">
        <v>36</v>
      </c>
      <c r="F64" s="102">
        <f>SUM(L64:P64)</f>
        <v>7800</v>
      </c>
      <c r="G64" s="113">
        <v>1725.5</v>
      </c>
      <c r="H64" s="113">
        <v>874.3</v>
      </c>
      <c r="I64" s="113">
        <v>577.9</v>
      </c>
      <c r="J64" s="75">
        <f>SUM(G64:I64)</f>
        <v>3177.7000000000003</v>
      </c>
      <c r="K64" s="113">
        <v>29</v>
      </c>
      <c r="L64" s="76">
        <f>J64+K64</f>
        <v>3206.7000000000003</v>
      </c>
      <c r="M64" s="113">
        <v>0</v>
      </c>
      <c r="N64" s="113">
        <v>30</v>
      </c>
      <c r="O64" s="113">
        <v>2492.1</v>
      </c>
      <c r="P64" s="116">
        <v>2071.2</v>
      </c>
      <c r="Q64" s="85">
        <f>SUM(W64:AA64)</f>
        <v>1994.1</v>
      </c>
      <c r="R64" s="113">
        <v>1288.4</v>
      </c>
      <c r="S64" s="113">
        <v>238.3</v>
      </c>
      <c r="T64" s="113">
        <v>148.4</v>
      </c>
      <c r="U64" s="75">
        <f>SUM(R64:T64)</f>
        <v>1675.1000000000001</v>
      </c>
      <c r="V64" s="113">
        <v>15.3</v>
      </c>
      <c r="W64" s="76">
        <f>U64+V64</f>
        <v>1690.4</v>
      </c>
      <c r="X64" s="113">
        <v>0</v>
      </c>
      <c r="Y64" s="113">
        <v>24.8</v>
      </c>
      <c r="Z64" s="113">
        <v>278.9</v>
      </c>
      <c r="AA64" s="113">
        <v>0</v>
      </c>
      <c r="AB64" s="78">
        <f>SUM(AE64:AG64)</f>
        <v>1994.1</v>
      </c>
      <c r="AC64" s="127">
        <v>1954</v>
      </c>
      <c r="AD64" s="113">
        <v>15.3</v>
      </c>
      <c r="AE64" s="66">
        <f>SUM(AC64:AD64)</f>
        <v>1969.3</v>
      </c>
      <c r="AF64" s="113">
        <v>0</v>
      </c>
      <c r="AG64" s="113">
        <v>24.8</v>
      </c>
      <c r="AH64" s="79">
        <f t="shared" si="21"/>
        <v>52.71462874606293</v>
      </c>
      <c r="AI64" s="37"/>
    </row>
    <row r="65" spans="1:35" ht="13.5" customHeight="1">
      <c r="A65" s="3">
        <v>52356100</v>
      </c>
      <c r="B65" s="3">
        <v>54</v>
      </c>
      <c r="C65" s="51" t="s">
        <v>143</v>
      </c>
      <c r="D65" s="33" t="s">
        <v>13</v>
      </c>
      <c r="E65" s="34" t="s">
        <v>31</v>
      </c>
      <c r="F65" s="102">
        <f>SUM(L65:P65)</f>
        <v>3485</v>
      </c>
      <c r="G65" s="113">
        <v>484</v>
      </c>
      <c r="H65" s="113">
        <v>300</v>
      </c>
      <c r="I65" s="113">
        <v>21</v>
      </c>
      <c r="J65" s="62">
        <f>SUM(G65:I65)</f>
        <v>805</v>
      </c>
      <c r="K65" s="113">
        <v>237</v>
      </c>
      <c r="L65" s="80">
        <f>J65+K65</f>
        <v>1042</v>
      </c>
      <c r="M65" s="113">
        <v>0</v>
      </c>
      <c r="N65" s="113">
        <v>37</v>
      </c>
      <c r="O65" s="113">
        <v>1705</v>
      </c>
      <c r="P65" s="116">
        <v>701</v>
      </c>
      <c r="Q65" s="85">
        <f>SUM(W65:AA65)</f>
        <v>693</v>
      </c>
      <c r="R65" s="113">
        <v>388</v>
      </c>
      <c r="S65" s="113">
        <v>87</v>
      </c>
      <c r="T65" s="113">
        <v>11</v>
      </c>
      <c r="U65" s="62">
        <f>SUM(R65:T65)</f>
        <v>486</v>
      </c>
      <c r="V65" s="113">
        <v>78</v>
      </c>
      <c r="W65" s="80">
        <f>U65+V65</f>
        <v>564</v>
      </c>
      <c r="X65" s="113">
        <v>0</v>
      </c>
      <c r="Y65" s="113">
        <v>37</v>
      </c>
      <c r="Z65" s="113">
        <v>5</v>
      </c>
      <c r="AA65" s="113">
        <v>87</v>
      </c>
      <c r="AB65" s="81">
        <f>SUM(AE65:AG65)</f>
        <v>693</v>
      </c>
      <c r="AC65" s="127">
        <v>578</v>
      </c>
      <c r="AD65" s="113">
        <v>78</v>
      </c>
      <c r="AE65" s="66">
        <f>SUM(AC65:AD65)</f>
        <v>656</v>
      </c>
      <c r="AF65" s="113">
        <v>0</v>
      </c>
      <c r="AG65" s="113">
        <v>37</v>
      </c>
      <c r="AH65" s="83">
        <f t="shared" si="21"/>
        <v>54.12667946257198</v>
      </c>
      <c r="AI65" s="37"/>
    </row>
    <row r="66" spans="1:35" ht="13.5" customHeight="1">
      <c r="A66" s="3">
        <v>52356200</v>
      </c>
      <c r="B66" s="3">
        <v>55</v>
      </c>
      <c r="C66" s="51" t="s">
        <v>144</v>
      </c>
      <c r="D66" s="33" t="s">
        <v>18</v>
      </c>
      <c r="E66" s="34" t="s">
        <v>25</v>
      </c>
      <c r="F66" s="103">
        <f>SUM(L66:P66)</f>
        <v>1243</v>
      </c>
      <c r="G66" s="114">
        <v>93.1</v>
      </c>
      <c r="H66" s="114">
        <v>26.400000000000002</v>
      </c>
      <c r="I66" s="114">
        <v>43.6</v>
      </c>
      <c r="J66" s="62">
        <f>SUM(G66:I66)</f>
        <v>163.1</v>
      </c>
      <c r="K66" s="114">
        <v>0</v>
      </c>
      <c r="L66" s="80">
        <f>J66+K66</f>
        <v>163.1</v>
      </c>
      <c r="M66" s="114">
        <v>0</v>
      </c>
      <c r="N66" s="113">
        <v>7</v>
      </c>
      <c r="O66" s="113">
        <v>790.5999999999999</v>
      </c>
      <c r="P66" s="116">
        <v>282.3</v>
      </c>
      <c r="Q66" s="85">
        <f>SUM(W66:AA66)</f>
        <v>61.99999999999999</v>
      </c>
      <c r="R66" s="113">
        <v>47.3</v>
      </c>
      <c r="S66" s="113">
        <v>3.3000000000000003</v>
      </c>
      <c r="T66" s="113">
        <v>3.6</v>
      </c>
      <c r="U66" s="62">
        <f>SUM(R66:T66)</f>
        <v>54.199999999999996</v>
      </c>
      <c r="V66" s="113">
        <v>0</v>
      </c>
      <c r="W66" s="80">
        <f>U66+V66</f>
        <v>54.199999999999996</v>
      </c>
      <c r="X66" s="113">
        <v>0</v>
      </c>
      <c r="Y66" s="113">
        <v>7</v>
      </c>
      <c r="Z66" s="113">
        <v>0.8</v>
      </c>
      <c r="AA66" s="113">
        <v>0</v>
      </c>
      <c r="AB66" s="81">
        <f>SUM(AE66:AG66)</f>
        <v>61.99999999999999</v>
      </c>
      <c r="AC66" s="127">
        <v>54.99999999999999</v>
      </c>
      <c r="AD66" s="113">
        <v>0</v>
      </c>
      <c r="AE66" s="66">
        <f>SUM(AC66:AD66)</f>
        <v>54.99999999999999</v>
      </c>
      <c r="AF66" s="113">
        <v>0</v>
      </c>
      <c r="AG66" s="113">
        <v>7</v>
      </c>
      <c r="AH66" s="83">
        <f t="shared" si="21"/>
        <v>33.23114653586756</v>
      </c>
      <c r="AI66" s="37"/>
    </row>
    <row r="67" spans="1:35" ht="13.5" customHeight="1" thickBot="1">
      <c r="A67" s="3">
        <v>52356300</v>
      </c>
      <c r="B67" s="3">
        <v>56</v>
      </c>
      <c r="C67" s="50" t="s">
        <v>145</v>
      </c>
      <c r="D67" s="40" t="s">
        <v>21</v>
      </c>
      <c r="E67" s="41" t="s">
        <v>31</v>
      </c>
      <c r="F67" s="104">
        <f>SUM(L67:P67)</f>
        <v>1044.5</v>
      </c>
      <c r="G67" s="117">
        <v>50.900000000000006</v>
      </c>
      <c r="H67" s="117">
        <v>39</v>
      </c>
      <c r="I67" s="117">
        <v>7</v>
      </c>
      <c r="J67" s="63">
        <f>SUM(G67:I67)</f>
        <v>96.9</v>
      </c>
      <c r="K67" s="117">
        <v>55</v>
      </c>
      <c r="L67" s="87">
        <f>J67+K67</f>
        <v>151.9</v>
      </c>
      <c r="M67" s="117">
        <v>0</v>
      </c>
      <c r="N67" s="118">
        <v>0</v>
      </c>
      <c r="O67" s="118">
        <v>474.1</v>
      </c>
      <c r="P67" s="119">
        <v>418.5</v>
      </c>
      <c r="Q67" s="92">
        <f>SUM(W67:AA67)</f>
        <v>141.5</v>
      </c>
      <c r="R67" s="118">
        <v>35.7</v>
      </c>
      <c r="S67" s="118">
        <v>29.2</v>
      </c>
      <c r="T67" s="118">
        <v>5</v>
      </c>
      <c r="U67" s="63">
        <f>SUM(R67:T67)</f>
        <v>69.9</v>
      </c>
      <c r="V67" s="118">
        <v>55</v>
      </c>
      <c r="W67" s="87">
        <f>U67+V67</f>
        <v>124.9</v>
      </c>
      <c r="X67" s="118">
        <v>0</v>
      </c>
      <c r="Y67" s="118">
        <v>0</v>
      </c>
      <c r="Z67" s="118">
        <v>1.6</v>
      </c>
      <c r="AA67" s="118">
        <v>15</v>
      </c>
      <c r="AB67" s="90">
        <f>SUM(AE67:AG67)</f>
        <v>141.5</v>
      </c>
      <c r="AC67" s="128">
        <v>86.5</v>
      </c>
      <c r="AD67" s="118">
        <v>55</v>
      </c>
      <c r="AE67" s="88">
        <f>SUM(AC67:AD67)</f>
        <v>141.5</v>
      </c>
      <c r="AF67" s="118">
        <v>0</v>
      </c>
      <c r="AG67" s="118">
        <v>0</v>
      </c>
      <c r="AH67" s="150">
        <f t="shared" si="21"/>
        <v>82.22514812376563</v>
      </c>
      <c r="AI67" s="37"/>
    </row>
    <row r="68" spans="2:35" ht="13.5" customHeight="1" thickBot="1" thickTop="1">
      <c r="B68" s="3">
        <v>57</v>
      </c>
      <c r="C68" s="131"/>
      <c r="D68" s="132"/>
      <c r="E68" s="54" t="s">
        <v>94</v>
      </c>
      <c r="F68" s="106">
        <f aca="true" t="shared" si="41" ref="F68:AG68">SUM(F64:F67)</f>
        <v>13572.5</v>
      </c>
      <c r="G68" s="70">
        <f t="shared" si="41"/>
        <v>2353.5</v>
      </c>
      <c r="H68" s="70">
        <f t="shared" si="41"/>
        <v>1239.7</v>
      </c>
      <c r="I68" s="70">
        <f t="shared" si="41"/>
        <v>649.5</v>
      </c>
      <c r="J68" s="70">
        <f t="shared" si="41"/>
        <v>4242.7</v>
      </c>
      <c r="K68" s="70">
        <f t="shared" si="41"/>
        <v>321</v>
      </c>
      <c r="L68" s="70">
        <f t="shared" si="41"/>
        <v>4563.700000000001</v>
      </c>
      <c r="M68" s="70">
        <f t="shared" si="41"/>
        <v>0</v>
      </c>
      <c r="N68" s="70">
        <f t="shared" si="41"/>
        <v>74</v>
      </c>
      <c r="O68" s="70">
        <f t="shared" si="41"/>
        <v>5461.800000000001</v>
      </c>
      <c r="P68" s="69">
        <f t="shared" si="41"/>
        <v>3473</v>
      </c>
      <c r="Q68" s="73">
        <f t="shared" si="41"/>
        <v>2890.6</v>
      </c>
      <c r="R68" s="70">
        <f t="shared" si="41"/>
        <v>1759.4</v>
      </c>
      <c r="S68" s="70">
        <f t="shared" si="41"/>
        <v>357.8</v>
      </c>
      <c r="T68" s="70">
        <f t="shared" si="41"/>
        <v>168</v>
      </c>
      <c r="U68" s="70">
        <f t="shared" si="41"/>
        <v>2285.2000000000003</v>
      </c>
      <c r="V68" s="70">
        <f t="shared" si="41"/>
        <v>148.3</v>
      </c>
      <c r="W68" s="70">
        <f t="shared" si="41"/>
        <v>2433.5</v>
      </c>
      <c r="X68" s="70">
        <f t="shared" si="41"/>
        <v>0</v>
      </c>
      <c r="Y68" s="70">
        <f t="shared" si="41"/>
        <v>68.8</v>
      </c>
      <c r="Z68" s="70">
        <f t="shared" si="41"/>
        <v>286.3</v>
      </c>
      <c r="AA68" s="70">
        <f t="shared" si="41"/>
        <v>102</v>
      </c>
      <c r="AB68" s="71">
        <f t="shared" si="41"/>
        <v>2890.6</v>
      </c>
      <c r="AC68" s="73">
        <f t="shared" si="41"/>
        <v>2673.5</v>
      </c>
      <c r="AD68" s="70">
        <f t="shared" si="41"/>
        <v>148.3</v>
      </c>
      <c r="AE68" s="70">
        <f t="shared" si="41"/>
        <v>2821.8</v>
      </c>
      <c r="AF68" s="170">
        <f t="shared" si="41"/>
        <v>0</v>
      </c>
      <c r="AG68" s="170">
        <f t="shared" si="41"/>
        <v>68.8</v>
      </c>
      <c r="AH68" s="74">
        <f t="shared" si="21"/>
        <v>53.322961632009104</v>
      </c>
      <c r="AI68" s="37"/>
    </row>
    <row r="69" spans="1:35" ht="13.5" customHeight="1">
      <c r="A69" s="3">
        <v>52320100</v>
      </c>
      <c r="B69" s="3">
        <v>58</v>
      </c>
      <c r="C69" s="52" t="s">
        <v>146</v>
      </c>
      <c r="D69" s="10" t="s">
        <v>26</v>
      </c>
      <c r="E69" s="11" t="s">
        <v>37</v>
      </c>
      <c r="F69" s="105">
        <f>SUM(L69:P69)</f>
        <v>18811.5</v>
      </c>
      <c r="G69" s="118">
        <v>2312.6</v>
      </c>
      <c r="H69" s="118">
        <v>2592.1000000000004</v>
      </c>
      <c r="I69" s="118">
        <v>761.8</v>
      </c>
      <c r="J69" s="75">
        <f>SUM(G69:I69)</f>
        <v>5666.500000000001</v>
      </c>
      <c r="K69" s="118">
        <v>0</v>
      </c>
      <c r="L69" s="76">
        <f>J69+K69</f>
        <v>5666.500000000001</v>
      </c>
      <c r="M69" s="118">
        <v>0</v>
      </c>
      <c r="N69" s="113">
        <v>115.3</v>
      </c>
      <c r="O69" s="113">
        <v>3241.3999999999996</v>
      </c>
      <c r="P69" s="116">
        <v>9788.300000000001</v>
      </c>
      <c r="Q69" s="85">
        <f>SUM(W69:AA69)</f>
        <v>5696.700000000001</v>
      </c>
      <c r="R69" s="113">
        <v>2200.4</v>
      </c>
      <c r="S69" s="113">
        <v>2530.3</v>
      </c>
      <c r="T69" s="113">
        <v>757.4</v>
      </c>
      <c r="U69" s="75">
        <f>SUM(R69:T69)</f>
        <v>5488.1</v>
      </c>
      <c r="V69" s="113">
        <v>0</v>
      </c>
      <c r="W69" s="76">
        <f>U69+V69</f>
        <v>5488.1</v>
      </c>
      <c r="X69" s="113">
        <v>0</v>
      </c>
      <c r="Y69" s="113">
        <v>115.3</v>
      </c>
      <c r="Z69" s="113">
        <v>81.7</v>
      </c>
      <c r="AA69" s="113">
        <v>11.6</v>
      </c>
      <c r="AB69" s="78">
        <f>SUM(AE69:AG69)</f>
        <v>5696.700000000001</v>
      </c>
      <c r="AC69" s="127">
        <v>5581.400000000001</v>
      </c>
      <c r="AD69" s="113">
        <v>0</v>
      </c>
      <c r="AE69" s="66">
        <f>SUM(AC69:AD69)</f>
        <v>5581.400000000001</v>
      </c>
      <c r="AF69" s="113">
        <v>0</v>
      </c>
      <c r="AG69" s="113">
        <v>115.3</v>
      </c>
      <c r="AH69" s="94">
        <f t="shared" si="21"/>
        <v>96.85167210800317</v>
      </c>
      <c r="AI69" s="37"/>
    </row>
    <row r="70" spans="1:35" s="35" customFormat="1" ht="13.5" customHeight="1">
      <c r="A70" s="3">
        <v>52320700</v>
      </c>
      <c r="B70" s="3">
        <v>59</v>
      </c>
      <c r="C70" s="51" t="s">
        <v>147</v>
      </c>
      <c r="D70" s="33" t="s">
        <v>13</v>
      </c>
      <c r="E70" s="34" t="s">
        <v>24</v>
      </c>
      <c r="F70" s="107">
        <f>SUM(L70:P70)</f>
        <v>6569</v>
      </c>
      <c r="G70" s="114">
        <v>1471.3000000000002</v>
      </c>
      <c r="H70" s="114">
        <v>1465.5</v>
      </c>
      <c r="I70" s="114">
        <v>262.9</v>
      </c>
      <c r="J70" s="62">
        <f>SUM(G70:I70)</f>
        <v>3199.7000000000003</v>
      </c>
      <c r="K70" s="114">
        <v>0</v>
      </c>
      <c r="L70" s="80">
        <f>J70+K70</f>
        <v>3199.7000000000003</v>
      </c>
      <c r="M70" s="114">
        <v>0</v>
      </c>
      <c r="N70" s="113">
        <v>70.1</v>
      </c>
      <c r="O70" s="113">
        <v>457.7</v>
      </c>
      <c r="P70" s="116">
        <v>2841.5</v>
      </c>
      <c r="Q70" s="85">
        <f>SUM(W70:AA70)</f>
        <v>2810.7</v>
      </c>
      <c r="R70" s="113">
        <v>1298.4</v>
      </c>
      <c r="S70" s="113">
        <v>1043.4</v>
      </c>
      <c r="T70" s="113">
        <v>180.2</v>
      </c>
      <c r="U70" s="62">
        <f>SUM(R70:T70)</f>
        <v>2522</v>
      </c>
      <c r="V70" s="113">
        <v>0</v>
      </c>
      <c r="W70" s="80">
        <f>U70+V70</f>
        <v>2522</v>
      </c>
      <c r="X70" s="113">
        <v>0</v>
      </c>
      <c r="Y70" s="113">
        <v>51.2</v>
      </c>
      <c r="Z70" s="113">
        <v>17</v>
      </c>
      <c r="AA70" s="113">
        <v>220.5</v>
      </c>
      <c r="AB70" s="81">
        <f>SUM(AE70:AG70)</f>
        <v>2810.7</v>
      </c>
      <c r="AC70" s="127">
        <v>2759.5</v>
      </c>
      <c r="AD70" s="113">
        <v>0</v>
      </c>
      <c r="AE70" s="66">
        <f>SUM(AC70:AD70)</f>
        <v>2759.5</v>
      </c>
      <c r="AF70" s="113">
        <v>0</v>
      </c>
      <c r="AG70" s="113">
        <v>51.2</v>
      </c>
      <c r="AH70" s="83">
        <f t="shared" si="21"/>
        <v>78.81988936462793</v>
      </c>
      <c r="AI70" s="37"/>
    </row>
    <row r="71" spans="1:35" ht="13.5" customHeight="1">
      <c r="A71" s="3">
        <v>52321400</v>
      </c>
      <c r="B71" s="3">
        <v>60</v>
      </c>
      <c r="C71" s="51" t="s">
        <v>148</v>
      </c>
      <c r="D71" s="33" t="s">
        <v>23</v>
      </c>
      <c r="E71" s="34" t="s">
        <v>32</v>
      </c>
      <c r="F71" s="103">
        <f>SUM(L71:P71)</f>
        <v>2040.0000000000002</v>
      </c>
      <c r="G71" s="114">
        <v>47.3</v>
      </c>
      <c r="H71" s="114">
        <v>65.2</v>
      </c>
      <c r="I71" s="114">
        <v>661.9000000000001</v>
      </c>
      <c r="J71" s="62">
        <f>SUM(G71:I71)</f>
        <v>774.4000000000001</v>
      </c>
      <c r="K71" s="114">
        <v>0</v>
      </c>
      <c r="L71" s="80">
        <f>J71+K71</f>
        <v>774.4000000000001</v>
      </c>
      <c r="M71" s="114">
        <v>0</v>
      </c>
      <c r="N71" s="113">
        <v>10.3</v>
      </c>
      <c r="O71" s="113">
        <v>585.1</v>
      </c>
      <c r="P71" s="116">
        <v>670.2</v>
      </c>
      <c r="Q71" s="85">
        <f>SUM(W71:AA71)</f>
        <v>714.6000000000001</v>
      </c>
      <c r="R71" s="113">
        <v>33.6</v>
      </c>
      <c r="S71" s="113">
        <v>36.400000000000006</v>
      </c>
      <c r="T71" s="113">
        <v>446.90000000000003</v>
      </c>
      <c r="U71" s="62">
        <f>SUM(R71:T71)</f>
        <v>516.9000000000001</v>
      </c>
      <c r="V71" s="113">
        <v>0</v>
      </c>
      <c r="W71" s="80">
        <f>U71+V71</f>
        <v>516.9000000000001</v>
      </c>
      <c r="X71" s="113">
        <v>0</v>
      </c>
      <c r="Y71" s="113">
        <v>3.2</v>
      </c>
      <c r="Z71" s="113">
        <v>57.7</v>
      </c>
      <c r="AA71" s="113">
        <v>136.8</v>
      </c>
      <c r="AB71" s="81">
        <f>SUM(AE71:AG71)</f>
        <v>714.6000000000001</v>
      </c>
      <c r="AC71" s="127">
        <v>711.4000000000001</v>
      </c>
      <c r="AD71" s="113">
        <v>0</v>
      </c>
      <c r="AE71" s="66">
        <f>SUM(AC71:AD71)</f>
        <v>711.4000000000001</v>
      </c>
      <c r="AF71" s="113">
        <v>0</v>
      </c>
      <c r="AG71" s="113">
        <v>3.2</v>
      </c>
      <c r="AH71" s="83">
        <f t="shared" si="21"/>
        <v>66.74845041322315</v>
      </c>
      <c r="AI71" s="37"/>
    </row>
    <row r="72" spans="1:35" s="35" customFormat="1" ht="13.5" customHeight="1" thickBot="1">
      <c r="A72" s="3">
        <v>52323100</v>
      </c>
      <c r="B72" s="3">
        <v>61</v>
      </c>
      <c r="C72" s="52" t="s">
        <v>62</v>
      </c>
      <c r="D72" s="10" t="s">
        <v>18</v>
      </c>
      <c r="E72" s="11" t="s">
        <v>38</v>
      </c>
      <c r="F72" s="108">
        <f>SUM(L72:P72)</f>
        <v>11670.1</v>
      </c>
      <c r="G72" s="118">
        <v>1661.6999999999998</v>
      </c>
      <c r="H72" s="118">
        <v>5014.200000000001</v>
      </c>
      <c r="I72" s="118">
        <v>124.69999999999999</v>
      </c>
      <c r="J72" s="63">
        <f>SUM(G72:I72)</f>
        <v>6800.6</v>
      </c>
      <c r="K72" s="118">
        <v>11.7</v>
      </c>
      <c r="L72" s="87">
        <f>J72+K72</f>
        <v>6812.3</v>
      </c>
      <c r="M72" s="118">
        <v>0</v>
      </c>
      <c r="N72" s="118">
        <v>345.3</v>
      </c>
      <c r="O72" s="118">
        <v>1202</v>
      </c>
      <c r="P72" s="119">
        <v>3310.5</v>
      </c>
      <c r="Q72" s="92">
        <f>SUM(W72:AA72)</f>
        <v>6855.7</v>
      </c>
      <c r="R72" s="118">
        <v>1523.3999999999999</v>
      </c>
      <c r="S72" s="118">
        <v>4049.4000000000005</v>
      </c>
      <c r="T72" s="118">
        <v>83.89999999999999</v>
      </c>
      <c r="U72" s="63">
        <f>SUM(R72:T72)</f>
        <v>5656.7</v>
      </c>
      <c r="V72" s="118">
        <v>11.7</v>
      </c>
      <c r="W72" s="87">
        <f>U72+V72</f>
        <v>5668.4</v>
      </c>
      <c r="X72" s="118">
        <v>0</v>
      </c>
      <c r="Y72" s="118">
        <v>329.6</v>
      </c>
      <c r="Z72" s="118">
        <v>103.7</v>
      </c>
      <c r="AA72" s="118">
        <v>754</v>
      </c>
      <c r="AB72" s="90">
        <f>SUM(AE72:AG72)</f>
        <v>6855.7</v>
      </c>
      <c r="AC72" s="128">
        <v>6514.4</v>
      </c>
      <c r="AD72" s="118">
        <v>11.7</v>
      </c>
      <c r="AE72" s="88">
        <f>SUM(AC72:AD72)</f>
        <v>6526.099999999999</v>
      </c>
      <c r="AF72" s="118">
        <v>0</v>
      </c>
      <c r="AG72" s="118">
        <v>329.6</v>
      </c>
      <c r="AH72" s="94">
        <f t="shared" si="21"/>
        <v>83.20831437253203</v>
      </c>
      <c r="AI72" s="37"/>
    </row>
    <row r="73" spans="2:35" ht="13.5" customHeight="1" thickBot="1" thickTop="1">
      <c r="B73" s="3">
        <v>62</v>
      </c>
      <c r="C73" s="129"/>
      <c r="D73" s="130"/>
      <c r="E73" s="53" t="s">
        <v>64</v>
      </c>
      <c r="F73" s="106">
        <f aca="true" t="shared" si="42" ref="F73:AG73">SUM(F69:F72)</f>
        <v>39090.6</v>
      </c>
      <c r="G73" s="70">
        <f t="shared" si="42"/>
        <v>5492.9</v>
      </c>
      <c r="H73" s="70">
        <f t="shared" si="42"/>
        <v>9137</v>
      </c>
      <c r="I73" s="70">
        <f t="shared" si="42"/>
        <v>1811.3</v>
      </c>
      <c r="J73" s="70">
        <f t="shared" si="42"/>
        <v>16441.2</v>
      </c>
      <c r="K73" s="70">
        <f t="shared" si="42"/>
        <v>11.7</v>
      </c>
      <c r="L73" s="70">
        <f t="shared" si="42"/>
        <v>16452.9</v>
      </c>
      <c r="M73" s="70">
        <f t="shared" si="42"/>
        <v>0</v>
      </c>
      <c r="N73" s="70">
        <f t="shared" si="42"/>
        <v>541</v>
      </c>
      <c r="O73" s="70">
        <f t="shared" si="42"/>
        <v>5486.2</v>
      </c>
      <c r="P73" s="69">
        <f t="shared" si="42"/>
        <v>16610.5</v>
      </c>
      <c r="Q73" s="73">
        <f t="shared" si="42"/>
        <v>16077.7</v>
      </c>
      <c r="R73" s="70">
        <f t="shared" si="42"/>
        <v>5055.8</v>
      </c>
      <c r="S73" s="70">
        <f t="shared" si="42"/>
        <v>7659.500000000001</v>
      </c>
      <c r="T73" s="70">
        <f t="shared" si="42"/>
        <v>1468.4</v>
      </c>
      <c r="U73" s="70">
        <f t="shared" si="42"/>
        <v>14183.7</v>
      </c>
      <c r="V73" s="70">
        <f t="shared" si="42"/>
        <v>11.7</v>
      </c>
      <c r="W73" s="70">
        <f t="shared" si="42"/>
        <v>14195.4</v>
      </c>
      <c r="X73" s="70">
        <f t="shared" si="42"/>
        <v>0</v>
      </c>
      <c r="Y73" s="70">
        <f t="shared" si="42"/>
        <v>499.3</v>
      </c>
      <c r="Z73" s="70">
        <f t="shared" si="42"/>
        <v>260.1</v>
      </c>
      <c r="AA73" s="70">
        <f t="shared" si="42"/>
        <v>1122.9</v>
      </c>
      <c r="AB73" s="71">
        <f>SUM(AB69:AB72)</f>
        <v>16077.7</v>
      </c>
      <c r="AC73" s="73">
        <f t="shared" si="42"/>
        <v>15566.7</v>
      </c>
      <c r="AD73" s="70">
        <f t="shared" si="42"/>
        <v>11.7</v>
      </c>
      <c r="AE73" s="70">
        <f t="shared" si="42"/>
        <v>15578.400000000001</v>
      </c>
      <c r="AF73" s="170">
        <f>SUM(AF69:AF72)</f>
        <v>0</v>
      </c>
      <c r="AG73" s="70">
        <f t="shared" si="42"/>
        <v>499.3</v>
      </c>
      <c r="AH73" s="74">
        <f>W73/L73*100</f>
        <v>86.27901464179565</v>
      </c>
      <c r="AI73" s="37"/>
    </row>
    <row r="74" spans="2:35" ht="13.5" customHeight="1" thickBot="1">
      <c r="B74" s="3">
        <v>63</v>
      </c>
      <c r="C74" s="133"/>
      <c r="D74" s="134" t="s">
        <v>102</v>
      </c>
      <c r="E74" s="135"/>
      <c r="F74" s="159">
        <f aca="true" t="shared" si="43" ref="F74:AG74">SUM(F13,F32,F40,F51,F60,F63,F68,F73)</f>
        <v>183409.69999999998</v>
      </c>
      <c r="G74" s="160">
        <f t="shared" si="43"/>
        <v>42218.6</v>
      </c>
      <c r="H74" s="160">
        <f t="shared" si="43"/>
        <v>25371.5</v>
      </c>
      <c r="I74" s="96">
        <f t="shared" si="43"/>
        <v>4738.2</v>
      </c>
      <c r="J74" s="95">
        <f t="shared" si="43"/>
        <v>72328.3</v>
      </c>
      <c r="K74" s="95">
        <f t="shared" si="43"/>
        <v>576.4000000000001</v>
      </c>
      <c r="L74" s="160">
        <f t="shared" si="43"/>
        <v>72904.70000000001</v>
      </c>
      <c r="M74" s="96">
        <f t="shared" si="43"/>
        <v>0</v>
      </c>
      <c r="N74" s="95">
        <f t="shared" si="43"/>
        <v>1085</v>
      </c>
      <c r="O74" s="96">
        <f t="shared" si="43"/>
        <v>22404.8</v>
      </c>
      <c r="P74" s="110">
        <f t="shared" si="43"/>
        <v>87015.2</v>
      </c>
      <c r="Q74" s="109">
        <f t="shared" si="43"/>
        <v>66192.8</v>
      </c>
      <c r="R74" s="95">
        <f t="shared" si="43"/>
        <v>36400.200000000004</v>
      </c>
      <c r="S74" s="96">
        <f t="shared" si="43"/>
        <v>17584.1</v>
      </c>
      <c r="T74" s="95">
        <f t="shared" si="43"/>
        <v>3211.7</v>
      </c>
      <c r="U74" s="95">
        <f t="shared" si="43"/>
        <v>57196</v>
      </c>
      <c r="V74" s="160">
        <f t="shared" si="43"/>
        <v>397.7</v>
      </c>
      <c r="W74" s="160">
        <f t="shared" si="43"/>
        <v>57593.7</v>
      </c>
      <c r="X74" s="96">
        <f t="shared" si="43"/>
        <v>0</v>
      </c>
      <c r="Y74" s="95">
        <f t="shared" si="43"/>
        <v>996.6</v>
      </c>
      <c r="Z74" s="96">
        <f t="shared" si="43"/>
        <v>1399.4</v>
      </c>
      <c r="AA74" s="110">
        <f t="shared" si="43"/>
        <v>6203.1</v>
      </c>
      <c r="AB74" s="159">
        <f t="shared" si="43"/>
        <v>66192.8</v>
      </c>
      <c r="AC74" s="160">
        <f t="shared" si="43"/>
        <v>64797.100000000006</v>
      </c>
      <c r="AD74" s="96">
        <f t="shared" si="43"/>
        <v>397.7</v>
      </c>
      <c r="AE74" s="95">
        <f t="shared" si="43"/>
        <v>65194.8</v>
      </c>
      <c r="AF74" s="96">
        <f t="shared" si="43"/>
        <v>0</v>
      </c>
      <c r="AG74" s="110">
        <f t="shared" si="43"/>
        <v>998</v>
      </c>
      <c r="AH74" s="169">
        <f>W74/L74*100</f>
        <v>78.99861051482276</v>
      </c>
      <c r="AI74" s="158"/>
    </row>
    <row r="75" spans="2:34" ht="13.5" customHeight="1">
      <c r="B75" s="3">
        <v>64</v>
      </c>
      <c r="C75" s="142" t="s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4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3.5" customHeight="1">
      <c r="B76" s="3">
        <v>65</v>
      </c>
      <c r="C76" s="142" t="s">
        <v>39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3:34" ht="13.5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</row>
  </sheetData>
  <sheetProtection/>
  <autoFilter ref="A11:AI11">
    <sortState ref="A12:AI77">
      <sortCondition sortBy="value" ref="B12:B77"/>
    </sortState>
  </autoFilter>
  <mergeCells count="8">
    <mergeCell ref="G7:J8"/>
    <mergeCell ref="R7:U8"/>
    <mergeCell ref="AB3:AG4"/>
    <mergeCell ref="F3:P4"/>
    <mergeCell ref="G5:L6"/>
    <mergeCell ref="AC5:AE6"/>
    <mergeCell ref="R5:W6"/>
    <mergeCell ref="Q3:AA4"/>
  </mergeCells>
  <printOptions/>
  <pageMargins left="0.5905511811023623" right="0.3937007874015748" top="0.5905511811023623" bottom="0.5905511811023623" header="0.5118110236220472" footer="0.5118110236220472"/>
  <pageSetup blackAndWhite="1" fitToHeight="0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2021-03-31T06:11:59Z</dcterms:created>
  <dcterms:modified xsi:type="dcterms:W3CDTF">2024-01-15T01:42:55Z</dcterms:modified>
  <cp:category/>
  <cp:version/>
  <cp:contentType/>
  <cp:contentStatus/>
</cp:coreProperties>
</file>