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7 電気\"/>
    </mc:Choice>
  </mc:AlternateContent>
  <xr:revisionPtr revIDLastSave="0" documentId="13_ncr:1_{9F48904C-5113-478C-ABAA-F50E841B0777}" xr6:coauthVersionLast="47" xr6:coauthVersionMax="47" xr10:uidLastSave="{00000000-0000-0000-0000-000000000000}"/>
  <workbookProtection workbookAlgorithmName="SHA-512" workbookHashValue="K+TKib63DVawp5GjnCjY4+WMFbQ5krIMfV5bA9xvGaZbvnJL5DI/WehzcVYcs/BFdkFinWr4aT9qtxlavFknNA==" workbookSaltValue="QOtmx9eZ2fT/a6PB1iWGLA==" workbookSpinCount="100000" lockStructure="1"/>
  <bookViews>
    <workbookView xWindow="-110" yWindow="-110" windowWidth="22780" windowHeight="1466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BF118" i="4" s="1"/>
  <c r="EP12" i="5"/>
  <c r="AM118" i="4" s="1"/>
  <c r="EO12" i="5"/>
  <c r="EI12" i="5"/>
  <c r="EH12" i="5"/>
  <c r="EG12" i="5"/>
  <c r="EF12" i="5"/>
  <c r="EE12" i="5"/>
  <c r="DY12" i="5"/>
  <c r="DX12" i="5"/>
  <c r="BY87" i="4" s="1"/>
  <c r="DW12" i="5"/>
  <c r="DV12" i="5"/>
  <c r="DU12" i="5"/>
  <c r="DO12" i="5"/>
  <c r="DN12" i="5"/>
  <c r="DM12" i="5"/>
  <c r="DL12" i="5"/>
  <c r="AM72" i="4" s="1"/>
  <c r="DK12" i="5"/>
  <c r="T72" i="4" s="1"/>
  <c r="DE12" i="5"/>
  <c r="DD12" i="5"/>
  <c r="DC12" i="5"/>
  <c r="DB12" i="5"/>
  <c r="DA12" i="5"/>
  <c r="CT12" i="5"/>
  <c r="CS12" i="5"/>
  <c r="CR12" i="5"/>
  <c r="SS37" i="4" s="1"/>
  <c r="CQ12" i="5"/>
  <c r="CP12" i="5"/>
  <c r="CJ12" i="5"/>
  <c r="CI12" i="5"/>
  <c r="CH12" i="5"/>
  <c r="CG12" i="5"/>
  <c r="CF12" i="5"/>
  <c r="BY12" i="5"/>
  <c r="LJ37" i="4" s="1"/>
  <c r="BX12" i="5"/>
  <c r="BW12" i="5"/>
  <c r="BV12" i="5"/>
  <c r="BU12" i="5"/>
  <c r="BN12" i="5"/>
  <c r="BM12" i="5"/>
  <c r="BL12" i="5"/>
  <c r="BK12" i="5"/>
  <c r="EU37" i="4" s="1"/>
  <c r="BJ12" i="5"/>
  <c r="BC12" i="5"/>
  <c r="BB12" i="5"/>
  <c r="BA12" i="5"/>
  <c r="AZ12" i="5"/>
  <c r="AY12" i="5"/>
  <c r="MO11" i="5"/>
  <c r="MN11" i="5"/>
  <c r="TK117" i="4" s="1"/>
  <c r="MM11" i="5"/>
  <c r="ML11" i="5"/>
  <c r="MK11" i="5"/>
  <c r="ME11" i="5"/>
  <c r="MD11" i="5"/>
  <c r="MC11" i="5"/>
  <c r="MB11" i="5"/>
  <c r="MA11" i="5"/>
  <c r="RL101" i="4" s="1"/>
  <c r="LU11" i="5"/>
  <c r="LT11" i="5"/>
  <c r="LS11" i="5"/>
  <c r="LR11" i="5"/>
  <c r="LQ11" i="5"/>
  <c r="LK11" i="5"/>
  <c r="LJ11" i="5"/>
  <c r="LI11" i="5"/>
  <c r="LH11" i="5"/>
  <c r="LG11" i="5"/>
  <c r="LA11" i="5"/>
  <c r="KZ11" i="5"/>
  <c r="KY11" i="5"/>
  <c r="KX11" i="5"/>
  <c r="KW11" i="5"/>
  <c r="KP11" i="5"/>
  <c r="PT117" i="4" s="1"/>
  <c r="KO11" i="5"/>
  <c r="KN11" i="5"/>
  <c r="KM11" i="5"/>
  <c r="KL11" i="5"/>
  <c r="KF11" i="5"/>
  <c r="KE11" i="5"/>
  <c r="KD11" i="5"/>
  <c r="OL101" i="4" s="1"/>
  <c r="KC11" i="5"/>
  <c r="NU101" i="4" s="1"/>
  <c r="KB11" i="5"/>
  <c r="JV11" i="5"/>
  <c r="JU11" i="5"/>
  <c r="JT11" i="5"/>
  <c r="JS11" i="5"/>
  <c r="JR11" i="5"/>
  <c r="JL11" i="5"/>
  <c r="JK11" i="5"/>
  <c r="PC71" i="4" s="1"/>
  <c r="JJ11" i="5"/>
  <c r="JI11" i="5"/>
  <c r="JH11" i="5"/>
  <c r="JB11" i="5"/>
  <c r="JA11" i="5"/>
  <c r="IZ11" i="5"/>
  <c r="IY11" i="5"/>
  <c r="IX11" i="5"/>
  <c r="IQ11" i="5"/>
  <c r="IP11" i="5"/>
  <c r="IO11" i="5"/>
  <c r="IN11" i="5"/>
  <c r="IM11" i="5"/>
  <c r="IG11" i="5"/>
  <c r="IF11" i="5"/>
  <c r="IE11" i="5"/>
  <c r="KC101" i="4" s="1"/>
  <c r="ID11" i="5"/>
  <c r="IC11" i="5"/>
  <c r="HW11" i="5"/>
  <c r="HV11" i="5"/>
  <c r="HU11" i="5"/>
  <c r="HT11" i="5"/>
  <c r="HS11" i="5"/>
  <c r="IU86" i="4" s="1"/>
  <c r="HM11" i="5"/>
  <c r="HL11" i="5"/>
  <c r="HK11" i="5"/>
  <c r="HJ11" i="5"/>
  <c r="HI11" i="5"/>
  <c r="HC11" i="5"/>
  <c r="HB11" i="5"/>
  <c r="HA11" i="5"/>
  <c r="GZ11" i="5"/>
  <c r="JL56" i="4" s="1"/>
  <c r="GY11" i="5"/>
  <c r="GR11" i="5"/>
  <c r="GQ11" i="5"/>
  <c r="GP11" i="5"/>
  <c r="GO11" i="5"/>
  <c r="GN11" i="5"/>
  <c r="GH11" i="5"/>
  <c r="HC101" i="4" s="1"/>
  <c r="GG11" i="5"/>
  <c r="GL101" i="4" s="1"/>
  <c r="GF11" i="5"/>
  <c r="GE11" i="5"/>
  <c r="GD11" i="5"/>
  <c r="FX11" i="5"/>
  <c r="FW11" i="5"/>
  <c r="FV11" i="5"/>
  <c r="FU11" i="5"/>
  <c r="FT11" i="5"/>
  <c r="EM86" i="4" s="1"/>
  <c r="FN11" i="5"/>
  <c r="FM11" i="5"/>
  <c r="FL11" i="5"/>
  <c r="FK11" i="5"/>
  <c r="FJ11" i="5"/>
  <c r="FD11" i="5"/>
  <c r="FC11" i="5"/>
  <c r="FB11" i="5"/>
  <c r="FA11" i="5"/>
  <c r="EZ11" i="5"/>
  <c r="ES11" i="5"/>
  <c r="ER11" i="5"/>
  <c r="EQ11" i="5"/>
  <c r="EP11" i="5"/>
  <c r="EO11" i="5"/>
  <c r="EI11" i="5"/>
  <c r="CR101" i="4" s="1"/>
  <c r="EH11" i="5"/>
  <c r="EG11" i="5"/>
  <c r="EF11" i="5"/>
  <c r="EE11" i="5"/>
  <c r="DY11" i="5"/>
  <c r="DX11" i="5"/>
  <c r="DW11" i="5"/>
  <c r="BF86" i="4" s="1"/>
  <c r="DV11" i="5"/>
  <c r="AM86" i="4" s="1"/>
  <c r="DU11" i="5"/>
  <c r="DO11" i="5"/>
  <c r="DN11" i="5"/>
  <c r="DM11" i="5"/>
  <c r="DL11" i="5"/>
  <c r="DK11" i="5"/>
  <c r="DE11" i="5"/>
  <c r="DD11" i="5"/>
  <c r="BY56" i="4" s="1"/>
  <c r="DC11" i="5"/>
  <c r="DB11" i="5"/>
  <c r="DA11" i="5"/>
  <c r="CT11" i="5"/>
  <c r="CS11" i="5"/>
  <c r="CR11" i="5"/>
  <c r="CQ11" i="5"/>
  <c r="RZ36" i="4" s="1"/>
  <c r="CP11" i="5"/>
  <c r="RG36" i="4" s="1"/>
  <c r="CJ11" i="5"/>
  <c r="CI11" i="5"/>
  <c r="CH11" i="5"/>
  <c r="CG11" i="5"/>
  <c r="CF11" i="5"/>
  <c r="BY11" i="5"/>
  <c r="BX11" i="5"/>
  <c r="KQ36" i="4" s="1"/>
  <c r="BW11" i="5"/>
  <c r="JX36" i="4" s="1"/>
  <c r="BV11" i="5"/>
  <c r="BU11" i="5"/>
  <c r="BN11" i="5"/>
  <c r="BM11" i="5"/>
  <c r="BL11" i="5"/>
  <c r="BK11" i="5"/>
  <c r="BJ11" i="5"/>
  <c r="EB36" i="4" s="1"/>
  <c r="BC11" i="5"/>
  <c r="CP36" i="4" s="1"/>
  <c r="BB11" i="5"/>
  <c r="BA11" i="5"/>
  <c r="AZ11" i="5"/>
  <c r="AY11" i="5"/>
  <c r="KU9" i="5"/>
  <c r="IV9" i="5"/>
  <c r="GW9" i="5"/>
  <c r="EX9" i="5"/>
  <c r="D126" i="4" s="1"/>
  <c r="CY9" i="5"/>
  <c r="MK8" i="5"/>
  <c r="MJ8" i="5"/>
  <c r="MA8" i="5"/>
  <c r="ME12" i="5" s="1"/>
  <c r="UB102" i="4" s="1"/>
  <c r="LZ8" i="5"/>
  <c r="LQ8" i="5"/>
  <c r="LP8" i="5"/>
  <c r="LG8" i="5"/>
  <c r="LI12" i="5" s="1"/>
  <c r="ST72" i="4" s="1"/>
  <c r="LF8" i="5"/>
  <c r="KW8" i="5"/>
  <c r="KZ12" i="5" s="1"/>
  <c r="KV8" i="5"/>
  <c r="KU8" i="5"/>
  <c r="KL8" i="5"/>
  <c r="KK8" i="5"/>
  <c r="KB8" i="5"/>
  <c r="KA8" i="5"/>
  <c r="JR8" i="5"/>
  <c r="JT12" i="5" s="1"/>
  <c r="JQ8" i="5"/>
  <c r="JH8" i="5"/>
  <c r="JG8" i="5"/>
  <c r="IX8" i="5"/>
  <c r="IX12" i="5" s="1"/>
  <c r="IW8" i="5"/>
  <c r="IV8" i="5"/>
  <c r="IM8" i="5"/>
  <c r="IN12" i="5" s="1"/>
  <c r="JL118" i="4" s="1"/>
  <c r="IL8" i="5"/>
  <c r="IC8" i="5"/>
  <c r="IB8" i="5"/>
  <c r="HS8" i="5"/>
  <c r="HV12" i="5" s="1"/>
  <c r="HR8" i="5"/>
  <c r="HI8" i="5"/>
  <c r="HI12" i="5" s="1"/>
  <c r="HH8" i="5"/>
  <c r="GY8" i="5"/>
  <c r="GZ12" i="5" s="1"/>
  <c r="JL57" i="4" s="1"/>
  <c r="GX8" i="5"/>
  <c r="GW8" i="5"/>
  <c r="GM8" i="5"/>
  <c r="GC8" i="5"/>
  <c r="FS8" i="5"/>
  <c r="FI8" i="5"/>
  <c r="EY8" i="5"/>
  <c r="EX8" i="5"/>
  <c r="EN8" i="5"/>
  <c r="ED8" i="5"/>
  <c r="DT8" i="5"/>
  <c r="DJ8" i="5"/>
  <c r="CZ8" i="5"/>
  <c r="CY8" i="5"/>
  <c r="CO8" i="5"/>
  <c r="CE8" i="5"/>
  <c r="BT8" i="5"/>
  <c r="BI8" i="5"/>
  <c r="AX8" i="5"/>
  <c r="AX6" i="5"/>
  <c r="AW6" i="5"/>
  <c r="AV6" i="5"/>
  <c r="AU6" i="5"/>
  <c r="HC16" i="4" s="1"/>
  <c r="AT6" i="5"/>
  <c r="FT16" i="4" s="1"/>
  <c r="AS6" i="5"/>
  <c r="AR6" i="5"/>
  <c r="AQ6" i="5"/>
  <c r="AP6" i="5"/>
  <c r="AO6" i="5"/>
  <c r="AN6" i="5"/>
  <c r="AM6" i="5"/>
  <c r="DB15" i="4" s="1"/>
  <c r="AL6" i="5"/>
  <c r="BS15" i="4" s="1"/>
  <c r="AK6" i="5"/>
  <c r="AJ6" i="5"/>
  <c r="AI6" i="5"/>
  <c r="AH6" i="5"/>
  <c r="AG6" i="5"/>
  <c r="AF6" i="5"/>
  <c r="AE6" i="5"/>
  <c r="FT13" i="4" s="1"/>
  <c r="AD6" i="5"/>
  <c r="EK13" i="4" s="1"/>
  <c r="AC6" i="5"/>
  <c r="AB6" i="5"/>
  <c r="AA6" i="5"/>
  <c r="Z6" i="5"/>
  <c r="Y6" i="5"/>
  <c r="X6" i="5"/>
  <c r="W6" i="5"/>
  <c r="BS12" i="4" s="1"/>
  <c r="V6" i="5"/>
  <c r="BS9" i="4" s="1"/>
  <c r="U6" i="5"/>
  <c r="T6" i="5"/>
  <c r="S6" i="5"/>
  <c r="R6" i="5"/>
  <c r="Q6" i="5"/>
  <c r="P6" i="5"/>
  <c r="O6" i="5"/>
  <c r="N6" i="5"/>
  <c r="BS5" i="4" s="1"/>
  <c r="M6" i="5"/>
  <c r="GD8" i="5" s="1"/>
  <c r="L6" i="5"/>
  <c r="HA3" i="4" s="1"/>
  <c r="K6" i="5"/>
  <c r="J6" i="5"/>
  <c r="I6" i="5"/>
  <c r="H6" i="5"/>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T118" i="4"/>
  <c r="UB117" i="4"/>
  <c r="ST117" i="4"/>
  <c r="SC117" i="4"/>
  <c r="RL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PT101" i="4"/>
  <c r="PC101" i="4"/>
  <c r="ND101" i="4"/>
  <c r="LK101" i="4"/>
  <c r="KT101" i="4"/>
  <c r="JL101" i="4"/>
  <c r="IU101" i="4"/>
  <c r="FU101" i="4"/>
  <c r="FD101" i="4"/>
  <c r="EM101" i="4"/>
  <c r="BY101" i="4"/>
  <c r="BF101" i="4"/>
  <c r="AM101" i="4"/>
  <c r="T101" i="4"/>
  <c r="OL87" i="4"/>
  <c r="KT87" i="4"/>
  <c r="CR87" i="4"/>
  <c r="BF87" i="4"/>
  <c r="AM87" i="4"/>
  <c r="T87" i="4"/>
  <c r="UB86" i="4"/>
  <c r="TK86" i="4"/>
  <c r="ST86" i="4"/>
  <c r="SC86" i="4"/>
  <c r="RL86" i="4"/>
  <c r="PT86" i="4"/>
  <c r="PC86" i="4"/>
  <c r="OL86" i="4"/>
  <c r="NU86" i="4"/>
  <c r="ND86" i="4"/>
  <c r="LK86" i="4"/>
  <c r="KT86" i="4"/>
  <c r="KC86" i="4"/>
  <c r="JL86" i="4"/>
  <c r="HC86" i="4"/>
  <c r="GL86" i="4"/>
  <c r="FU86" i="4"/>
  <c r="FD86" i="4"/>
  <c r="CR86" i="4"/>
  <c r="BY86" i="4"/>
  <c r="T86" i="4"/>
  <c r="IU72" i="4"/>
  <c r="CR72" i="4"/>
  <c r="BY72" i="4"/>
  <c r="BF72" i="4"/>
  <c r="UB71" i="4"/>
  <c r="TK71" i="4"/>
  <c r="ST71" i="4"/>
  <c r="SC71" i="4"/>
  <c r="RL71" i="4"/>
  <c r="PT71" i="4"/>
  <c r="OL71" i="4"/>
  <c r="NU71" i="4"/>
  <c r="ND71" i="4"/>
  <c r="LK71" i="4"/>
  <c r="KT71" i="4"/>
  <c r="KC71" i="4"/>
  <c r="JL71" i="4"/>
  <c r="IU71" i="4"/>
  <c r="HC71" i="4"/>
  <c r="GL71" i="4"/>
  <c r="FU71" i="4"/>
  <c r="FD71" i="4"/>
  <c r="EM71" i="4"/>
  <c r="CR71" i="4"/>
  <c r="BY71" i="4"/>
  <c r="BF71" i="4"/>
  <c r="AM71" i="4"/>
  <c r="T71" i="4"/>
  <c r="TK57" i="4"/>
  <c r="ND57" i="4"/>
  <c r="CR57" i="4"/>
  <c r="BY57" i="4"/>
  <c r="BF57" i="4"/>
  <c r="AM57" i="4"/>
  <c r="T57" i="4"/>
  <c r="UB56" i="4"/>
  <c r="TK56" i="4"/>
  <c r="ST56" i="4"/>
  <c r="SC56" i="4"/>
  <c r="RL56" i="4"/>
  <c r="PT56" i="4"/>
  <c r="PC56" i="4"/>
  <c r="OL56" i="4"/>
  <c r="NU56" i="4"/>
  <c r="ND56" i="4"/>
  <c r="LK56" i="4"/>
  <c r="KT56" i="4"/>
  <c r="KC56" i="4"/>
  <c r="IU56" i="4"/>
  <c r="HC56" i="4"/>
  <c r="GL56" i="4"/>
  <c r="FU56" i="4"/>
  <c r="FD56" i="4"/>
  <c r="EM56" i="4"/>
  <c r="CR56" i="4"/>
  <c r="BF56" i="4"/>
  <c r="AM56" i="4"/>
  <c r="T56" i="4"/>
  <c r="UE37" i="4"/>
  <c r="TL37" i="4"/>
  <c r="RZ37" i="4"/>
  <c r="RG37" i="4"/>
  <c r="PT37" i="4"/>
  <c r="PA37" i="4"/>
  <c r="OH37" i="4"/>
  <c r="NO37" i="4"/>
  <c r="MV37" i="4"/>
  <c r="KQ37" i="4"/>
  <c r="JX37" i="4"/>
  <c r="JE37" i="4"/>
  <c r="IL37" i="4"/>
  <c r="GZ37" i="4"/>
  <c r="GG37" i="4"/>
  <c r="FN37" i="4"/>
  <c r="EB37" i="4"/>
  <c r="CP37" i="4"/>
  <c r="BW37" i="4"/>
  <c r="BD37" i="4"/>
  <c r="AK37" i="4"/>
  <c r="R37" i="4"/>
  <c r="UE36" i="4"/>
  <c r="TL36" i="4"/>
  <c r="SS36" i="4"/>
  <c r="PT36" i="4"/>
  <c r="PA36" i="4"/>
  <c r="OH36" i="4"/>
  <c r="NO36" i="4"/>
  <c r="MV36" i="4"/>
  <c r="LJ36" i="4"/>
  <c r="JE36" i="4"/>
  <c r="IL36" i="4"/>
  <c r="GZ36" i="4"/>
  <c r="GG36" i="4"/>
  <c r="FN36" i="4"/>
  <c r="EU36" i="4"/>
  <c r="BW36" i="4"/>
  <c r="BD36" i="4"/>
  <c r="AK36" i="4"/>
  <c r="R36" i="4"/>
  <c r="FU19" i="4"/>
  <c r="DT19" i="4"/>
  <c r="BS19" i="4"/>
  <c r="EK16" i="4"/>
  <c r="DB16" i="4"/>
  <c r="BS16" i="4"/>
  <c r="HC15" i="4"/>
  <c r="FT15" i="4"/>
  <c r="EK15" i="4"/>
  <c r="HC14" i="4"/>
  <c r="FT14" i="4"/>
  <c r="EK14" i="4"/>
  <c r="DB14" i="4"/>
  <c r="BS14" i="4"/>
  <c r="HC13" i="4"/>
  <c r="DB13" i="4"/>
  <c r="BS13" i="4"/>
  <c r="HC12" i="4"/>
  <c r="FT12" i="4"/>
  <c r="EK12" i="4"/>
  <c r="DB12" i="4"/>
  <c r="HC11" i="4"/>
  <c r="HA7" i="4"/>
  <c r="B7" i="4"/>
  <c r="HA5" i="4"/>
  <c r="EJ5" i="4"/>
  <c r="B5" i="4"/>
  <c r="EJ3" i="4"/>
  <c r="BS3" i="4"/>
  <c r="B3" i="4"/>
  <c r="B1" i="4"/>
  <c r="LU16" i="5" l="1"/>
  <c r="KF16" i="5"/>
  <c r="IQ16" i="5"/>
  <c r="HC16" i="5"/>
  <c r="FN16" i="5"/>
  <c r="DY16" i="5"/>
  <c r="CJ16" i="5"/>
  <c r="LK16" i="5"/>
  <c r="JV16" i="5"/>
  <c r="IG16" i="5"/>
  <c r="GR16" i="5"/>
  <c r="FD16" i="5"/>
  <c r="DO16" i="5"/>
  <c r="BY16" i="5"/>
  <c r="ME16" i="5"/>
  <c r="KP16" i="5"/>
  <c r="JB16" i="5"/>
  <c r="HM16" i="5"/>
  <c r="FX16" i="5"/>
  <c r="EI16" i="5"/>
  <c r="CT16" i="5"/>
  <c r="BC16" i="5"/>
  <c r="LA16" i="5"/>
  <c r="ES16" i="5"/>
  <c r="LU10" i="5"/>
  <c r="UB85" i="4" s="1"/>
  <c r="KF10" i="5"/>
  <c r="PT100" i="4" s="1"/>
  <c r="IQ10" i="5"/>
  <c r="LK116" i="4" s="1"/>
  <c r="HC10" i="5"/>
  <c r="LK55" i="4" s="1"/>
  <c r="FN10" i="5"/>
  <c r="HC70" i="4" s="1"/>
  <c r="DY10" i="5"/>
  <c r="CR85" i="4" s="1"/>
  <c r="CJ10" i="5"/>
  <c r="PT35" i="4" s="1"/>
  <c r="JL16" i="5"/>
  <c r="DE16" i="5"/>
  <c r="LK10" i="5"/>
  <c r="UB70" i="4" s="1"/>
  <c r="JV10" i="5"/>
  <c r="PT85" i="4" s="1"/>
  <c r="IG10" i="5"/>
  <c r="LK100" i="4" s="1"/>
  <c r="GR10" i="5"/>
  <c r="HC116" i="4" s="1"/>
  <c r="FD10" i="5"/>
  <c r="HC55" i="4" s="1"/>
  <c r="DO10" i="5"/>
  <c r="CR70" i="4" s="1"/>
  <c r="BY10" i="5"/>
  <c r="LJ35" i="4" s="1"/>
  <c r="HW16" i="5"/>
  <c r="BN16" i="5"/>
  <c r="MO10" i="5"/>
  <c r="UB116" i="4" s="1"/>
  <c r="LA10" i="5"/>
  <c r="UB55" i="4" s="1"/>
  <c r="JL10" i="5"/>
  <c r="PT70" i="4" s="1"/>
  <c r="HW10" i="5"/>
  <c r="LK85" i="4" s="1"/>
  <c r="GH10" i="5"/>
  <c r="HC100" i="4" s="1"/>
  <c r="ES10" i="5"/>
  <c r="CR116" i="4" s="1"/>
  <c r="DE10" i="5"/>
  <c r="CR55" i="4" s="1"/>
  <c r="BN10" i="5"/>
  <c r="GZ35" i="4" s="1"/>
  <c r="MO16" i="5"/>
  <c r="GH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M12" i="5"/>
  <c r="LK72" i="4" s="1"/>
  <c r="KC12" i="5"/>
  <c r="NU102" i="4" s="1"/>
  <c r="MN12" i="5"/>
  <c r="TK118" i="4" s="1"/>
  <c r="FJ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JB12" i="5"/>
  <c r="PT57" i="4" s="1"/>
  <c r="KL12" i="5"/>
  <c r="ND118" i="4" s="1"/>
  <c r="LR12" i="5"/>
  <c r="SC87" i="4" s="1"/>
  <c r="GZ18" i="5"/>
  <c r="HB12" i="5"/>
  <c r="KT57" i="4" s="1"/>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HA12" i="5"/>
  <c r="KC57" i="4" s="1"/>
  <c r="IE12" i="5"/>
  <c r="KC102" i="4" s="1"/>
  <c r="JK12" i="5"/>
  <c r="PC72" i="4" s="1"/>
  <c r="KP12" i="5"/>
  <c r="PT118" i="4" s="1"/>
  <c r="MA12" i="5"/>
  <c r="RL102" i="4" s="1"/>
  <c r="LH16" i="5" l="1"/>
  <c r="JS16" i="5"/>
  <c r="ID16" i="5"/>
  <c r="GO16" i="5"/>
  <c r="FA16" i="5"/>
  <c r="DL16" i="5"/>
  <c r="BV16" i="5"/>
  <c r="ML16" i="5"/>
  <c r="KX16" i="5"/>
  <c r="JI16" i="5"/>
  <c r="HT16" i="5"/>
  <c r="GE16" i="5"/>
  <c r="EP16" i="5"/>
  <c r="DB16" i="5"/>
  <c r="BK16" i="5"/>
  <c r="LR16" i="5"/>
  <c r="KC16" i="5"/>
  <c r="IN16" i="5"/>
  <c r="GZ16" i="5"/>
  <c r="FK16" i="5"/>
  <c r="DV16" i="5"/>
  <c r="CG16" i="5"/>
  <c r="HJ16" i="5"/>
  <c r="AZ16" i="5"/>
  <c r="LH10" i="5"/>
  <c r="SC70" i="4" s="1"/>
  <c r="JS10" i="5"/>
  <c r="NU85" i="4" s="1"/>
  <c r="ID10" i="5"/>
  <c r="JL100" i="4" s="1"/>
  <c r="GO10" i="5"/>
  <c r="FD116" i="4" s="1"/>
  <c r="FA10" i="5"/>
  <c r="FD55" i="4" s="1"/>
  <c r="DL10" i="5"/>
  <c r="AM70" i="4" s="1"/>
  <c r="BV10" i="5"/>
  <c r="JE35" i="4" s="1"/>
  <c r="MB16" i="5"/>
  <c r="FU16" i="5"/>
  <c r="ML10" i="5"/>
  <c r="SC116" i="4" s="1"/>
  <c r="KX10" i="5"/>
  <c r="SC55" i="4" s="1"/>
  <c r="JI10" i="5"/>
  <c r="NU70" i="4" s="1"/>
  <c r="HT10" i="5"/>
  <c r="JL85" i="4" s="1"/>
  <c r="GE10" i="5"/>
  <c r="FD100" i="4" s="1"/>
  <c r="EP10" i="5"/>
  <c r="AM116" i="4" s="1"/>
  <c r="DB10" i="5"/>
  <c r="AM55" i="4" s="1"/>
  <c r="BK10" i="5"/>
  <c r="EU35" i="4" s="1"/>
  <c r="KM16" i="5"/>
  <c r="EF16" i="5"/>
  <c r="MB10" i="5"/>
  <c r="SC100" i="4" s="1"/>
  <c r="KM10" i="5"/>
  <c r="NU116" i="4" s="1"/>
  <c r="IY10" i="5"/>
  <c r="NU55" i="4" s="1"/>
  <c r="HJ10" i="5"/>
  <c r="JL70" i="4" s="1"/>
  <c r="FU10" i="5"/>
  <c r="FD85" i="4" s="1"/>
  <c r="EF10" i="5"/>
  <c r="AM100" i="4" s="1"/>
  <c r="CQ10" i="5"/>
  <c r="RZ35" i="4" s="1"/>
  <c r="AZ10" i="5"/>
  <c r="AK35" i="4" s="1"/>
  <c r="IY16" i="5"/>
  <c r="CQ16" i="5"/>
  <c r="LR10" i="5"/>
  <c r="SC85" i="4" s="1"/>
  <c r="KC10" i="5"/>
  <c r="NU100" i="4" s="1"/>
  <c r="IN10" i="5"/>
  <c r="JL116" i="4" s="1"/>
  <c r="GZ10" i="5"/>
  <c r="JL55" i="4" s="1"/>
  <c r="FK10" i="5"/>
  <c r="FD70" i="4" s="1"/>
  <c r="DV10" i="5"/>
  <c r="AM85" i="4" s="1"/>
  <c r="CG10" i="5"/>
  <c r="NO35" i="4" s="1"/>
  <c r="DB11" i="4"/>
  <c r="FX18" i="5"/>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D10" i="5"/>
  <c r="TK100" i="4" s="1"/>
  <c r="KO10" i="5"/>
  <c r="PC116" i="4" s="1"/>
  <c r="JA10" i="5"/>
  <c r="PC55" i="4" s="1"/>
  <c r="HL10" i="5"/>
  <c r="KT70" i="4" s="1"/>
  <c r="FW10" i="5"/>
  <c r="GL85" i="4" s="1"/>
  <c r="EH10" i="5"/>
  <c r="BY100" i="4" s="1"/>
  <c r="CS10" i="5"/>
  <c r="TL35" i="4" s="1"/>
  <c r="BB10" i="5"/>
  <c r="BW35" i="4" s="1"/>
  <c r="IF16" i="5"/>
  <c r="BX16" i="5"/>
  <c r="LT10" i="5"/>
  <c r="TK85" i="4" s="1"/>
  <c r="KE10" i="5"/>
  <c r="PC100" i="4" s="1"/>
  <c r="IP10" i="5"/>
  <c r="KT116" i="4" s="1"/>
  <c r="HB10" i="5"/>
  <c r="KT55" i="4" s="1"/>
  <c r="FM10" i="5"/>
  <c r="GL70" i="4" s="1"/>
  <c r="DX10" i="5"/>
  <c r="BY85" i="4" s="1"/>
  <c r="CI10" i="5"/>
  <c r="PA35" i="4" s="1"/>
  <c r="GQ16" i="5"/>
  <c r="LJ10" i="5"/>
  <c r="TK70" i="4" s="1"/>
  <c r="JU10" i="5"/>
  <c r="PC85" i="4" s="1"/>
  <c r="IF10" i="5"/>
  <c r="KT100" i="4" s="1"/>
  <c r="GQ10" i="5"/>
  <c r="GL116" i="4" s="1"/>
  <c r="FC10" i="5"/>
  <c r="GL55" i="4" s="1"/>
  <c r="DN10" i="5"/>
  <c r="BY70" i="4" s="1"/>
  <c r="BX10" i="5"/>
  <c r="KQ35" i="4" s="1"/>
  <c r="LJ16" i="5"/>
  <c r="FC16" i="5"/>
  <c r="MN10" i="5"/>
  <c r="TK116" i="4" s="1"/>
  <c r="KZ10" i="5"/>
  <c r="TK55" i="4" s="1"/>
  <c r="JK10" i="5"/>
  <c r="PC70" i="4" s="1"/>
  <c r="HV10" i="5"/>
  <c r="KT85" i="4" s="1"/>
  <c r="GG10" i="5"/>
  <c r="GL100" i="4" s="1"/>
  <c r="ER10" i="5"/>
  <c r="BY116" i="4" s="1"/>
  <c r="DD10" i="5"/>
  <c r="BY55" i="4" s="1"/>
  <c r="BM10" i="5"/>
  <c r="GG35" i="4" s="1"/>
  <c r="FT11" i="4"/>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A16" i="5"/>
  <c r="KL16" i="5"/>
  <c r="IX16" i="5"/>
  <c r="HI16" i="5"/>
  <c r="FT16" i="5"/>
  <c r="EE16" i="5"/>
  <c r="CP16" i="5"/>
  <c r="AY16" i="5"/>
  <c r="MK16" i="5"/>
  <c r="GD16" i="5"/>
  <c r="LQ10" i="5"/>
  <c r="RL85" i="4" s="1"/>
  <c r="KB10" i="5"/>
  <c r="ND100" i="4" s="1"/>
  <c r="IM10" i="5"/>
  <c r="IU116" i="4" s="1"/>
  <c r="GY10" i="5"/>
  <c r="IU55" i="4" s="1"/>
  <c r="FJ10" i="5"/>
  <c r="EM70" i="4" s="1"/>
  <c r="DU10" i="5"/>
  <c r="T85" i="4" s="1"/>
  <c r="CF10" i="5"/>
  <c r="MV35" i="4" s="1"/>
  <c r="KW16" i="5"/>
  <c r="EO16" i="5"/>
  <c r="LG10" i="5"/>
  <c r="RL70" i="4" s="1"/>
  <c r="JR10" i="5"/>
  <c r="ND85" i="4" s="1"/>
  <c r="IC10" i="5"/>
  <c r="IU100" i="4" s="1"/>
  <c r="GN10" i="5"/>
  <c r="EM116" i="4" s="1"/>
  <c r="EZ10" i="5"/>
  <c r="EM55" i="4" s="1"/>
  <c r="DK10" i="5"/>
  <c r="T70" i="4" s="1"/>
  <c r="BU10" i="5"/>
  <c r="IL35" i="4" s="1"/>
  <c r="JH16" i="5"/>
  <c r="DA16" i="5"/>
  <c r="MK10" i="5"/>
  <c r="RL116" i="4" s="1"/>
  <c r="KW10" i="5"/>
  <c r="RL55" i="4" s="1"/>
  <c r="JH10" i="5"/>
  <c r="ND70" i="4" s="1"/>
  <c r="HS10" i="5"/>
  <c r="IU85" i="4" s="1"/>
  <c r="GD10" i="5"/>
  <c r="EM100" i="4" s="1"/>
  <c r="EO10" i="5"/>
  <c r="T116" i="4" s="1"/>
  <c r="DA10" i="5"/>
  <c r="T55" i="4" s="1"/>
  <c r="BJ10" i="5"/>
  <c r="EB35" i="4" s="1"/>
  <c r="HS16" i="5"/>
  <c r="BJ16" i="5"/>
  <c r="MA10" i="5"/>
  <c r="RL100" i="4" s="1"/>
  <c r="KL10" i="5"/>
  <c r="ND116" i="4" s="1"/>
  <c r="IX10" i="5"/>
  <c r="ND55" i="4" s="1"/>
  <c r="HI10" i="5"/>
  <c r="IU70" i="4" s="1"/>
  <c r="FT10" i="5"/>
  <c r="EM85" i="4" s="1"/>
  <c r="EE10" i="5"/>
  <c r="T100" i="4" s="1"/>
  <c r="CP10" i="5"/>
  <c r="RG35" i="4" s="1"/>
  <c r="AY10" i="5"/>
  <c r="R35" i="4" s="1"/>
  <c r="BS11" i="4"/>
  <c r="FK18" i="5"/>
  <c r="FN18" i="5"/>
  <c r="FJ18" i="5"/>
  <c r="FM18" i="5"/>
  <c r="FL18" i="5"/>
  <c r="FN12" i="5"/>
  <c r="HC72" i="4" s="1"/>
  <c r="FJ12" i="5"/>
  <c r="EM72" i="4" s="1"/>
  <c r="FM12" i="5"/>
  <c r="GL72" i="4" s="1"/>
  <c r="FL12" i="5"/>
  <c r="FU72" i="4" s="1"/>
  <c r="FK12" i="5"/>
  <c r="FD72" i="4" s="1"/>
  <c r="MM16" i="5"/>
  <c r="KY16" i="5"/>
  <c r="JJ16" i="5"/>
  <c r="HU16" i="5"/>
  <c r="GF16" i="5"/>
  <c r="EQ16" i="5"/>
  <c r="DC16" i="5"/>
  <c r="BL16" i="5"/>
  <c r="MC16" i="5"/>
  <c r="KN16" i="5"/>
  <c r="IZ16" i="5"/>
  <c r="HK16" i="5"/>
  <c r="FV16" i="5"/>
  <c r="EG16" i="5"/>
  <c r="CR16" i="5"/>
  <c r="BA16" i="5"/>
  <c r="LI16" i="5"/>
  <c r="JT16" i="5"/>
  <c r="IE16" i="5"/>
  <c r="GP16" i="5"/>
  <c r="FB16" i="5"/>
  <c r="DM16" i="5"/>
  <c r="BW16" i="5"/>
  <c r="IO16" i="5"/>
  <c r="CH16" i="5"/>
  <c r="MM10" i="5"/>
  <c r="ST116" i="4" s="1"/>
  <c r="KY10" i="5"/>
  <c r="ST55" i="4" s="1"/>
  <c r="JJ10" i="5"/>
  <c r="OL70" i="4" s="1"/>
  <c r="HU10" i="5"/>
  <c r="KC85" i="4" s="1"/>
  <c r="GF10" i="5"/>
  <c r="FU100" i="4" s="1"/>
  <c r="EQ10" i="5"/>
  <c r="BF116" i="4" s="1"/>
  <c r="DC10" i="5"/>
  <c r="BF55" i="4" s="1"/>
  <c r="BL10" i="5"/>
  <c r="FN35" i="4" s="1"/>
  <c r="HA16" i="5"/>
  <c r="MC10" i="5"/>
  <c r="ST100" i="4" s="1"/>
  <c r="KN10" i="5"/>
  <c r="OL116" i="4" s="1"/>
  <c r="IZ10" i="5"/>
  <c r="OL55" i="4" s="1"/>
  <c r="HK10" i="5"/>
  <c r="KC70" i="4" s="1"/>
  <c r="FV10" i="5"/>
  <c r="FU85" i="4" s="1"/>
  <c r="EG10" i="5"/>
  <c r="BF100" i="4" s="1"/>
  <c r="CR10" i="5"/>
  <c r="SS35" i="4" s="1"/>
  <c r="BA10" i="5"/>
  <c r="BD35" i="4" s="1"/>
  <c r="LS16" i="5"/>
  <c r="FL16" i="5"/>
  <c r="LS10" i="5"/>
  <c r="ST85" i="4" s="1"/>
  <c r="KD10" i="5"/>
  <c r="OL100" i="4" s="1"/>
  <c r="IO10" i="5"/>
  <c r="KC116" i="4" s="1"/>
  <c r="HA10" i="5"/>
  <c r="KC55" i="4" s="1"/>
  <c r="FL10" i="5"/>
  <c r="FU70" i="4" s="1"/>
  <c r="DW10" i="5"/>
  <c r="BF85" i="4" s="1"/>
  <c r="CH10" i="5"/>
  <c r="OH35" i="4" s="1"/>
  <c r="KD16" i="5"/>
  <c r="DW16" i="5"/>
  <c r="LI10" i="5"/>
  <c r="ST70" i="4" s="1"/>
  <c r="JT10" i="5"/>
  <c r="OL85" i="4" s="1"/>
  <c r="IE10" i="5"/>
  <c r="KC100" i="4" s="1"/>
  <c r="GP10" i="5"/>
  <c r="FU116" i="4" s="1"/>
  <c r="FB10" i="5"/>
  <c r="FU55" i="4" s="1"/>
  <c r="DM10" i="5"/>
  <c r="BF70" i="4" s="1"/>
  <c r="BW10" i="5"/>
  <c r="JX35" i="4" s="1"/>
  <c r="EK11" i="4"/>
  <c r="GP18" i="5"/>
  <c r="GR12" i="5"/>
  <c r="HC118" i="4" s="1"/>
  <c r="GO18" i="5"/>
  <c r="GR18" i="5"/>
  <c r="GN18" i="5"/>
  <c r="GQ18" i="5"/>
  <c r="GO12" i="5"/>
  <c r="FD118" i="4" s="1"/>
  <c r="GN12" i="5"/>
  <c r="EM118" i="4" s="1"/>
  <c r="GQ12" i="5"/>
  <c r="GL118" i="4" s="1"/>
  <c r="GP12" i="5"/>
  <c r="FU118" i="4" s="1"/>
</calcChain>
</file>

<file path=xl/sharedStrings.xml><?xml version="1.0" encoding="utf-8"?>
<sst xmlns="http://schemas.openxmlformats.org/spreadsheetml/2006/main" count="1046" uniqueCount="270">
  <si>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</si>
  <si>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</si>
  <si>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</si>
  <si>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</si>
  <si>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</si>
  <si>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</si>
  <si>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</si>
  <si>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</si>
  <si>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</si>
  <si>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</si>
  <si>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</si>
  <si>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</si>
  <si>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</si>
  <si>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</si>
  <si>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</si>
  <si>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</si>
  <si>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</si>
  <si>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</si>
  <si>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</si>
  <si>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</si>
  <si>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</si>
  <si>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</si>
  <si>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</si>
  <si>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</si>
  <si>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</si>
  <si>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</si>
  <si>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</si>
  <si>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</si>
  <si>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</si>
  <si>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</si>
  <si>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</si>
  <si>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</si>
  <si>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</si>
  <si>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</si>
  <si>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</si>
  <si>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</si>
  <si>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</si>
  <si>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</si>
  <si>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</si>
  <si>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</si>
  <si>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</si>
  <si>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</si>
  <si>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</si>
  <si>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</si>
  <si>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</si>
  <si>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</si>
  <si>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</si>
  <si>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</si>
  <si>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</si>
  <si>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</si>
  <si>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</si>
  <si>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</si>
  <si>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</si>
  <si>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</si>
  <si>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</si>
  <si>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</si>
  <si>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</si>
  <si>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</si>
  <si>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</si>
  <si>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</si>
  <si>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</si>
  <si>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</si>
  <si>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</si>
  <si>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</si>
  <si>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</si>
  <si>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</si>
  <si>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</si>
  <si>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</si>
  <si>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</si>
  <si>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</si>
  <si>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</si>
  <si>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</si>
  <si>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</si>
  <si>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</si>
  <si>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</si>
  <si>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</si>
  <si>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</si>
  <si>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</si>
  <si>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</si>
  <si>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</si>
  <si>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</si>
  <si>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</si>
  <si>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</si>
  <si>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</si>
  <si>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</si>
  <si>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</si>
  <si>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</si>
  <si>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</si>
  <si>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</si>
  <si>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</si>
  <si>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</si>
  <si>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</si>
  <si>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</si>
  <si>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</si>
  <si>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</si>
  <si>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</si>
  <si>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</si>
  <si>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</si>
  <si>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</si>
  <si>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</si>
  <si>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</si>
  <si>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</si>
  <si>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</si>
  <si>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</si>
  <si>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</si>
  <si>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</si>
  <si>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</si>
  <si>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</si>
  <si>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</si>
  <si>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</si>
  <si>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</si>
  <si>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</si>
  <si>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</si>
  <si>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</si>
  <si>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</si>
  <si>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</si>
  <si>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</si>
  <si>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</si>
  <si>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</si>
  <si>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</si>
  <si>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</si>
  <si>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</si>
  <si>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</si>
  <si>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</si>
  <si>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</si>
  <si>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232297</t>
  </si>
  <si>
    <t>47</t>
  </si>
  <si>
    <t>04</t>
  </si>
  <si>
    <t>0</t>
  </si>
  <si>
    <t>000</t>
  </si>
  <si>
    <t>愛知県　豊明市</t>
  </si>
  <si>
    <t>法非適用</t>
  </si>
  <si>
    <t>電気事業</t>
  </si>
  <si>
    <t>非設置</t>
  </si>
  <si>
    <t>該当数値なし</t>
  </si>
  <si>
    <t>-</t>
  </si>
  <si>
    <t>令和19年3月27日　豊明市水上太陽光発電事業特別会計</t>
  </si>
  <si>
    <t>無</t>
  </si>
  <si>
    <t>中部電力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</si>
  <si>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</si>
  <si>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</si>
  <si>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</si>
  <si>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</si>
  <si>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</si>
  <si>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</si>
  <si>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</si>
  <si>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</si>
  <si>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</si>
  <si>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</si>
  <si>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</si>
  <si>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</si>
  <si>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</si>
  <si>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</si>
  <si>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</si>
  <si>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</si>
  <si>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</si>
  <si>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</si>
  <si>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</si>
  <si>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</si>
  <si>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</si>
  <si>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</si>
  <si>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</si>
  <si>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</si>
  <si>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</si>
  <si>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</si>
  <si>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</si>
  <si>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</si>
  <si>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</si>
  <si>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</si>
  <si>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</si>
  <si>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</si>
  <si>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</si>
  <si>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</si>
  <si>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</si>
  <si>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</si>
  <si>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</si>
  <si>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</si>
  <si>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</si>
  <si>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</si>
  <si>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</si>
  <si>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</si>
  <si>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</si>
  <si>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</si>
  <si>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</si>
  <si>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</si>
  <si>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</si>
  <si>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</si>
  <si>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</si>
  <si>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</si>
  <si>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</si>
  <si>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</si>
  <si>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</si>
  <si>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</si>
  <si>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</si>
  <si>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</si>
  <si>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</si>
  <si>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</si>
  <si>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</si>
  <si>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</si>
  <si>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</si>
  <si>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</si>
  <si>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</si>
  <si>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</si>
  <si>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</si>
  <si>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</si>
  <si>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</si>
  <si>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</si>
  <si>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</si>
  <si>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</si>
  <si>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</si>
  <si>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</si>
  <si>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</si>
  <si>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</si>
  <si>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</si>
  <si>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</si>
  <si>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</si>
  <si>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</si>
  <si>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</si>
  <si>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</si>
  <si>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</si>
  <si>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</si>
  <si>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</si>
  <si>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</si>
  <si>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</si>
  <si>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</si>
  <si>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</si>
  <si>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</si>
  <si>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</si>
  <si>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</si>
  <si>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</si>
  <si>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</si>
  <si>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</si>
  <si>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</si>
  <si>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</si>
  <si>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</si>
  <si>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</si>
  <si>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</si>
  <si>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</si>
  <si>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</si>
  <si>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</si>
  <si>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</si>
  <si>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</si>
  <si>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</si>
  <si>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</si>
  <si>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</si>
  <si>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</si>
  <si>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</si>
  <si>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</si>
  <si>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</si>
  <si>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</si>
  <si>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</si>
  <si>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</si>
  <si>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</si>
  <si>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</si>
  <si>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</si>
  <si>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</si>
  <si>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</si>
  <si>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</si>
  <si>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</si>
  <si>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</si>
  <si>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</si>
  <si>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</si>
  <si>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</si>
  <si>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</si>
  <si>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</si>
  <si>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</si>
  <si>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国が定める固定価格買取制度（ＦＩＴ）による売電事業であり、20年間は安定した収益が見込まれる。リスクとしては、自然災害や機器不良などが考えられるが、発電状況を24時間遠隔監視し、早期改修、保険対応などを通じて安定した発電を継続するように努める。
　ＦＩＴ終了後（令和19年３月）の事業のあり方については、その後の売電収入の変動リスク等を踏まえて検討していく。
　経営戦略については、令和２年度に策定しており、令和７年度を期限として見直しを行いながら取組を着実に実行して行く。</t>
    <phoneticPr fontId="5"/>
  </si>
  <si>
    <t>歳入はすべて固定価格買取制度（ＦＩＴ）で占められており、ＦＩＴ終了後（令和19年３月）は歳入が大きく変動するリスクがある。
【設備利用率】
　将来における設備の劣化に備えて定期的な維持管理を適切に行うとともに、設備の故障等には迅速かつ効率的な対応に努めた。
【修繕費比率】
　令和２年度以降、太陽光パネル修繕等を行っているため、平均値を上回る数値となった。</t>
    <rPh sb="145" eb="147">
      <t>イコウ</t>
    </rPh>
    <rPh sb="158" eb="159">
      <t>オコナ</t>
    </rPh>
    <phoneticPr fontId="5"/>
  </si>
  <si>
    <t>　豊明市水上太陽光発電事業は、平成28年６月に特別会計が創設され、市内のため池に発電出力1,500kwの施設を整備、平成29年３月28日より発電を開始した。
【収益的収支比率】
　平成30年度は地方債の繰上償還を行ったため、一時的に100％を下回ることとなった。令和元年度以降については、安定した売電収入を計上するとともに通常の償還に戻ったことより、100％を超える数値に回復している。
【営業収支比率】
　雑草繁茂による日照量の減少等による発電量減少を防ぐため、パネルの草刈りや抜根を強化したことにより、営業費用が増加した結果、営業収支比率が減少した。
【供給原価】
　雑草繁茂による日照量の減少等による発電量減少を防ぐため、パネルの草刈りや抜根を強化したことにより、総費用が増加したが、発電量の減少を食い止めたことにより、前年度比微減にとどまった。</t>
    <rPh sb="197" eb="199">
      <t>エイギョウ</t>
    </rPh>
    <rPh sb="199" eb="201">
      <t>シュウシ</t>
    </rPh>
    <rPh sb="201" eb="203">
      <t>ヒリツ</t>
    </rPh>
    <rPh sb="255" eb="257">
      <t>エイギョウ</t>
    </rPh>
    <rPh sb="257" eb="259">
      <t>ヒヨウ</t>
    </rPh>
    <rPh sb="260" eb="262">
      <t>ゾウカ</t>
    </rPh>
    <rPh sb="264" eb="266">
      <t>ケッカ</t>
    </rPh>
    <rPh sb="267" eb="273">
      <t>エイギョウシュウシヒリツ</t>
    </rPh>
    <rPh sb="274" eb="276">
      <t>ゲンショウ</t>
    </rPh>
    <rPh sb="339" eb="342">
      <t>ソウヒヨウ</t>
    </rPh>
    <rPh sb="343" eb="345">
      <t>ゾウカ</t>
    </rPh>
    <rPh sb="349" eb="352">
      <t>ハツデンリョウ</t>
    </rPh>
    <rPh sb="353" eb="355">
      <t>ゲンショウ</t>
    </rPh>
    <rPh sb="356" eb="357">
      <t>ク</t>
    </rPh>
    <rPh sb="358" eb="359">
      <t>ト</t>
    </rPh>
    <rPh sb="367" eb="371">
      <t>ゼンネンドヒ</t>
    </rPh>
    <rPh sb="371" eb="373">
      <t>ビゲンフセクサカバッコンキョウカゾウカゲンショウ</t>
    </rPh>
    <phoneticPr fontId="5"/>
  </si>
  <si>
    <t xml:space="preserve">電気事業により生じた利益は、将来の施設修繕等に充てるための水上太陽光発電管理基金に積み立てることを基本としている。積み立てた後、なお残額がある場合には、一般会計に繰り出し、環境衛生事業に活用することとしている。今後も事業運営に必要な財源を確保しつつ、一般会計への繰り出しを通じて住民の福祉の向上に努める方針としている。
基金への積立の有無…有
   目的：大規模修繕用の基金として積み立て　　　　　　　　　　　3,000千円
一般会計への繰出しの有無…有
　 目的：使途の特定はなく、一般会計の歳入とする。　　　　　　　9,493千円
その他の有無…無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</si>
</sst>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79.099999999999994</c:v>
                </c:pt>
                <c:pt idx="1">
                  <c:v>146.30000000000001</c:v>
                </c:pt>
                <c:pt idx="2">
                  <c:v>136.9</c:v>
                </c:pt>
                <c:pt idx="3">
                  <c:v>126</c:v>
                </c:pt>
                <c:pt idx="4">
                  <c:v>128.1</c:v>
                </c:pt>
              </c:numCache>
            </c:numRef>
          </c:val>
          <c:extLst>
            <c:ext xmlns:c16="http://schemas.microsoft.com/office/drawing/2014/chart" uri="{C3380CC4-5D6E-409C-BE32-E72D297353CC}">
              <c16:uniqueId val="{00000000-D37E-4803-94BD-04573DAFA1CC}"/>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D37E-4803-94BD-04573DAFA1C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37E-4803-94BD-04573DAFA1CC}"/>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8EE-4BD8-9559-37B0BD2DFC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38EE-4BD8-9559-37B0BD2DFC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C-4669-B3F3-B6B69AA256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C-4669-B3F3-B6B69AA256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1-44C7-A8FC-8E2C9A7446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1-44C7-A8FC-8E2C9A7446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7-4222-9F7C-4770C1D2C6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7-4222-9F7C-4770C1D2C6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8-45AF-B451-8AA6FE78D64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8-45AF-B451-8AA6FE78D64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F-475A-88B7-D7D142C19B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F-475A-88B7-D7D142C19B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4-49E5-91E5-F05AEA6FB0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4-49E5-91E5-F05AEA6FB0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A-4A38-B209-EA27B04CC5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A-4A38-B209-EA27B04CC5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3-4A5C-9656-70226B6970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3-4A5C-9656-70226B6970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7-48AA-B37F-398EE0EE42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7-48AA-B37F-398EE0EE42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392.7</c:v>
                </c:pt>
                <c:pt idx="1">
                  <c:v>402.8</c:v>
                </c:pt>
                <c:pt idx="2">
                  <c:v>371.9</c:v>
                </c:pt>
                <c:pt idx="3">
                  <c:v>338.9</c:v>
                </c:pt>
                <c:pt idx="4">
                  <c:v>310.39999999999998</c:v>
                </c:pt>
              </c:numCache>
            </c:numRef>
          </c:val>
          <c:extLst>
            <c:ext xmlns:c16="http://schemas.microsoft.com/office/drawing/2014/chart" uri="{C3380CC4-5D6E-409C-BE32-E72D297353CC}">
              <c16:uniqueId val="{00000000-6F39-4589-9419-4406FFEAA14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6F39-4589-9419-4406FFEAA14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F39-4589-9419-4406FFEAA14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8-425B-B11D-3FEDF04626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8-425B-B11D-3FEDF04626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96-436B-9982-375116FAD0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6-436B-9982-375116FAD0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2-42D9-9109-1210586EFF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2-42D9-9109-1210586EFF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C-4B66-BEC8-A17AC00556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C-4B66-BEC8-A17AC00556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8-447C-9390-073785E652C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8-447C-9390-073785E652C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2-4334-966D-B66BFCBEB7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2-4334-966D-B66BFCBEB7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17.600000000000001</c:v>
                </c:pt>
                <c:pt idx="1">
                  <c:v>17</c:v>
                </c:pt>
                <c:pt idx="2">
                  <c:v>16</c:v>
                </c:pt>
                <c:pt idx="3">
                  <c:v>14.8</c:v>
                </c:pt>
                <c:pt idx="4">
                  <c:v>16.100000000000001</c:v>
                </c:pt>
              </c:numCache>
            </c:numRef>
          </c:val>
          <c:extLst>
            <c:ext xmlns:c16="http://schemas.microsoft.com/office/drawing/2014/chart" uri="{C3380CC4-5D6E-409C-BE32-E72D297353CC}">
              <c16:uniqueId val="{00000000-C76C-447C-95C2-4E9298C599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C76C-447C-95C2-4E9298C599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2.1</c:v>
                </c:pt>
                <c:pt idx="1">
                  <c:v>5.3</c:v>
                </c:pt>
                <c:pt idx="2">
                  <c:v>5.8</c:v>
                </c:pt>
                <c:pt idx="3">
                  <c:v>3.8</c:v>
                </c:pt>
                <c:pt idx="4">
                  <c:v>5.3</c:v>
                </c:pt>
              </c:numCache>
            </c:numRef>
          </c:val>
          <c:extLst>
            <c:ext xmlns:c16="http://schemas.microsoft.com/office/drawing/2014/chart" uri="{C3380CC4-5D6E-409C-BE32-E72D297353CC}">
              <c16:uniqueId val="{00000000-1BA6-4F00-B229-3EAD554601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1BA6-4F00-B229-3EAD554601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627.9</c:v>
                </c:pt>
                <c:pt idx="1">
                  <c:v>604.70000000000005</c:v>
                </c:pt>
                <c:pt idx="2">
                  <c:v>591.79999999999995</c:v>
                </c:pt>
                <c:pt idx="3">
                  <c:v>590.9</c:v>
                </c:pt>
                <c:pt idx="4">
                  <c:v>498.3</c:v>
                </c:pt>
              </c:numCache>
            </c:numRef>
          </c:val>
          <c:extLst>
            <c:ext xmlns:c16="http://schemas.microsoft.com/office/drawing/2014/chart" uri="{C3380CC4-5D6E-409C-BE32-E72D297353CC}">
              <c16:uniqueId val="{00000000-436D-420A-B83D-0AEA2A9BA2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436D-420A-B83D-0AEA2A9BA2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A-40F3-A741-01AF5AF4C1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A-40F3-A741-01AF5AF4C1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31-4378-961A-95C9AFB450B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31-4378-961A-95C9AFB450B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F31-4378-961A-95C9AFB450B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2F7-45C2-9620-8F5566BAE0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92F7-45C2-9620-8F5566BAE0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20372.3</c:v>
                </c:pt>
                <c:pt idx="1">
                  <c:v>20140.900000000001</c:v>
                </c:pt>
                <c:pt idx="2">
                  <c:v>21687.599999999999</c:v>
                </c:pt>
                <c:pt idx="3">
                  <c:v>23578.400000000001</c:v>
                </c:pt>
                <c:pt idx="4">
                  <c:v>23181.4</c:v>
                </c:pt>
              </c:numCache>
            </c:numRef>
          </c:val>
          <c:extLst>
            <c:ext xmlns:c16="http://schemas.microsoft.com/office/drawing/2014/chart" uri="{C3380CC4-5D6E-409C-BE32-E72D297353CC}">
              <c16:uniqueId val="{00000000-40E5-4B9D-85CD-660182B5C7F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40E5-4B9D-85CD-660182B5C7F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50894</c:v>
                </c:pt>
                <c:pt idx="1">
                  <c:v>49590</c:v>
                </c:pt>
                <c:pt idx="2">
                  <c:v>45533</c:v>
                </c:pt>
                <c:pt idx="3">
                  <c:v>40623</c:v>
                </c:pt>
                <c:pt idx="4">
                  <c:v>42506</c:v>
                </c:pt>
              </c:numCache>
            </c:numRef>
          </c:val>
          <c:extLst>
            <c:ext xmlns:c16="http://schemas.microsoft.com/office/drawing/2014/chart" uri="{C3380CC4-5D6E-409C-BE32-E72D297353CC}">
              <c16:uniqueId val="{00000000-5766-4494-B7D5-1E1835F981A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5766-4494-B7D5-1E1835F981A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17.600000000000001</c:v>
                </c:pt>
                <c:pt idx="1">
                  <c:v>17</c:v>
                </c:pt>
                <c:pt idx="2">
                  <c:v>16</c:v>
                </c:pt>
                <c:pt idx="3">
                  <c:v>14.8</c:v>
                </c:pt>
                <c:pt idx="4">
                  <c:v>16.100000000000001</c:v>
                </c:pt>
              </c:numCache>
            </c:numRef>
          </c:val>
          <c:extLst>
            <c:ext xmlns:c16="http://schemas.microsoft.com/office/drawing/2014/chart" uri="{C3380CC4-5D6E-409C-BE32-E72D297353CC}">
              <c16:uniqueId val="{00000000-7F82-4E0D-B166-F5A784DB3C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7F82-4E0D-B166-F5A784DB3C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2.1</c:v>
                </c:pt>
                <c:pt idx="1">
                  <c:v>5.3</c:v>
                </c:pt>
                <c:pt idx="2">
                  <c:v>5.8</c:v>
                </c:pt>
                <c:pt idx="3">
                  <c:v>3.8</c:v>
                </c:pt>
                <c:pt idx="4">
                  <c:v>5.3</c:v>
                </c:pt>
              </c:numCache>
            </c:numRef>
          </c:val>
          <c:extLst>
            <c:ext xmlns:c16="http://schemas.microsoft.com/office/drawing/2014/chart" uri="{C3380CC4-5D6E-409C-BE32-E72D297353CC}">
              <c16:uniqueId val="{00000000-9D45-4B8C-BBED-73E0AF14C6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9D45-4B8C-BBED-73E0AF14C6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627.9</c:v>
                </c:pt>
                <c:pt idx="1">
                  <c:v>604.70000000000005</c:v>
                </c:pt>
                <c:pt idx="2">
                  <c:v>591.79999999999995</c:v>
                </c:pt>
                <c:pt idx="3">
                  <c:v>590.9</c:v>
                </c:pt>
                <c:pt idx="4">
                  <c:v>498.3</c:v>
                </c:pt>
              </c:numCache>
            </c:numRef>
          </c:val>
          <c:extLst>
            <c:ext xmlns:c16="http://schemas.microsoft.com/office/drawing/2014/chart" uri="{C3380CC4-5D6E-409C-BE32-E72D297353CC}">
              <c16:uniqueId val="{00000000-BEE1-46DE-ADE9-820E93F495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BEE1-46DE-ADE9-820E93F495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6-48BE-AA4A-E00449FC26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6-48BE-AA4A-E00449FC26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9764" y="7409872"/>
          <a:ext cx="4847566" cy="29612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497532" y="7409872"/>
          <a:ext cx="4837312" cy="29612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564832" y="7409872"/>
          <a:ext cx="4844114" cy="29612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647347" y="7409872"/>
          <a:ext cx="4842506" cy="29612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734356" y="7409872"/>
          <a:ext cx="4853639" cy="29612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319575"/>
          <a:ext cx="4842291" cy="28563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79831"/>
          <a:ext cx="4842291" cy="286154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62600"/>
          <a:ext cx="4842291" cy="28713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237865"/>
          <a:ext cx="4842291" cy="28944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231600"/>
          <a:ext cx="4842291" cy="285346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921088" y="12319575"/>
          <a:ext cx="4489449" cy="28563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921088" y="15279831"/>
          <a:ext cx="4489449" cy="286154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921088" y="18262600"/>
          <a:ext cx="4489449" cy="28713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921088" y="21237865"/>
          <a:ext cx="4489449" cy="28944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921088" y="24231600"/>
          <a:ext cx="4489449" cy="285346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909302" y="12319575"/>
          <a:ext cx="4489449" cy="28563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909302" y="15279831"/>
          <a:ext cx="4489449" cy="286154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909302" y="18262600"/>
          <a:ext cx="4489449" cy="28713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909302" y="21237865"/>
          <a:ext cx="4489449" cy="28944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909302" y="24231600"/>
          <a:ext cx="4489449" cy="285346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922340" y="12319575"/>
          <a:ext cx="4489449" cy="28563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922340" y="15279831"/>
          <a:ext cx="4489449" cy="286154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922340" y="18262600"/>
          <a:ext cx="4489449" cy="28713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922340" y="21237865"/>
          <a:ext cx="4489449" cy="28944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922340" y="24231600"/>
          <a:ext cx="4489449" cy="285346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910553" y="12319575"/>
          <a:ext cx="4489449" cy="28563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910553" y="15279831"/>
          <a:ext cx="4489449" cy="286154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910553" y="18262600"/>
          <a:ext cx="4489449" cy="28713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910553" y="21237865"/>
          <a:ext cx="4489449" cy="28944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910553" y="24231600"/>
          <a:ext cx="4489449" cy="285346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Normal="100"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88" t="str">
        <f>データ!H6</f>
        <v>愛知県　豊明市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5"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5"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269</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268</v>
      </c>
      <c r="VE3" s="111"/>
      <c r="VF3" s="111"/>
      <c r="VG3" s="111"/>
      <c r="VH3" s="111"/>
      <c r="VI3" s="111"/>
      <c r="VJ3" s="112"/>
    </row>
    <row r="4" spans="1:582" ht="23.15" customHeight="1" x14ac:dyDescent="0.2">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5" customHeight="1" x14ac:dyDescent="0.2">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1</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5" customHeight="1" x14ac:dyDescent="0.2">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136</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136</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5" customHeight="1" x14ac:dyDescent="0.2">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5" customHeight="1" thickBot="1" x14ac:dyDescent="0.25">
      <c r="A9" s="1"/>
      <c r="B9" s="128" t="s">
        <v>138</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5" customHeight="1" x14ac:dyDescent="0.2">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5" customHeight="1" x14ac:dyDescent="0.2">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5" customHeight="1" x14ac:dyDescent="0.2">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5" customHeight="1" x14ac:dyDescent="0.2">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5" customHeight="1" x14ac:dyDescent="0.2">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2318</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2235</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2097</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1940</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2111</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5" customHeight="1" thickBot="1" x14ac:dyDescent="0.25">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2318</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2235</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2097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1940</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2111</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5"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5" customHeight="1" thickBot="1" x14ac:dyDescent="0.25">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57005</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57005</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5" customHeight="1" x14ac:dyDescent="0.2">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29</v>
      </c>
      <c r="G36" s="150"/>
      <c r="H36" s="150"/>
      <c r="I36" s="150"/>
      <c r="J36" s="150"/>
      <c r="K36" s="150"/>
      <c r="L36" s="150"/>
      <c r="M36" s="150"/>
      <c r="N36" s="150"/>
      <c r="O36" s="150"/>
      <c r="P36" s="150"/>
      <c r="Q36" s="151"/>
      <c r="R36" s="152">
        <f>データ!AY11</f>
        <v>79.099999999999994</v>
      </c>
      <c r="S36" s="153"/>
      <c r="T36" s="153"/>
      <c r="U36" s="153"/>
      <c r="V36" s="153"/>
      <c r="W36" s="153"/>
      <c r="X36" s="153"/>
      <c r="Y36" s="153"/>
      <c r="Z36" s="153"/>
      <c r="AA36" s="153"/>
      <c r="AB36" s="153"/>
      <c r="AC36" s="153"/>
      <c r="AD36" s="153"/>
      <c r="AE36" s="153"/>
      <c r="AF36" s="153"/>
      <c r="AG36" s="153"/>
      <c r="AH36" s="153"/>
      <c r="AI36" s="153"/>
      <c r="AJ36" s="154"/>
      <c r="AK36" s="152">
        <f>データ!AZ11</f>
        <v>146.30000000000001</v>
      </c>
      <c r="AL36" s="153"/>
      <c r="AM36" s="153"/>
      <c r="AN36" s="153"/>
      <c r="AO36" s="153"/>
      <c r="AP36" s="153"/>
      <c r="AQ36" s="153"/>
      <c r="AR36" s="153"/>
      <c r="AS36" s="153"/>
      <c r="AT36" s="153"/>
      <c r="AU36" s="153"/>
      <c r="AV36" s="153"/>
      <c r="AW36" s="153"/>
      <c r="AX36" s="153"/>
      <c r="AY36" s="153"/>
      <c r="AZ36" s="153"/>
      <c r="BA36" s="153"/>
      <c r="BB36" s="153"/>
      <c r="BC36" s="154"/>
      <c r="BD36" s="152">
        <f>データ!BA11</f>
        <v>136.9</v>
      </c>
      <c r="BE36" s="153"/>
      <c r="BF36" s="153"/>
      <c r="BG36" s="153"/>
      <c r="BH36" s="153"/>
      <c r="BI36" s="153"/>
      <c r="BJ36" s="153"/>
      <c r="BK36" s="153"/>
      <c r="BL36" s="153"/>
      <c r="BM36" s="153"/>
      <c r="BN36" s="153"/>
      <c r="BO36" s="153"/>
      <c r="BP36" s="153"/>
      <c r="BQ36" s="153"/>
      <c r="BR36" s="153"/>
      <c r="BS36" s="153"/>
      <c r="BT36" s="153"/>
      <c r="BU36" s="153"/>
      <c r="BV36" s="154"/>
      <c r="BW36" s="152">
        <f>データ!BB11</f>
        <v>126</v>
      </c>
      <c r="BX36" s="153"/>
      <c r="BY36" s="153"/>
      <c r="BZ36" s="153"/>
      <c r="CA36" s="153"/>
      <c r="CB36" s="153"/>
      <c r="CC36" s="153"/>
      <c r="CD36" s="153"/>
      <c r="CE36" s="153"/>
      <c r="CF36" s="153"/>
      <c r="CG36" s="153"/>
      <c r="CH36" s="153"/>
      <c r="CI36" s="153"/>
      <c r="CJ36" s="153"/>
      <c r="CK36" s="153"/>
      <c r="CL36" s="153"/>
      <c r="CM36" s="153"/>
      <c r="CN36" s="153"/>
      <c r="CO36" s="154"/>
      <c r="CP36" s="152">
        <f>データ!BC11</f>
        <v>128.1</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392.7</v>
      </c>
      <c r="EC36" s="153"/>
      <c r="ED36" s="153"/>
      <c r="EE36" s="153"/>
      <c r="EF36" s="153"/>
      <c r="EG36" s="153"/>
      <c r="EH36" s="153"/>
      <c r="EI36" s="153"/>
      <c r="EJ36" s="153"/>
      <c r="EK36" s="153"/>
      <c r="EL36" s="153"/>
      <c r="EM36" s="153"/>
      <c r="EN36" s="153"/>
      <c r="EO36" s="153"/>
      <c r="EP36" s="153"/>
      <c r="EQ36" s="153"/>
      <c r="ER36" s="153"/>
      <c r="ES36" s="153"/>
      <c r="ET36" s="154"/>
      <c r="EU36" s="152">
        <f>データ!BK11</f>
        <v>402.8</v>
      </c>
      <c r="EV36" s="153"/>
      <c r="EW36" s="153"/>
      <c r="EX36" s="153"/>
      <c r="EY36" s="153"/>
      <c r="EZ36" s="153"/>
      <c r="FA36" s="153"/>
      <c r="FB36" s="153"/>
      <c r="FC36" s="153"/>
      <c r="FD36" s="153"/>
      <c r="FE36" s="153"/>
      <c r="FF36" s="153"/>
      <c r="FG36" s="153"/>
      <c r="FH36" s="153"/>
      <c r="FI36" s="153"/>
      <c r="FJ36" s="153"/>
      <c r="FK36" s="153"/>
      <c r="FL36" s="153"/>
      <c r="FM36" s="154"/>
      <c r="FN36" s="152">
        <f>データ!BL11</f>
        <v>371.9</v>
      </c>
      <c r="FO36" s="153"/>
      <c r="FP36" s="153"/>
      <c r="FQ36" s="153"/>
      <c r="FR36" s="153"/>
      <c r="FS36" s="153"/>
      <c r="FT36" s="153"/>
      <c r="FU36" s="153"/>
      <c r="FV36" s="153"/>
      <c r="FW36" s="153"/>
      <c r="FX36" s="153"/>
      <c r="FY36" s="153"/>
      <c r="FZ36" s="153"/>
      <c r="GA36" s="153"/>
      <c r="GB36" s="153"/>
      <c r="GC36" s="153"/>
      <c r="GD36" s="153"/>
      <c r="GE36" s="153"/>
      <c r="GF36" s="154"/>
      <c r="GG36" s="152">
        <f>データ!BM11</f>
        <v>338.9</v>
      </c>
      <c r="GH36" s="153"/>
      <c r="GI36" s="153"/>
      <c r="GJ36" s="153"/>
      <c r="GK36" s="153"/>
      <c r="GL36" s="153"/>
      <c r="GM36" s="153"/>
      <c r="GN36" s="153"/>
      <c r="GO36" s="153"/>
      <c r="GP36" s="153"/>
      <c r="GQ36" s="153"/>
      <c r="GR36" s="153"/>
      <c r="GS36" s="153"/>
      <c r="GT36" s="153"/>
      <c r="GU36" s="153"/>
      <c r="GV36" s="153"/>
      <c r="GW36" s="153"/>
      <c r="GX36" s="153"/>
      <c r="GY36" s="154"/>
      <c r="GZ36" s="152">
        <f>データ!BN11</f>
        <v>310.39999999999998</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31</v>
      </c>
      <c r="MK36" s="150"/>
      <c r="ML36" s="150"/>
      <c r="MM36" s="150"/>
      <c r="MN36" s="150"/>
      <c r="MO36" s="150"/>
      <c r="MP36" s="150"/>
      <c r="MQ36" s="150"/>
      <c r="MR36" s="150"/>
      <c r="MS36" s="150"/>
      <c r="MT36" s="150"/>
      <c r="MU36" s="151"/>
      <c r="MV36" s="152">
        <f>データ!CF11</f>
        <v>20372.3</v>
      </c>
      <c r="MW36" s="153"/>
      <c r="MX36" s="153"/>
      <c r="MY36" s="153"/>
      <c r="MZ36" s="153"/>
      <c r="NA36" s="153"/>
      <c r="NB36" s="153"/>
      <c r="NC36" s="153"/>
      <c r="ND36" s="153"/>
      <c r="NE36" s="153"/>
      <c r="NF36" s="153"/>
      <c r="NG36" s="153"/>
      <c r="NH36" s="153"/>
      <c r="NI36" s="153"/>
      <c r="NJ36" s="153"/>
      <c r="NK36" s="153"/>
      <c r="NL36" s="153"/>
      <c r="NM36" s="153"/>
      <c r="NN36" s="154"/>
      <c r="NO36" s="152">
        <f>データ!CG11</f>
        <v>20140.900000000001</v>
      </c>
      <c r="NP36" s="153"/>
      <c r="NQ36" s="153"/>
      <c r="NR36" s="153"/>
      <c r="NS36" s="153"/>
      <c r="NT36" s="153"/>
      <c r="NU36" s="153"/>
      <c r="NV36" s="153"/>
      <c r="NW36" s="153"/>
      <c r="NX36" s="153"/>
      <c r="NY36" s="153"/>
      <c r="NZ36" s="153"/>
      <c r="OA36" s="153"/>
      <c r="OB36" s="153"/>
      <c r="OC36" s="153"/>
      <c r="OD36" s="153"/>
      <c r="OE36" s="153"/>
      <c r="OF36" s="153"/>
      <c r="OG36" s="154"/>
      <c r="OH36" s="152">
        <f>データ!CH11</f>
        <v>21687.599999999999</v>
      </c>
      <c r="OI36" s="153"/>
      <c r="OJ36" s="153"/>
      <c r="OK36" s="153"/>
      <c r="OL36" s="153"/>
      <c r="OM36" s="153"/>
      <c r="ON36" s="153"/>
      <c r="OO36" s="153"/>
      <c r="OP36" s="153"/>
      <c r="OQ36" s="153"/>
      <c r="OR36" s="153"/>
      <c r="OS36" s="153"/>
      <c r="OT36" s="153"/>
      <c r="OU36" s="153"/>
      <c r="OV36" s="153"/>
      <c r="OW36" s="153"/>
      <c r="OX36" s="153"/>
      <c r="OY36" s="153"/>
      <c r="OZ36" s="154"/>
      <c r="PA36" s="152">
        <f>データ!CI11</f>
        <v>23578.400000000001</v>
      </c>
      <c r="PB36" s="153"/>
      <c r="PC36" s="153"/>
      <c r="PD36" s="153"/>
      <c r="PE36" s="153"/>
      <c r="PF36" s="153"/>
      <c r="PG36" s="153"/>
      <c r="PH36" s="153"/>
      <c r="PI36" s="153"/>
      <c r="PJ36" s="153"/>
      <c r="PK36" s="153"/>
      <c r="PL36" s="153"/>
      <c r="PM36" s="153"/>
      <c r="PN36" s="153"/>
      <c r="PO36" s="153"/>
      <c r="PP36" s="153"/>
      <c r="PQ36" s="153"/>
      <c r="PR36" s="153"/>
      <c r="PS36" s="154"/>
      <c r="PT36" s="152">
        <f>データ!CJ11</f>
        <v>23181.4</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29</v>
      </c>
      <c r="QV36" s="150"/>
      <c r="QW36" s="150"/>
      <c r="QX36" s="150"/>
      <c r="QY36" s="150"/>
      <c r="QZ36" s="150"/>
      <c r="RA36" s="150"/>
      <c r="RB36" s="150"/>
      <c r="RC36" s="150"/>
      <c r="RD36" s="150"/>
      <c r="RE36" s="150"/>
      <c r="RF36" s="151"/>
      <c r="RG36" s="155">
        <f>データ!CP11</f>
        <v>50894</v>
      </c>
      <c r="RH36" s="156"/>
      <c r="RI36" s="156"/>
      <c r="RJ36" s="156"/>
      <c r="RK36" s="156"/>
      <c r="RL36" s="156"/>
      <c r="RM36" s="156"/>
      <c r="RN36" s="156"/>
      <c r="RO36" s="156"/>
      <c r="RP36" s="156"/>
      <c r="RQ36" s="156"/>
      <c r="RR36" s="156"/>
      <c r="RS36" s="156"/>
      <c r="RT36" s="156"/>
      <c r="RU36" s="156"/>
      <c r="RV36" s="156"/>
      <c r="RW36" s="156"/>
      <c r="RX36" s="156"/>
      <c r="RY36" s="157"/>
      <c r="RZ36" s="155">
        <f>データ!CQ11</f>
        <v>49590</v>
      </c>
      <c r="SA36" s="156"/>
      <c r="SB36" s="156"/>
      <c r="SC36" s="156"/>
      <c r="SD36" s="156"/>
      <c r="SE36" s="156"/>
      <c r="SF36" s="156"/>
      <c r="SG36" s="156"/>
      <c r="SH36" s="156"/>
      <c r="SI36" s="156"/>
      <c r="SJ36" s="156"/>
      <c r="SK36" s="156"/>
      <c r="SL36" s="156"/>
      <c r="SM36" s="156"/>
      <c r="SN36" s="156"/>
      <c r="SO36" s="156"/>
      <c r="SP36" s="156"/>
      <c r="SQ36" s="156"/>
      <c r="SR36" s="157"/>
      <c r="SS36" s="155">
        <f>データ!CR11</f>
        <v>45533</v>
      </c>
      <c r="ST36" s="156"/>
      <c r="SU36" s="156"/>
      <c r="SV36" s="156"/>
      <c r="SW36" s="156"/>
      <c r="SX36" s="156"/>
      <c r="SY36" s="156"/>
      <c r="SZ36" s="156"/>
      <c r="TA36" s="156"/>
      <c r="TB36" s="156"/>
      <c r="TC36" s="156"/>
      <c r="TD36" s="156"/>
      <c r="TE36" s="156"/>
      <c r="TF36" s="156"/>
      <c r="TG36" s="156"/>
      <c r="TH36" s="156"/>
      <c r="TI36" s="156"/>
      <c r="TJ36" s="156"/>
      <c r="TK36" s="157"/>
      <c r="TL36" s="155">
        <f>データ!CS11</f>
        <v>40623</v>
      </c>
      <c r="TM36" s="156"/>
      <c r="TN36" s="156"/>
      <c r="TO36" s="156"/>
      <c r="TP36" s="156"/>
      <c r="TQ36" s="156"/>
      <c r="TR36" s="156"/>
      <c r="TS36" s="156"/>
      <c r="TT36" s="156"/>
      <c r="TU36" s="156"/>
      <c r="TV36" s="156"/>
      <c r="TW36" s="156"/>
      <c r="TX36" s="156"/>
      <c r="TY36" s="156"/>
      <c r="TZ36" s="156"/>
      <c r="UA36" s="156"/>
      <c r="UB36" s="156"/>
      <c r="UC36" s="156"/>
      <c r="UD36" s="157"/>
      <c r="UE36" s="155">
        <f>データ!CT11</f>
        <v>42506</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5" customHeight="1" x14ac:dyDescent="0.2">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267</v>
      </c>
      <c r="VE41" s="111"/>
      <c r="VF41" s="111"/>
      <c r="VG41" s="111"/>
      <c r="VH41" s="111"/>
      <c r="VI41" s="111"/>
      <c r="VJ41" s="112"/>
    </row>
    <row r="42" spans="1:582" ht="29.5" customHeight="1" x14ac:dyDescent="0.2">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17.600000000000001</v>
      </c>
      <c r="U56" s="153"/>
      <c r="V56" s="153"/>
      <c r="W56" s="153"/>
      <c r="X56" s="153"/>
      <c r="Y56" s="153"/>
      <c r="Z56" s="153"/>
      <c r="AA56" s="153"/>
      <c r="AB56" s="153"/>
      <c r="AC56" s="153"/>
      <c r="AD56" s="153"/>
      <c r="AE56" s="153"/>
      <c r="AF56" s="153"/>
      <c r="AG56" s="153"/>
      <c r="AH56" s="153"/>
      <c r="AI56" s="153"/>
      <c r="AJ56" s="153"/>
      <c r="AK56" s="153"/>
      <c r="AL56" s="154"/>
      <c r="AM56" s="152">
        <f>データ!DB11</f>
        <v>17</v>
      </c>
      <c r="AN56" s="153"/>
      <c r="AO56" s="153"/>
      <c r="AP56" s="153"/>
      <c r="AQ56" s="153"/>
      <c r="AR56" s="153"/>
      <c r="AS56" s="153"/>
      <c r="AT56" s="153"/>
      <c r="AU56" s="153"/>
      <c r="AV56" s="153"/>
      <c r="AW56" s="153"/>
      <c r="AX56" s="153"/>
      <c r="AY56" s="153"/>
      <c r="AZ56" s="153"/>
      <c r="BA56" s="153"/>
      <c r="BB56" s="153"/>
      <c r="BC56" s="153"/>
      <c r="BD56" s="153"/>
      <c r="BE56" s="154"/>
      <c r="BF56" s="152">
        <f>データ!DC11</f>
        <v>16</v>
      </c>
      <c r="BG56" s="153"/>
      <c r="BH56" s="153"/>
      <c r="BI56" s="153"/>
      <c r="BJ56" s="153"/>
      <c r="BK56" s="153"/>
      <c r="BL56" s="153"/>
      <c r="BM56" s="153"/>
      <c r="BN56" s="153"/>
      <c r="BO56" s="153"/>
      <c r="BP56" s="153"/>
      <c r="BQ56" s="153"/>
      <c r="BR56" s="153"/>
      <c r="BS56" s="153"/>
      <c r="BT56" s="153"/>
      <c r="BU56" s="153"/>
      <c r="BV56" s="153"/>
      <c r="BW56" s="153"/>
      <c r="BX56" s="154"/>
      <c r="BY56" s="152">
        <f>データ!DD11</f>
        <v>14.8</v>
      </c>
      <c r="BZ56" s="153"/>
      <c r="CA56" s="153"/>
      <c r="CB56" s="153"/>
      <c r="CC56" s="153"/>
      <c r="CD56" s="153"/>
      <c r="CE56" s="153"/>
      <c r="CF56" s="153"/>
      <c r="CG56" s="153"/>
      <c r="CH56" s="153"/>
      <c r="CI56" s="153"/>
      <c r="CJ56" s="153"/>
      <c r="CK56" s="153"/>
      <c r="CL56" s="153"/>
      <c r="CM56" s="153"/>
      <c r="CN56" s="153"/>
      <c r="CO56" s="153"/>
      <c r="CP56" s="153"/>
      <c r="CQ56" s="154"/>
      <c r="CR56" s="152">
        <f>データ!DE11</f>
        <v>16.100000000000001</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29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31</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37</v>
      </c>
      <c r="RA56" s="150"/>
      <c r="RB56" s="150"/>
      <c r="RC56" s="150"/>
      <c r="RD56" s="150"/>
      <c r="RE56" s="150"/>
      <c r="RF56" s="150"/>
      <c r="RG56" s="150"/>
      <c r="RH56" s="150"/>
      <c r="RI56" s="150"/>
      <c r="RJ56" s="150"/>
      <c r="RK56" s="151"/>
      <c r="RL56" s="170">
        <f>データ!KW11</f>
        <v>17.600000000000001</v>
      </c>
      <c r="RM56" s="170"/>
      <c r="RN56" s="170"/>
      <c r="RO56" s="170"/>
      <c r="RP56" s="170"/>
      <c r="RQ56" s="170"/>
      <c r="RR56" s="170"/>
      <c r="RS56" s="170"/>
      <c r="RT56" s="170"/>
      <c r="RU56" s="170"/>
      <c r="RV56" s="170"/>
      <c r="RW56" s="170"/>
      <c r="RX56" s="170"/>
      <c r="RY56" s="170"/>
      <c r="RZ56" s="170"/>
      <c r="SA56" s="170"/>
      <c r="SB56" s="170"/>
      <c r="SC56" s="170">
        <f>データ!KX11</f>
        <v>17</v>
      </c>
      <c r="SD56" s="170"/>
      <c r="SE56" s="170"/>
      <c r="SF56" s="170"/>
      <c r="SG56" s="170"/>
      <c r="SH56" s="170"/>
      <c r="SI56" s="170"/>
      <c r="SJ56" s="170"/>
      <c r="SK56" s="170"/>
      <c r="SL56" s="170"/>
      <c r="SM56" s="170"/>
      <c r="SN56" s="170"/>
      <c r="SO56" s="170"/>
      <c r="SP56" s="170"/>
      <c r="SQ56" s="170"/>
      <c r="SR56" s="170"/>
      <c r="SS56" s="170"/>
      <c r="ST56" s="170">
        <f>データ!KY11</f>
        <v>16</v>
      </c>
      <c r="SU56" s="170"/>
      <c r="SV56" s="170"/>
      <c r="SW56" s="170"/>
      <c r="SX56" s="170"/>
      <c r="SY56" s="170"/>
      <c r="SZ56" s="170"/>
      <c r="TA56" s="170"/>
      <c r="TB56" s="170"/>
      <c r="TC56" s="170"/>
      <c r="TD56" s="170"/>
      <c r="TE56" s="170"/>
      <c r="TF56" s="170"/>
      <c r="TG56" s="170"/>
      <c r="TH56" s="170"/>
      <c r="TI56" s="170"/>
      <c r="TJ56" s="170"/>
      <c r="TK56" s="170">
        <f>データ!KZ11</f>
        <v>14.8</v>
      </c>
      <c r="TL56" s="170"/>
      <c r="TM56" s="170"/>
      <c r="TN56" s="170"/>
      <c r="TO56" s="170"/>
      <c r="TP56" s="170"/>
      <c r="TQ56" s="170"/>
      <c r="TR56" s="170"/>
      <c r="TS56" s="170"/>
      <c r="TT56" s="170"/>
      <c r="TU56" s="170"/>
      <c r="TV56" s="170"/>
      <c r="TW56" s="170"/>
      <c r="TX56" s="170"/>
      <c r="TY56" s="170"/>
      <c r="TZ56" s="170"/>
      <c r="UA56" s="170"/>
      <c r="UB56" s="170">
        <f>データ!LA11</f>
        <v>16.100000000000001</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29</v>
      </c>
      <c r="I71" s="150"/>
      <c r="J71" s="150"/>
      <c r="K71" s="150"/>
      <c r="L71" s="150"/>
      <c r="M71" s="150"/>
      <c r="N71" s="150"/>
      <c r="O71" s="150"/>
      <c r="P71" s="150"/>
      <c r="Q71" s="150"/>
      <c r="R71" s="150"/>
      <c r="S71" s="151"/>
      <c r="T71" s="152">
        <f>データ!DK11</f>
        <v>2.1</v>
      </c>
      <c r="U71" s="153"/>
      <c r="V71" s="153"/>
      <c r="W71" s="153"/>
      <c r="X71" s="153"/>
      <c r="Y71" s="153"/>
      <c r="Z71" s="153"/>
      <c r="AA71" s="153"/>
      <c r="AB71" s="153"/>
      <c r="AC71" s="153"/>
      <c r="AD71" s="153"/>
      <c r="AE71" s="153"/>
      <c r="AF71" s="153"/>
      <c r="AG71" s="153"/>
      <c r="AH71" s="153"/>
      <c r="AI71" s="153"/>
      <c r="AJ71" s="153"/>
      <c r="AK71" s="153"/>
      <c r="AL71" s="154"/>
      <c r="AM71" s="152">
        <f>データ!DL11</f>
        <v>5.3</v>
      </c>
      <c r="AN71" s="153"/>
      <c r="AO71" s="153"/>
      <c r="AP71" s="153"/>
      <c r="AQ71" s="153"/>
      <c r="AR71" s="153"/>
      <c r="AS71" s="153"/>
      <c r="AT71" s="153"/>
      <c r="AU71" s="153"/>
      <c r="AV71" s="153"/>
      <c r="AW71" s="153"/>
      <c r="AX71" s="153"/>
      <c r="AY71" s="153"/>
      <c r="AZ71" s="153"/>
      <c r="BA71" s="153"/>
      <c r="BB71" s="153"/>
      <c r="BC71" s="153"/>
      <c r="BD71" s="153"/>
      <c r="BE71" s="154"/>
      <c r="BF71" s="152">
        <f>データ!DM11</f>
        <v>5.8</v>
      </c>
      <c r="BG71" s="153"/>
      <c r="BH71" s="153"/>
      <c r="BI71" s="153"/>
      <c r="BJ71" s="153"/>
      <c r="BK71" s="153"/>
      <c r="BL71" s="153"/>
      <c r="BM71" s="153"/>
      <c r="BN71" s="153"/>
      <c r="BO71" s="153"/>
      <c r="BP71" s="153"/>
      <c r="BQ71" s="153"/>
      <c r="BR71" s="153"/>
      <c r="BS71" s="153"/>
      <c r="BT71" s="153"/>
      <c r="BU71" s="153"/>
      <c r="BV71" s="153"/>
      <c r="BW71" s="153"/>
      <c r="BX71" s="154"/>
      <c r="BY71" s="152">
        <f>データ!DN11</f>
        <v>3.8</v>
      </c>
      <c r="BZ71" s="153"/>
      <c r="CA71" s="153"/>
      <c r="CB71" s="153"/>
      <c r="CC71" s="153"/>
      <c r="CD71" s="153"/>
      <c r="CE71" s="153"/>
      <c r="CF71" s="153"/>
      <c r="CG71" s="153"/>
      <c r="CH71" s="153"/>
      <c r="CI71" s="153"/>
      <c r="CJ71" s="153"/>
      <c r="CK71" s="153"/>
      <c r="CL71" s="153"/>
      <c r="CM71" s="153"/>
      <c r="CN71" s="153"/>
      <c r="CO71" s="153"/>
      <c r="CP71" s="153"/>
      <c r="CQ71" s="154"/>
      <c r="CR71" s="152">
        <f>データ!DO11</f>
        <v>5.3</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29</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29</v>
      </c>
      <c r="RA71" s="150"/>
      <c r="RB71" s="150"/>
      <c r="RC71" s="150"/>
      <c r="RD71" s="150"/>
      <c r="RE71" s="150"/>
      <c r="RF71" s="150"/>
      <c r="RG71" s="150"/>
      <c r="RH71" s="150"/>
      <c r="RI71" s="150"/>
      <c r="RJ71" s="150"/>
      <c r="RK71" s="151"/>
      <c r="RL71" s="170">
        <f>データ!LG11</f>
        <v>2.1</v>
      </c>
      <c r="RM71" s="170"/>
      <c r="RN71" s="170"/>
      <c r="RO71" s="170"/>
      <c r="RP71" s="170"/>
      <c r="RQ71" s="170"/>
      <c r="RR71" s="170"/>
      <c r="RS71" s="170"/>
      <c r="RT71" s="170"/>
      <c r="RU71" s="170"/>
      <c r="RV71" s="170"/>
      <c r="RW71" s="170"/>
      <c r="RX71" s="170"/>
      <c r="RY71" s="170"/>
      <c r="RZ71" s="170"/>
      <c r="SA71" s="170"/>
      <c r="SB71" s="170"/>
      <c r="SC71" s="170">
        <f>データ!LH11</f>
        <v>5.3</v>
      </c>
      <c r="SD71" s="170"/>
      <c r="SE71" s="170"/>
      <c r="SF71" s="170"/>
      <c r="SG71" s="170"/>
      <c r="SH71" s="170"/>
      <c r="SI71" s="170"/>
      <c r="SJ71" s="170"/>
      <c r="SK71" s="170"/>
      <c r="SL71" s="170"/>
      <c r="SM71" s="170"/>
      <c r="SN71" s="170"/>
      <c r="SO71" s="170"/>
      <c r="SP71" s="170"/>
      <c r="SQ71" s="170"/>
      <c r="SR71" s="170"/>
      <c r="SS71" s="170"/>
      <c r="ST71" s="170">
        <f>データ!LI11</f>
        <v>5.8</v>
      </c>
      <c r="SU71" s="170"/>
      <c r="SV71" s="170"/>
      <c r="SW71" s="170"/>
      <c r="SX71" s="170"/>
      <c r="SY71" s="170"/>
      <c r="SZ71" s="170"/>
      <c r="TA71" s="170"/>
      <c r="TB71" s="170"/>
      <c r="TC71" s="170"/>
      <c r="TD71" s="170"/>
      <c r="TE71" s="170"/>
      <c r="TF71" s="170"/>
      <c r="TG71" s="170"/>
      <c r="TH71" s="170"/>
      <c r="TI71" s="170"/>
      <c r="TJ71" s="170"/>
      <c r="TK71" s="170">
        <f>データ!LJ11</f>
        <v>3.8</v>
      </c>
      <c r="TL71" s="170"/>
      <c r="TM71" s="170"/>
      <c r="TN71" s="170"/>
      <c r="TO71" s="170"/>
      <c r="TP71" s="170"/>
      <c r="TQ71" s="170"/>
      <c r="TR71" s="170"/>
      <c r="TS71" s="170"/>
      <c r="TT71" s="170"/>
      <c r="TU71" s="170"/>
      <c r="TV71" s="170"/>
      <c r="TW71" s="170"/>
      <c r="TX71" s="170"/>
      <c r="TY71" s="170"/>
      <c r="TZ71" s="170"/>
      <c r="UA71" s="170"/>
      <c r="UB71" s="170">
        <f>データ!LK11</f>
        <v>5.3</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29</v>
      </c>
      <c r="I86" s="150"/>
      <c r="J86" s="150"/>
      <c r="K86" s="150"/>
      <c r="L86" s="150"/>
      <c r="M86" s="150"/>
      <c r="N86" s="150"/>
      <c r="O86" s="150"/>
      <c r="P86" s="150"/>
      <c r="Q86" s="150"/>
      <c r="R86" s="150"/>
      <c r="S86" s="151"/>
      <c r="T86" s="152">
        <f>データ!DU11</f>
        <v>627.9</v>
      </c>
      <c r="U86" s="153"/>
      <c r="V86" s="153"/>
      <c r="W86" s="153"/>
      <c r="X86" s="153"/>
      <c r="Y86" s="153"/>
      <c r="Z86" s="153"/>
      <c r="AA86" s="153"/>
      <c r="AB86" s="153"/>
      <c r="AC86" s="153"/>
      <c r="AD86" s="153"/>
      <c r="AE86" s="153"/>
      <c r="AF86" s="153"/>
      <c r="AG86" s="153"/>
      <c r="AH86" s="153"/>
      <c r="AI86" s="153"/>
      <c r="AJ86" s="153"/>
      <c r="AK86" s="153"/>
      <c r="AL86" s="154"/>
      <c r="AM86" s="152">
        <f>データ!DV11</f>
        <v>604.70000000000005</v>
      </c>
      <c r="AN86" s="153"/>
      <c r="AO86" s="153"/>
      <c r="AP86" s="153"/>
      <c r="AQ86" s="153"/>
      <c r="AR86" s="153"/>
      <c r="AS86" s="153"/>
      <c r="AT86" s="153"/>
      <c r="AU86" s="153"/>
      <c r="AV86" s="153"/>
      <c r="AW86" s="153"/>
      <c r="AX86" s="153"/>
      <c r="AY86" s="153"/>
      <c r="AZ86" s="153"/>
      <c r="BA86" s="153"/>
      <c r="BB86" s="153"/>
      <c r="BC86" s="153"/>
      <c r="BD86" s="153"/>
      <c r="BE86" s="154"/>
      <c r="BF86" s="152">
        <f>データ!DW11</f>
        <v>591.79999999999995</v>
      </c>
      <c r="BG86" s="153"/>
      <c r="BH86" s="153"/>
      <c r="BI86" s="153"/>
      <c r="BJ86" s="153"/>
      <c r="BK86" s="153"/>
      <c r="BL86" s="153"/>
      <c r="BM86" s="153"/>
      <c r="BN86" s="153"/>
      <c r="BO86" s="153"/>
      <c r="BP86" s="153"/>
      <c r="BQ86" s="153"/>
      <c r="BR86" s="153"/>
      <c r="BS86" s="153"/>
      <c r="BT86" s="153"/>
      <c r="BU86" s="153"/>
      <c r="BV86" s="153"/>
      <c r="BW86" s="153"/>
      <c r="BX86" s="154"/>
      <c r="BY86" s="152">
        <f>データ!DX11</f>
        <v>590.9</v>
      </c>
      <c r="BZ86" s="153"/>
      <c r="CA86" s="153"/>
      <c r="CB86" s="153"/>
      <c r="CC86" s="153"/>
      <c r="CD86" s="153"/>
      <c r="CE86" s="153"/>
      <c r="CF86" s="153"/>
      <c r="CG86" s="153"/>
      <c r="CH86" s="153"/>
      <c r="CI86" s="153"/>
      <c r="CJ86" s="153"/>
      <c r="CK86" s="153"/>
      <c r="CL86" s="153"/>
      <c r="CM86" s="153"/>
      <c r="CN86" s="153"/>
      <c r="CO86" s="153"/>
      <c r="CP86" s="153"/>
      <c r="CQ86" s="154"/>
      <c r="CR86" s="152">
        <f>データ!DY11</f>
        <v>498.3</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29</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29</v>
      </c>
      <c r="RA86" s="150"/>
      <c r="RB86" s="150"/>
      <c r="RC86" s="150"/>
      <c r="RD86" s="150"/>
      <c r="RE86" s="150"/>
      <c r="RF86" s="150"/>
      <c r="RG86" s="150"/>
      <c r="RH86" s="150"/>
      <c r="RI86" s="150"/>
      <c r="RJ86" s="150"/>
      <c r="RK86" s="151"/>
      <c r="RL86" s="170">
        <f>データ!LQ11</f>
        <v>627.9</v>
      </c>
      <c r="RM86" s="170"/>
      <c r="RN86" s="170"/>
      <c r="RO86" s="170"/>
      <c r="RP86" s="170"/>
      <c r="RQ86" s="170"/>
      <c r="RR86" s="170"/>
      <c r="RS86" s="170"/>
      <c r="RT86" s="170"/>
      <c r="RU86" s="170"/>
      <c r="RV86" s="170"/>
      <c r="RW86" s="170"/>
      <c r="RX86" s="170"/>
      <c r="RY86" s="170"/>
      <c r="RZ86" s="170"/>
      <c r="SA86" s="170"/>
      <c r="SB86" s="170"/>
      <c r="SC86" s="170">
        <f>データ!LR11</f>
        <v>604.70000000000005</v>
      </c>
      <c r="SD86" s="170"/>
      <c r="SE86" s="170"/>
      <c r="SF86" s="170"/>
      <c r="SG86" s="170"/>
      <c r="SH86" s="170"/>
      <c r="SI86" s="170"/>
      <c r="SJ86" s="170"/>
      <c r="SK86" s="170"/>
      <c r="SL86" s="170"/>
      <c r="SM86" s="170"/>
      <c r="SN86" s="170"/>
      <c r="SO86" s="170"/>
      <c r="SP86" s="170"/>
      <c r="SQ86" s="170"/>
      <c r="SR86" s="170"/>
      <c r="SS86" s="170"/>
      <c r="ST86" s="170">
        <f>データ!LS11</f>
        <v>591.79999999999995</v>
      </c>
      <c r="SU86" s="170"/>
      <c r="SV86" s="170"/>
      <c r="SW86" s="170"/>
      <c r="SX86" s="170"/>
      <c r="SY86" s="170"/>
      <c r="SZ86" s="170"/>
      <c r="TA86" s="170"/>
      <c r="TB86" s="170"/>
      <c r="TC86" s="170"/>
      <c r="TD86" s="170"/>
      <c r="TE86" s="170"/>
      <c r="TF86" s="170"/>
      <c r="TG86" s="170"/>
      <c r="TH86" s="170"/>
      <c r="TI86" s="170"/>
      <c r="TJ86" s="170"/>
      <c r="TK86" s="170">
        <f>データ!LT11</f>
        <v>590.9</v>
      </c>
      <c r="TL86" s="170"/>
      <c r="TM86" s="170"/>
      <c r="TN86" s="170"/>
      <c r="TO86" s="170"/>
      <c r="TP86" s="170"/>
      <c r="TQ86" s="170"/>
      <c r="TR86" s="170"/>
      <c r="TS86" s="170"/>
      <c r="TT86" s="170"/>
      <c r="TU86" s="170"/>
      <c r="TV86" s="170"/>
      <c r="TW86" s="170"/>
      <c r="TX86" s="170"/>
      <c r="TY86" s="170"/>
      <c r="TZ86" s="170"/>
      <c r="UA86" s="170"/>
      <c r="UB86" s="170">
        <f>データ!LU11</f>
        <v>498.3</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38</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266</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29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29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29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29</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2">
      <c r="A122" s="1"/>
      <c r="B122" s="177" t="s">
        <v>39</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（最大出力合計1,500kW）</v>
      </c>
      <c r="D126" s="2" t="str">
        <f>データ!EX9</f>
        <v>（最大出力合計-kW）</v>
      </c>
      <c r="E126" s="2" t="str">
        <f>データ!GW9</f>
        <v>（最大出力合計-kW）</v>
      </c>
      <c r="F126" s="2" t="str">
        <f>データ!IV9</f>
        <v>（最大出力合計-kW）</v>
      </c>
      <c r="G126" s="2" t="str">
        <f>データ!KU9</f>
        <v>（最大出力合計1,500kW）</v>
      </c>
    </row>
  </sheetData>
  <sheetProtection algorithmName="SHA-512" hashValue="6BnfeEO+w/4eZ2eHQUTTIgnj/V6Fl3mmI6MsoKZWr3yQK6xJC1hSAQZu+SW9F0j2y7BVq6/gLBhhW90Tuszy9g==" saltValue="d3oHX3NqDJ6v+M1VeFS7/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2">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80</v>
      </c>
      <c r="MV4" s="38"/>
      <c r="MW4" s="38"/>
      <c r="MX4" s="41"/>
      <c r="MY4" s="37" t="s">
        <v>81</v>
      </c>
      <c r="MZ4" s="38"/>
      <c r="NA4" s="38"/>
      <c r="NB4" s="41"/>
      <c r="NC4" s="37" t="s">
        <v>44</v>
      </c>
      <c r="ND4" s="38"/>
      <c r="NE4" s="38"/>
      <c r="NF4" s="41"/>
      <c r="NG4" s="37" t="s">
        <v>82</v>
      </c>
      <c r="NH4" s="38"/>
      <c r="NI4" s="38"/>
      <c r="NJ4" s="41"/>
    </row>
    <row r="5" spans="1:374" x14ac:dyDescent="0.2">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65" x14ac:dyDescent="0.2">
      <c r="A6" s="33" t="s">
        <v>123</v>
      </c>
      <c r="B6" s="48" t="str">
        <f>B7</f>
        <v>2022</v>
      </c>
      <c r="C6" s="48" t="str">
        <f t="shared" ref="C6:AX6" si="6">C7</f>
        <v>232297</v>
      </c>
      <c r="D6" s="48" t="str">
        <f t="shared" si="6"/>
        <v>47</v>
      </c>
      <c r="E6" s="48" t="str">
        <f t="shared" si="6"/>
        <v>04</v>
      </c>
      <c r="F6" s="48" t="str">
        <f t="shared" si="6"/>
        <v>0</v>
      </c>
      <c r="G6" s="48" t="str">
        <f t="shared" si="6"/>
        <v>000</v>
      </c>
      <c r="H6" s="48" t="str">
        <f t="shared" si="6"/>
        <v>愛知県　豊明市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1</v>
      </c>
      <c r="Q6" s="50" t="str">
        <f t="shared" si="6"/>
        <v>-</v>
      </c>
      <c r="R6" s="51" t="str">
        <f>R7</f>
        <v>令和19年3月27日　豊明市水上太陽光発電事業特別会計</v>
      </c>
      <c r="S6" s="52" t="str">
        <f t="shared" si="6"/>
        <v>令和19年3月27日　豊明市水上太陽光発電事業特別会計</v>
      </c>
      <c r="T6" s="48" t="str">
        <f t="shared" si="6"/>
        <v>無</v>
      </c>
      <c r="U6" s="52" t="str">
        <f t="shared" si="6"/>
        <v>中部電力</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2318</v>
      </c>
      <c r="AM6" s="50">
        <f t="shared" si="6"/>
        <v>2235</v>
      </c>
      <c r="AN6" s="50">
        <f t="shared" si="6"/>
        <v>2097</v>
      </c>
      <c r="AO6" s="50">
        <f t="shared" si="6"/>
        <v>1940</v>
      </c>
      <c r="AP6" s="50">
        <f t="shared" si="6"/>
        <v>2111</v>
      </c>
      <c r="AQ6" s="50">
        <f t="shared" si="6"/>
        <v>2318</v>
      </c>
      <c r="AR6" s="50">
        <f t="shared" si="6"/>
        <v>2235</v>
      </c>
      <c r="AS6" s="50">
        <f t="shared" si="6"/>
        <v>2097</v>
      </c>
      <c r="AT6" s="50">
        <f t="shared" si="6"/>
        <v>1940</v>
      </c>
      <c r="AU6" s="50">
        <f t="shared" si="6"/>
        <v>2111</v>
      </c>
      <c r="AV6" s="50" t="str">
        <f t="shared" si="6"/>
        <v>-</v>
      </c>
      <c r="AW6" s="50">
        <f t="shared" si="6"/>
        <v>57005</v>
      </c>
      <c r="AX6" s="50">
        <f t="shared" si="6"/>
        <v>57005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5" x14ac:dyDescent="0.2">
      <c r="A7" s="33"/>
      <c r="B7" s="58" t="s">
        <v>124</v>
      </c>
      <c r="C7" s="58" t="s">
        <v>125</v>
      </c>
      <c r="D7" s="58" t="s">
        <v>126</v>
      </c>
      <c r="E7" s="58" t="s">
        <v>127</v>
      </c>
      <c r="F7" s="58" t="s">
        <v>128</v>
      </c>
      <c r="G7" s="58" t="s">
        <v>129</v>
      </c>
      <c r="H7" s="58" t="s">
        <v>130</v>
      </c>
      <c r="I7" s="58" t="s">
        <v>131</v>
      </c>
      <c r="J7" s="58" t="s">
        <v>132</v>
      </c>
      <c r="K7" s="58" t="s">
        <v>133</v>
      </c>
      <c r="L7" s="59" t="s">
        <v>134</v>
      </c>
      <c r="M7" s="60" t="s">
        <v>135</v>
      </c>
      <c r="N7" s="60" t="s">
        <v>135</v>
      </c>
      <c r="O7" s="61" t="s">
        <v>135</v>
      </c>
      <c r="P7" s="61">
        <v>1</v>
      </c>
      <c r="Q7" s="61" t="s">
        <v>135</v>
      </c>
      <c r="R7" s="62" t="s">
        <v>136</v>
      </c>
      <c r="S7" s="62" t="s">
        <v>136</v>
      </c>
      <c r="T7" s="63" t="s">
        <v>137</v>
      </c>
      <c r="U7" s="62" t="s">
        <v>138</v>
      </c>
      <c r="V7" s="59" t="s">
        <v>135</v>
      </c>
      <c r="W7" s="61" t="s">
        <v>135</v>
      </c>
      <c r="X7" s="61" t="s">
        <v>135</v>
      </c>
      <c r="Y7" s="61" t="s">
        <v>135</v>
      </c>
      <c r="Z7" s="61" t="s">
        <v>135</v>
      </c>
      <c r="AA7" s="61" t="s">
        <v>135</v>
      </c>
      <c r="AB7" s="61" t="s">
        <v>135</v>
      </c>
      <c r="AC7" s="61" t="s">
        <v>135</v>
      </c>
      <c r="AD7" s="61" t="s">
        <v>135</v>
      </c>
      <c r="AE7" s="61" t="s">
        <v>135</v>
      </c>
      <c r="AF7" s="61" t="s">
        <v>135</v>
      </c>
      <c r="AG7" s="61" t="s">
        <v>135</v>
      </c>
      <c r="AH7" s="61" t="s">
        <v>135</v>
      </c>
      <c r="AI7" s="61" t="s">
        <v>135</v>
      </c>
      <c r="AJ7" s="61" t="s">
        <v>135</v>
      </c>
      <c r="AK7" s="61" t="s">
        <v>135</v>
      </c>
      <c r="AL7" s="61">
        <v>2318</v>
      </c>
      <c r="AM7" s="61">
        <v>2235</v>
      </c>
      <c r="AN7" s="61">
        <v>2097</v>
      </c>
      <c r="AO7" s="61">
        <v>1940</v>
      </c>
      <c r="AP7" s="61">
        <v>2111</v>
      </c>
      <c r="AQ7" s="61">
        <v>2318</v>
      </c>
      <c r="AR7" s="61">
        <v>2235</v>
      </c>
      <c r="AS7" s="61">
        <v>2097</v>
      </c>
      <c r="AT7" s="61">
        <v>1940</v>
      </c>
      <c r="AU7" s="61">
        <v>2111</v>
      </c>
      <c r="AV7" s="61" t="s">
        <v>135</v>
      </c>
      <c r="AW7" s="61">
        <v>57005</v>
      </c>
      <c r="AX7" s="61">
        <v>57005</v>
      </c>
      <c r="AY7" s="64">
        <v>79.099999999999994</v>
      </c>
      <c r="AZ7" s="64">
        <v>146.30000000000001</v>
      </c>
      <c r="BA7" s="64">
        <v>136.9</v>
      </c>
      <c r="BB7" s="64">
        <v>126</v>
      </c>
      <c r="BC7" s="64">
        <v>128.1</v>
      </c>
      <c r="BD7" s="64">
        <v>123.2</v>
      </c>
      <c r="BE7" s="64">
        <v>134.69999999999999</v>
      </c>
      <c r="BF7" s="64">
        <v>141.80000000000001</v>
      </c>
      <c r="BG7" s="64">
        <v>138.19999999999999</v>
      </c>
      <c r="BH7" s="64">
        <v>135</v>
      </c>
      <c r="BI7" s="64">
        <v>100</v>
      </c>
      <c r="BJ7" s="64">
        <v>392.7</v>
      </c>
      <c r="BK7" s="64">
        <v>402.8</v>
      </c>
      <c r="BL7" s="64">
        <v>371.9</v>
      </c>
      <c r="BM7" s="64">
        <v>338.9</v>
      </c>
      <c r="BN7" s="64">
        <v>310.39999999999998</v>
      </c>
      <c r="BO7" s="64">
        <v>240.1</v>
      </c>
      <c r="BP7" s="64">
        <v>253.6</v>
      </c>
      <c r="BQ7" s="64">
        <v>238</v>
      </c>
      <c r="BR7" s="64">
        <v>227.5</v>
      </c>
      <c r="BS7" s="64">
        <v>238.5</v>
      </c>
      <c r="BT7" s="64">
        <v>100</v>
      </c>
      <c r="BU7" s="64" t="s">
        <v>135</v>
      </c>
      <c r="BV7" s="64" t="s">
        <v>135</v>
      </c>
      <c r="BW7" s="64" t="s">
        <v>135</v>
      </c>
      <c r="BX7" s="64" t="s">
        <v>135</v>
      </c>
      <c r="BY7" s="64" t="s">
        <v>135</v>
      </c>
      <c r="BZ7" s="64" t="s">
        <v>135</v>
      </c>
      <c r="CA7" s="64" t="s">
        <v>135</v>
      </c>
      <c r="CB7" s="64" t="s">
        <v>135</v>
      </c>
      <c r="CC7" s="64" t="s">
        <v>135</v>
      </c>
      <c r="CD7" s="64" t="s">
        <v>135</v>
      </c>
      <c r="CE7" s="64" t="s">
        <v>135</v>
      </c>
      <c r="CF7" s="64">
        <v>20372.3</v>
      </c>
      <c r="CG7" s="64">
        <v>20140.900000000001</v>
      </c>
      <c r="CH7" s="64">
        <v>21687.599999999999</v>
      </c>
      <c r="CI7" s="64">
        <v>23578.400000000001</v>
      </c>
      <c r="CJ7" s="64">
        <v>23181.4</v>
      </c>
      <c r="CK7" s="64">
        <v>19863.5</v>
      </c>
      <c r="CL7" s="64">
        <v>19066.3</v>
      </c>
      <c r="CM7" s="64">
        <v>18998.7</v>
      </c>
      <c r="CN7" s="64">
        <v>17544.5</v>
      </c>
      <c r="CO7" s="64">
        <v>19886.599999999999</v>
      </c>
      <c r="CP7" s="61">
        <v>50894</v>
      </c>
      <c r="CQ7" s="61">
        <v>49590</v>
      </c>
      <c r="CR7" s="61">
        <v>45533</v>
      </c>
      <c r="CS7" s="61">
        <v>40623</v>
      </c>
      <c r="CT7" s="61">
        <v>42506</v>
      </c>
      <c r="CU7" s="61">
        <v>34140</v>
      </c>
      <c r="CV7" s="61">
        <v>33434</v>
      </c>
      <c r="CW7" s="61">
        <v>36820</v>
      </c>
      <c r="CX7" s="61">
        <v>35532</v>
      </c>
      <c r="CY7" s="61">
        <v>36111</v>
      </c>
      <c r="CZ7" s="61">
        <v>1500</v>
      </c>
      <c r="DA7" s="64">
        <v>17.600000000000001</v>
      </c>
      <c r="DB7" s="64">
        <v>17</v>
      </c>
      <c r="DC7" s="64">
        <v>16</v>
      </c>
      <c r="DD7" s="64">
        <v>14.8</v>
      </c>
      <c r="DE7" s="64">
        <v>16.100000000000001</v>
      </c>
      <c r="DF7" s="64">
        <v>32.6</v>
      </c>
      <c r="DG7" s="64">
        <v>31.3</v>
      </c>
      <c r="DH7" s="64">
        <v>31.8</v>
      </c>
      <c r="DI7" s="64">
        <v>31.6</v>
      </c>
      <c r="DJ7" s="64">
        <v>30.4</v>
      </c>
      <c r="DK7" s="64">
        <v>2.1</v>
      </c>
      <c r="DL7" s="64">
        <v>5.3</v>
      </c>
      <c r="DM7" s="64">
        <v>5.8</v>
      </c>
      <c r="DN7" s="64">
        <v>3.8</v>
      </c>
      <c r="DO7" s="64">
        <v>5.3</v>
      </c>
      <c r="DP7" s="64">
        <v>7.3</v>
      </c>
      <c r="DQ7" s="64">
        <v>5.4</v>
      </c>
      <c r="DR7" s="64">
        <v>6.4</v>
      </c>
      <c r="DS7" s="64">
        <v>5</v>
      </c>
      <c r="DT7" s="64">
        <v>3.9</v>
      </c>
      <c r="DU7" s="64">
        <v>627.9</v>
      </c>
      <c r="DV7" s="64">
        <v>604.70000000000005</v>
      </c>
      <c r="DW7" s="64">
        <v>591.79999999999995</v>
      </c>
      <c r="DX7" s="64">
        <v>590.9</v>
      </c>
      <c r="DY7" s="64">
        <v>498.3</v>
      </c>
      <c r="DZ7" s="64">
        <v>160.4</v>
      </c>
      <c r="EA7" s="64">
        <v>175.4</v>
      </c>
      <c r="EB7" s="64">
        <v>166.4</v>
      </c>
      <c r="EC7" s="64">
        <v>201.7</v>
      </c>
      <c r="ED7" s="64">
        <v>192.3</v>
      </c>
      <c r="EE7" s="64" t="s">
        <v>135</v>
      </c>
      <c r="EF7" s="64" t="s">
        <v>135</v>
      </c>
      <c r="EG7" s="64" t="s">
        <v>135</v>
      </c>
      <c r="EH7" s="64" t="s">
        <v>135</v>
      </c>
      <c r="EI7" s="64" t="s">
        <v>135</v>
      </c>
      <c r="EJ7" s="64" t="s">
        <v>135</v>
      </c>
      <c r="EK7" s="64" t="s">
        <v>135</v>
      </c>
      <c r="EL7" s="64" t="s">
        <v>135</v>
      </c>
      <c r="EM7" s="64" t="s">
        <v>135</v>
      </c>
      <c r="EN7" s="64" t="s">
        <v>135</v>
      </c>
      <c r="EO7" s="64">
        <v>100</v>
      </c>
      <c r="EP7" s="64">
        <v>100</v>
      </c>
      <c r="EQ7" s="64">
        <v>100</v>
      </c>
      <c r="ER7" s="64">
        <v>100</v>
      </c>
      <c r="ES7" s="64">
        <v>100</v>
      </c>
      <c r="ET7" s="64">
        <v>83.4</v>
      </c>
      <c r="EU7" s="64">
        <v>82.5</v>
      </c>
      <c r="EV7" s="64">
        <v>83.2</v>
      </c>
      <c r="EW7" s="64">
        <v>87.9</v>
      </c>
      <c r="EX7" s="64">
        <v>82.3</v>
      </c>
      <c r="EY7" s="61" t="s">
        <v>135</v>
      </c>
      <c r="EZ7" s="64" t="s">
        <v>135</v>
      </c>
      <c r="FA7" s="64" t="s">
        <v>135</v>
      </c>
      <c r="FB7" s="64" t="s">
        <v>135</v>
      </c>
      <c r="FC7" s="64" t="s">
        <v>135</v>
      </c>
      <c r="FD7" s="64" t="s">
        <v>135</v>
      </c>
      <c r="FE7" s="64">
        <v>57.6</v>
      </c>
      <c r="FF7" s="64">
        <v>60.4</v>
      </c>
      <c r="FG7" s="64">
        <v>54.1</v>
      </c>
      <c r="FH7" s="64">
        <v>58.1</v>
      </c>
      <c r="FI7" s="64">
        <v>55.4</v>
      </c>
      <c r="FJ7" s="64" t="s">
        <v>135</v>
      </c>
      <c r="FK7" s="64" t="s">
        <v>135</v>
      </c>
      <c r="FL7" s="64" t="s">
        <v>135</v>
      </c>
      <c r="FM7" s="64" t="s">
        <v>135</v>
      </c>
      <c r="FN7" s="64" t="s">
        <v>135</v>
      </c>
      <c r="FO7" s="64">
        <v>8.6999999999999993</v>
      </c>
      <c r="FP7" s="64">
        <v>14.9</v>
      </c>
      <c r="FQ7" s="64">
        <v>16.2</v>
      </c>
      <c r="FR7" s="64">
        <v>5.6</v>
      </c>
      <c r="FS7" s="64">
        <v>7</v>
      </c>
      <c r="FT7" s="64" t="s">
        <v>135</v>
      </c>
      <c r="FU7" s="64" t="s">
        <v>135</v>
      </c>
      <c r="FV7" s="64" t="s">
        <v>135</v>
      </c>
      <c r="FW7" s="64" t="s">
        <v>135</v>
      </c>
      <c r="FX7" s="64" t="s">
        <v>135</v>
      </c>
      <c r="FY7" s="64">
        <v>375</v>
      </c>
      <c r="FZ7" s="64">
        <v>314.5</v>
      </c>
      <c r="GA7" s="64">
        <v>339.9</v>
      </c>
      <c r="GB7" s="64">
        <v>303.60000000000002</v>
      </c>
      <c r="GC7" s="64">
        <v>276.89999999999998</v>
      </c>
      <c r="GD7" s="64" t="s">
        <v>135</v>
      </c>
      <c r="GE7" s="64" t="s">
        <v>135</v>
      </c>
      <c r="GF7" s="64" t="s">
        <v>135</v>
      </c>
      <c r="GG7" s="64" t="s">
        <v>135</v>
      </c>
      <c r="GH7" s="64" t="s">
        <v>135</v>
      </c>
      <c r="GI7" s="64" t="s">
        <v>135</v>
      </c>
      <c r="GJ7" s="64" t="s">
        <v>135</v>
      </c>
      <c r="GK7" s="64" t="s">
        <v>135</v>
      </c>
      <c r="GL7" s="64" t="s">
        <v>135</v>
      </c>
      <c r="GM7" s="64" t="s">
        <v>135</v>
      </c>
      <c r="GN7" s="64" t="s">
        <v>135</v>
      </c>
      <c r="GO7" s="64" t="s">
        <v>135</v>
      </c>
      <c r="GP7" s="64" t="s">
        <v>135</v>
      </c>
      <c r="GQ7" s="64" t="s">
        <v>135</v>
      </c>
      <c r="GR7" s="64" t="s">
        <v>135</v>
      </c>
      <c r="GS7" s="64">
        <v>94.7</v>
      </c>
      <c r="GT7" s="64">
        <v>96</v>
      </c>
      <c r="GU7" s="64">
        <v>97.1</v>
      </c>
      <c r="GV7" s="64">
        <v>98.9</v>
      </c>
      <c r="GW7" s="64">
        <v>99.1</v>
      </c>
      <c r="GX7" s="61" t="s">
        <v>135</v>
      </c>
      <c r="GY7" s="64" t="s">
        <v>135</v>
      </c>
      <c r="GZ7" s="64" t="s">
        <v>135</v>
      </c>
      <c r="HA7" s="64" t="s">
        <v>135</v>
      </c>
      <c r="HB7" s="64" t="s">
        <v>135</v>
      </c>
      <c r="HC7" s="64" t="s">
        <v>135</v>
      </c>
      <c r="HD7" s="64">
        <v>67.8</v>
      </c>
      <c r="HE7" s="64">
        <v>71</v>
      </c>
      <c r="HF7" s="64">
        <v>70.5</v>
      </c>
      <c r="HG7" s="64">
        <v>69.400000000000006</v>
      </c>
      <c r="HH7" s="64">
        <v>67.7</v>
      </c>
      <c r="HI7" s="64" t="s">
        <v>135</v>
      </c>
      <c r="HJ7" s="64" t="s">
        <v>135</v>
      </c>
      <c r="HK7" s="64" t="s">
        <v>135</v>
      </c>
      <c r="HL7" s="64" t="s">
        <v>135</v>
      </c>
      <c r="HM7" s="64" t="s">
        <v>135</v>
      </c>
      <c r="HN7" s="64">
        <v>0.6</v>
      </c>
      <c r="HO7" s="64">
        <v>0.2</v>
      </c>
      <c r="HP7" s="64">
        <v>0.1</v>
      </c>
      <c r="HQ7" s="64">
        <v>0.5</v>
      </c>
      <c r="HR7" s="64">
        <v>0.6</v>
      </c>
      <c r="HS7" s="64" t="s">
        <v>135</v>
      </c>
      <c r="HT7" s="64" t="s">
        <v>135</v>
      </c>
      <c r="HU7" s="64" t="s">
        <v>135</v>
      </c>
      <c r="HV7" s="64" t="s">
        <v>135</v>
      </c>
      <c r="HW7" s="64" t="s">
        <v>135</v>
      </c>
      <c r="HX7" s="64">
        <v>43.5</v>
      </c>
      <c r="HY7" s="64">
        <v>42.8</v>
      </c>
      <c r="HZ7" s="64">
        <v>41</v>
      </c>
      <c r="IA7" s="64">
        <v>46.6</v>
      </c>
      <c r="IB7" s="64">
        <v>32.200000000000003</v>
      </c>
      <c r="IC7" s="64" t="s">
        <v>135</v>
      </c>
      <c r="ID7" s="64" t="s">
        <v>135</v>
      </c>
      <c r="IE7" s="64" t="s">
        <v>135</v>
      </c>
      <c r="IF7" s="64" t="s">
        <v>135</v>
      </c>
      <c r="IG7" s="64" t="s">
        <v>135</v>
      </c>
      <c r="IH7" s="64" t="s">
        <v>135</v>
      </c>
      <c r="II7" s="64" t="s">
        <v>135</v>
      </c>
      <c r="IJ7" s="64" t="s">
        <v>135</v>
      </c>
      <c r="IK7" s="64" t="s">
        <v>135</v>
      </c>
      <c r="IL7" s="64" t="s">
        <v>135</v>
      </c>
      <c r="IM7" s="64" t="s">
        <v>135</v>
      </c>
      <c r="IN7" s="64" t="s">
        <v>135</v>
      </c>
      <c r="IO7" s="64" t="s">
        <v>135</v>
      </c>
      <c r="IP7" s="64" t="s">
        <v>135</v>
      </c>
      <c r="IQ7" s="64" t="s">
        <v>135</v>
      </c>
      <c r="IR7" s="64">
        <v>33.799999999999997</v>
      </c>
      <c r="IS7" s="64">
        <v>24</v>
      </c>
      <c r="IT7" s="64">
        <v>23.8</v>
      </c>
      <c r="IU7" s="64">
        <v>30.5</v>
      </c>
      <c r="IV7" s="64">
        <v>14.5</v>
      </c>
      <c r="IW7" s="61" t="s">
        <v>135</v>
      </c>
      <c r="IX7" s="64" t="s">
        <v>135</v>
      </c>
      <c r="IY7" s="64" t="s">
        <v>135</v>
      </c>
      <c r="IZ7" s="64" t="s">
        <v>135</v>
      </c>
      <c r="JA7" s="64" t="s">
        <v>135</v>
      </c>
      <c r="JB7" s="64" t="s">
        <v>135</v>
      </c>
      <c r="JC7" s="64">
        <v>13.4</v>
      </c>
      <c r="JD7" s="64">
        <v>12.2</v>
      </c>
      <c r="JE7" s="64">
        <v>16.8</v>
      </c>
      <c r="JF7" s="64">
        <v>21.1</v>
      </c>
      <c r="JG7" s="64">
        <v>18.899999999999999</v>
      </c>
      <c r="JH7" s="64" t="s">
        <v>135</v>
      </c>
      <c r="JI7" s="64" t="s">
        <v>135</v>
      </c>
      <c r="JJ7" s="64" t="s">
        <v>135</v>
      </c>
      <c r="JK7" s="64" t="s">
        <v>135</v>
      </c>
      <c r="JL7" s="64" t="s">
        <v>135</v>
      </c>
      <c r="JM7" s="64">
        <v>46.6</v>
      </c>
      <c r="JN7" s="64">
        <v>30.5</v>
      </c>
      <c r="JO7" s="64">
        <v>24.4</v>
      </c>
      <c r="JP7" s="64">
        <v>17.100000000000001</v>
      </c>
      <c r="JQ7" s="64">
        <v>8.5</v>
      </c>
      <c r="JR7" s="64" t="s">
        <v>135</v>
      </c>
      <c r="JS7" s="64" t="s">
        <v>135</v>
      </c>
      <c r="JT7" s="64" t="s">
        <v>135</v>
      </c>
      <c r="JU7" s="64" t="s">
        <v>135</v>
      </c>
      <c r="JV7" s="64" t="s">
        <v>135</v>
      </c>
      <c r="JW7" s="64">
        <v>108</v>
      </c>
      <c r="JX7" s="64">
        <v>459.2</v>
      </c>
      <c r="JY7" s="64">
        <v>331.9</v>
      </c>
      <c r="JZ7" s="64">
        <v>450.4</v>
      </c>
      <c r="KA7" s="64">
        <v>506.5</v>
      </c>
      <c r="KB7" s="64" t="s">
        <v>135</v>
      </c>
      <c r="KC7" s="64" t="s">
        <v>135</v>
      </c>
      <c r="KD7" s="64" t="s">
        <v>135</v>
      </c>
      <c r="KE7" s="64" t="s">
        <v>135</v>
      </c>
      <c r="KF7" s="64" t="s">
        <v>135</v>
      </c>
      <c r="KG7" s="64" t="s">
        <v>135</v>
      </c>
      <c r="KH7" s="64" t="s">
        <v>135</v>
      </c>
      <c r="KI7" s="64" t="s">
        <v>135</v>
      </c>
      <c r="KJ7" s="64" t="s">
        <v>135</v>
      </c>
      <c r="KK7" s="64" t="s">
        <v>135</v>
      </c>
      <c r="KL7" s="64" t="s">
        <v>135</v>
      </c>
      <c r="KM7" s="64" t="s">
        <v>135</v>
      </c>
      <c r="KN7" s="64" t="s">
        <v>135</v>
      </c>
      <c r="KO7" s="64" t="s">
        <v>135</v>
      </c>
      <c r="KP7" s="64" t="s">
        <v>135</v>
      </c>
      <c r="KQ7" s="64">
        <v>92</v>
      </c>
      <c r="KR7" s="64">
        <v>95.4</v>
      </c>
      <c r="KS7" s="64">
        <v>95.1</v>
      </c>
      <c r="KT7" s="64">
        <v>96.5</v>
      </c>
      <c r="KU7" s="64">
        <v>98.5</v>
      </c>
      <c r="KV7" s="61">
        <v>1500</v>
      </c>
      <c r="KW7" s="64">
        <v>17.600000000000001</v>
      </c>
      <c r="KX7" s="64">
        <v>17</v>
      </c>
      <c r="KY7" s="64">
        <v>16</v>
      </c>
      <c r="KZ7" s="64">
        <v>14.8</v>
      </c>
      <c r="LA7" s="64">
        <v>16.100000000000001</v>
      </c>
      <c r="LB7" s="64">
        <v>15.3</v>
      </c>
      <c r="LC7" s="64">
        <v>14.9</v>
      </c>
      <c r="LD7" s="64">
        <v>14.9</v>
      </c>
      <c r="LE7" s="64">
        <v>14.3</v>
      </c>
      <c r="LF7" s="64">
        <v>13.8</v>
      </c>
      <c r="LG7" s="64">
        <v>2.1</v>
      </c>
      <c r="LH7" s="64">
        <v>5.3</v>
      </c>
      <c r="LI7" s="64">
        <v>5.8</v>
      </c>
      <c r="LJ7" s="64">
        <v>3.8</v>
      </c>
      <c r="LK7" s="64">
        <v>5.3</v>
      </c>
      <c r="LL7" s="64">
        <v>0.7</v>
      </c>
      <c r="LM7" s="64">
        <v>0.4</v>
      </c>
      <c r="LN7" s="64">
        <v>1.8</v>
      </c>
      <c r="LO7" s="64">
        <v>1.8</v>
      </c>
      <c r="LP7" s="64">
        <v>2.7</v>
      </c>
      <c r="LQ7" s="64">
        <v>627.9</v>
      </c>
      <c r="LR7" s="64">
        <v>604.70000000000005</v>
      </c>
      <c r="LS7" s="64">
        <v>591.79999999999995</v>
      </c>
      <c r="LT7" s="64">
        <v>590.9</v>
      </c>
      <c r="LU7" s="64">
        <v>498.3</v>
      </c>
      <c r="LV7" s="64">
        <v>151.69999999999999</v>
      </c>
      <c r="LW7" s="64">
        <v>138.1</v>
      </c>
      <c r="LX7" s="64">
        <v>125.8</v>
      </c>
      <c r="LY7" s="64">
        <v>119.4</v>
      </c>
      <c r="LZ7" s="64">
        <v>113</v>
      </c>
      <c r="MA7" s="64" t="s">
        <v>135</v>
      </c>
      <c r="MB7" s="64" t="s">
        <v>135</v>
      </c>
      <c r="MC7" s="64" t="s">
        <v>135</v>
      </c>
      <c r="MD7" s="64" t="s">
        <v>135</v>
      </c>
      <c r="ME7" s="64" t="s">
        <v>135</v>
      </c>
      <c r="MF7" s="64" t="s">
        <v>135</v>
      </c>
      <c r="MG7" s="64" t="s">
        <v>135</v>
      </c>
      <c r="MH7" s="64" t="s">
        <v>135</v>
      </c>
      <c r="MI7" s="64" t="s">
        <v>135</v>
      </c>
      <c r="MJ7" s="64" t="s">
        <v>135</v>
      </c>
      <c r="MK7" s="64">
        <v>100</v>
      </c>
      <c r="ML7" s="64">
        <v>100</v>
      </c>
      <c r="MM7" s="64">
        <v>100</v>
      </c>
      <c r="MN7" s="64">
        <v>100</v>
      </c>
      <c r="MO7" s="64">
        <v>100</v>
      </c>
      <c r="MP7" s="64">
        <v>98.7</v>
      </c>
      <c r="MQ7" s="64">
        <v>98.8</v>
      </c>
      <c r="MR7" s="64">
        <v>98.9</v>
      </c>
      <c r="MS7" s="64">
        <v>99.7</v>
      </c>
      <c r="MT7" s="64">
        <v>99.8</v>
      </c>
      <c r="MU7" s="64" t="s">
        <v>135</v>
      </c>
      <c r="MV7" s="64" t="s">
        <v>135</v>
      </c>
      <c r="MW7" s="64" t="s">
        <v>135</v>
      </c>
      <c r="MX7" s="64" t="s">
        <v>135</v>
      </c>
      <c r="MY7" s="64" t="s">
        <v>135</v>
      </c>
      <c r="MZ7" s="64" t="s">
        <v>135</v>
      </c>
      <c r="NA7" s="64" t="s">
        <v>135</v>
      </c>
      <c r="NB7" s="64" t="s">
        <v>135</v>
      </c>
      <c r="NC7" s="64" t="s">
        <v>135</v>
      </c>
      <c r="ND7" s="64" t="s">
        <v>135</v>
      </c>
      <c r="NE7" s="64" t="s">
        <v>135</v>
      </c>
      <c r="NF7" s="64" t="s">
        <v>135</v>
      </c>
      <c r="NG7" s="64">
        <v>1</v>
      </c>
      <c r="NH7" s="64">
        <v>1</v>
      </c>
      <c r="NI7" s="64">
        <v>1</v>
      </c>
      <c r="NJ7" s="64">
        <v>1</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139</v>
      </c>
      <c r="FB8" s="66"/>
      <c r="FC8" s="66"/>
      <c r="FD8" s="66"/>
      <c r="FE8" s="66"/>
      <c r="FF8" s="67"/>
      <c r="FG8" s="66"/>
      <c r="FH8" s="66"/>
      <c r="FI8" s="66" t="str">
        <f>FJ4</f>
        <v>修繕費比率（％）</v>
      </c>
      <c r="FJ8" s="66" t="b">
        <f>IF(SUM($M$6,$MU$7:$MX$7)=0,FALSE,TRUE)</f>
        <v>0</v>
      </c>
      <c r="FK8" s="68" t="s">
        <v>139</v>
      </c>
      <c r="FL8" s="66"/>
      <c r="FM8" s="66"/>
      <c r="FN8" s="66"/>
      <c r="FO8" s="66"/>
      <c r="FP8" s="66"/>
      <c r="FQ8" s="67"/>
      <c r="FR8" s="66"/>
      <c r="FS8" s="66" t="str">
        <f>FT4</f>
        <v>企業債残高対料金収入比率（％）</v>
      </c>
      <c r="FT8" s="66" t="b">
        <f>IF(SUM($M$6,$MU$7:$MX$7)=0,FALSE,TRUE)</f>
        <v>0</v>
      </c>
      <c r="FU8" s="68" t="s">
        <v>139</v>
      </c>
      <c r="FV8" s="66"/>
      <c r="FW8" s="66"/>
      <c r="FX8" s="66"/>
      <c r="FY8" s="66"/>
      <c r="FZ8" s="66"/>
      <c r="GA8" s="66"/>
      <c r="GB8" s="67"/>
      <c r="GC8" s="66" t="str">
        <f>GD4</f>
        <v>有形固定資産減価償却率（％）</v>
      </c>
      <c r="GD8" s="66" t="b">
        <f>IF(SUM($M$6,$MU$7:$MX$7)=0,FALSE,TRUE)</f>
        <v>0</v>
      </c>
      <c r="GE8" s="68" t="s">
        <v>139</v>
      </c>
      <c r="GF8" s="66"/>
      <c r="GG8" s="66"/>
      <c r="GH8" s="66"/>
      <c r="GI8" s="66"/>
      <c r="GJ8" s="66"/>
      <c r="GK8" s="66"/>
      <c r="GL8" s="66"/>
      <c r="GM8" s="66" t="str">
        <f>GN4</f>
        <v>FIT・FIP収入割合（％）</v>
      </c>
      <c r="GN8" s="66" t="b">
        <f>IF(SUM($M$6,$MU$7:$MX$7)=0,FALSE,TRUE)</f>
        <v>0</v>
      </c>
      <c r="GO8" s="68" t="s">
        <v>139</v>
      </c>
      <c r="GP8" s="66"/>
      <c r="GQ8" s="66"/>
      <c r="GR8" s="66"/>
      <c r="GS8" s="65"/>
      <c r="GT8" s="65"/>
      <c r="GU8" s="65"/>
      <c r="GV8" s="65"/>
      <c r="GW8" s="66" t="str">
        <f>GX5</f>
        <v>最大出力合計</v>
      </c>
      <c r="GX8" s="66" t="str">
        <f>GY4</f>
        <v>設備利用率（％）</v>
      </c>
      <c r="GY8" s="66" t="b">
        <f>IF(SUM($N$7,$MY$7:$NB$7)=0,FALSE,TRUE)</f>
        <v>0</v>
      </c>
      <c r="GZ8" s="68" t="s">
        <v>139</v>
      </c>
      <c r="HA8" s="66"/>
      <c r="HB8" s="66"/>
      <c r="HC8" s="66"/>
      <c r="HD8" s="66"/>
      <c r="HE8" s="67"/>
      <c r="HF8" s="66"/>
      <c r="HG8" s="66"/>
      <c r="HH8" s="66" t="str">
        <f>HI4</f>
        <v>修繕費比率（％）</v>
      </c>
      <c r="HI8" s="66" t="b">
        <f>IF(SUM($N$7,$MY$7:$NB$7)=0,FALSE,TRUE)</f>
        <v>0</v>
      </c>
      <c r="HJ8" s="68" t="s">
        <v>139</v>
      </c>
      <c r="HK8" s="66"/>
      <c r="HL8" s="66"/>
      <c r="HM8" s="66"/>
      <c r="HN8" s="66"/>
      <c r="HO8" s="66"/>
      <c r="HP8" s="67"/>
      <c r="HQ8" s="66"/>
      <c r="HR8" s="66" t="str">
        <f>HS4</f>
        <v>企業債残高対料金収入比率（％）</v>
      </c>
      <c r="HS8" s="66" t="b">
        <f>IF(SUM($N$7,$MY$7:$NB$7)=0,FALSE,TRUE)</f>
        <v>0</v>
      </c>
      <c r="HT8" s="68" t="s">
        <v>139</v>
      </c>
      <c r="HU8" s="66"/>
      <c r="HV8" s="66"/>
      <c r="HW8" s="66"/>
      <c r="HX8" s="66"/>
      <c r="HY8" s="66"/>
      <c r="HZ8" s="66"/>
      <c r="IA8" s="67"/>
      <c r="IB8" s="66" t="str">
        <f>IC4</f>
        <v>有形固定資産減価償却率（％）</v>
      </c>
      <c r="IC8" s="66" t="b">
        <f>IF(SUM($N$7,$MY$7:$NB$7)=0,FALSE,TRUE)</f>
        <v>0</v>
      </c>
      <c r="ID8" s="68" t="s">
        <v>139</v>
      </c>
      <c r="IE8" s="66"/>
      <c r="IF8" s="66"/>
      <c r="IG8" s="66"/>
      <c r="IH8" s="66"/>
      <c r="II8" s="66"/>
      <c r="IJ8" s="66"/>
      <c r="IK8" s="66"/>
      <c r="IL8" s="66" t="str">
        <f>IM4</f>
        <v>FIT・FIP収入割合（％）</v>
      </c>
      <c r="IM8" s="66" t="b">
        <f>IF(SUM($N$7,$MY$7:$NB$7)=0,FALSE,TRUE)</f>
        <v>0</v>
      </c>
      <c r="IN8" s="68" t="s">
        <v>139</v>
      </c>
      <c r="IO8" s="66"/>
      <c r="IP8" s="66"/>
      <c r="IQ8" s="66"/>
      <c r="IR8" s="65"/>
      <c r="IS8" s="65"/>
      <c r="IT8" s="65"/>
      <c r="IU8" s="65"/>
      <c r="IV8" s="66" t="str">
        <f>IW5</f>
        <v>最大出力合計</v>
      </c>
      <c r="IW8" s="66" t="str">
        <f>IX4</f>
        <v>設備利用率（％）</v>
      </c>
      <c r="IX8" s="66" t="b">
        <f>IF(SUM($O$7,$NC$7:$NF$7)=0,FALSE,TRUE)</f>
        <v>0</v>
      </c>
      <c r="IY8" s="68" t="s">
        <v>139</v>
      </c>
      <c r="IZ8" s="66"/>
      <c r="JA8" s="66"/>
      <c r="JB8" s="66"/>
      <c r="JC8" s="66"/>
      <c r="JD8" s="67"/>
      <c r="JE8" s="66"/>
      <c r="JF8" s="66"/>
      <c r="JG8" s="66" t="str">
        <f>JH4</f>
        <v>修繕費比率（％）</v>
      </c>
      <c r="JH8" s="66" t="b">
        <f>IF(SUM($O$7,$NC$7:$NF$7)=0,FALSE,TRUE)</f>
        <v>0</v>
      </c>
      <c r="JI8" s="68" t="s">
        <v>139</v>
      </c>
      <c r="JJ8" s="66"/>
      <c r="JK8" s="66"/>
      <c r="JL8" s="66"/>
      <c r="JM8" s="66"/>
      <c r="JN8" s="66"/>
      <c r="JO8" s="67"/>
      <c r="JP8" s="66"/>
      <c r="JQ8" s="66" t="str">
        <f>JR4</f>
        <v>企業債残高対料金収入比率（％）</v>
      </c>
      <c r="JR8" s="66" t="b">
        <f>IF(SUM($O$7,$NC$7:$NF$7)=0,FALSE,TRUE)</f>
        <v>0</v>
      </c>
      <c r="JS8" s="68" t="s">
        <v>139</v>
      </c>
      <c r="JT8" s="66"/>
      <c r="JU8" s="66"/>
      <c r="JV8" s="66"/>
      <c r="JW8" s="66"/>
      <c r="JX8" s="66"/>
      <c r="JY8" s="66"/>
      <c r="JZ8" s="67"/>
      <c r="KA8" s="66" t="str">
        <f>KB4</f>
        <v>有形固定資産減価償却率（％）</v>
      </c>
      <c r="KB8" s="66" t="b">
        <f>IF(SUM($O$7,$NC$7:$NF$7)=0,FALSE,TRUE)</f>
        <v>0</v>
      </c>
      <c r="KC8" s="68" t="s">
        <v>139</v>
      </c>
      <c r="KD8" s="66"/>
      <c r="KE8" s="66"/>
      <c r="KF8" s="66"/>
      <c r="KG8" s="66"/>
      <c r="KH8" s="66"/>
      <c r="KI8" s="66"/>
      <c r="KJ8" s="66"/>
      <c r="KK8" s="66" t="str">
        <f>KL4</f>
        <v>FIT・FIP収入割合（％）</v>
      </c>
      <c r="KL8" s="66" t="b">
        <f>IF(SUM($O$7,$NC$7:$NF$7)=0,FALSE,TRUE)</f>
        <v>0</v>
      </c>
      <c r="KM8" s="68" t="s">
        <v>139</v>
      </c>
      <c r="KN8" s="66"/>
      <c r="KO8" s="66"/>
      <c r="KP8" s="66"/>
      <c r="KQ8" s="65"/>
      <c r="KR8" s="65"/>
      <c r="KS8" s="65"/>
      <c r="KT8" s="65"/>
      <c r="KU8" s="66" t="str">
        <f>KV5</f>
        <v>最大出力合計</v>
      </c>
      <c r="KV8" s="66" t="str">
        <f>KW4</f>
        <v>設備利用率（％）</v>
      </c>
      <c r="KW8" s="66" t="b">
        <f>IF(SUM($P$7,$NG$7:$NJ$7)=0,FALSE,TRUE)</f>
        <v>1</v>
      </c>
      <c r="KX8" s="68" t="s">
        <v>139</v>
      </c>
      <c r="KY8" s="66"/>
      <c r="KZ8" s="66"/>
      <c r="LA8" s="66"/>
      <c r="LB8" s="66"/>
      <c r="LC8" s="67"/>
      <c r="LD8" s="66"/>
      <c r="LE8" s="66"/>
      <c r="LF8" s="66" t="str">
        <f>LG4</f>
        <v>修繕費比率（％）</v>
      </c>
      <c r="LG8" s="66" t="b">
        <f>IF(SUM($P$7,$NG$7:$NJ$7)=0,FALSE,TRUE)</f>
        <v>1</v>
      </c>
      <c r="LH8" s="68" t="s">
        <v>139</v>
      </c>
      <c r="LI8" s="66"/>
      <c r="LJ8" s="66"/>
      <c r="LK8" s="66"/>
      <c r="LL8" s="66"/>
      <c r="LM8" s="66"/>
      <c r="LN8" s="67"/>
      <c r="LO8" s="66"/>
      <c r="LP8" s="66" t="str">
        <f>LQ4</f>
        <v>企業債残高対料金収入比率（％）</v>
      </c>
      <c r="LQ8" s="66" t="b">
        <f>IF(SUM($P$7,$NG$7:$NJ$7)=0,FALSE,TRUE)</f>
        <v>1</v>
      </c>
      <c r="LR8" s="68" t="s">
        <v>139</v>
      </c>
      <c r="LS8" s="66"/>
      <c r="LT8" s="66"/>
      <c r="LU8" s="66"/>
      <c r="LV8" s="66"/>
      <c r="LW8" s="66"/>
      <c r="LX8" s="66"/>
      <c r="LY8" s="67"/>
      <c r="LZ8" s="66" t="str">
        <f>MA4</f>
        <v>有形固定資産減価償却率（％）</v>
      </c>
      <c r="MA8" s="66" t="b">
        <f>IF(SUM($P$7,$NG$7:$NJ$7)=0,FALSE,TRUE)</f>
        <v>1</v>
      </c>
      <c r="MB8" s="68" t="s">
        <v>139</v>
      </c>
      <c r="MC8" s="66"/>
      <c r="MD8" s="66"/>
      <c r="ME8" s="66"/>
      <c r="MF8" s="66"/>
      <c r="MG8" s="66"/>
      <c r="MH8" s="66"/>
      <c r="MI8" s="66"/>
      <c r="MJ8" s="66" t="str">
        <f>MK4</f>
        <v>FIT・FIP収入割合（％）</v>
      </c>
      <c r="MK8" s="66" t="b">
        <f>IF(SUM($P$7,$NG$7:$NJ$7)=0,FALSE,TRUE)</f>
        <v>1</v>
      </c>
      <c r="ML8" s="68" t="s">
        <v>139</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140</v>
      </c>
      <c r="C9" s="70" t="s">
        <v>141</v>
      </c>
      <c r="D9" s="70" t="s">
        <v>142</v>
      </c>
      <c r="E9" s="70" t="s">
        <v>143</v>
      </c>
      <c r="F9" s="70" t="s">
        <v>144</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145</v>
      </c>
      <c r="AY9" s="65"/>
      <c r="AZ9" s="65"/>
      <c r="BA9" s="65"/>
      <c r="BB9" s="65"/>
      <c r="BC9" s="65"/>
      <c r="BD9" s="65"/>
      <c r="BE9" s="66"/>
      <c r="BF9" s="66"/>
      <c r="BG9" s="66"/>
      <c r="BH9" s="66"/>
      <c r="BI9" s="66" t="s">
        <v>145</v>
      </c>
      <c r="BJ9" s="65"/>
      <c r="BK9" s="65"/>
      <c r="BL9" s="65"/>
      <c r="BM9" s="65"/>
      <c r="BN9" s="65"/>
      <c r="BO9" s="65"/>
      <c r="BP9" s="66"/>
      <c r="BQ9" s="66"/>
      <c r="BR9" s="66"/>
      <c r="BS9" s="66"/>
      <c r="BT9" s="66" t="s">
        <v>145</v>
      </c>
      <c r="BU9" s="65"/>
      <c r="BV9" s="65"/>
      <c r="BW9" s="65"/>
      <c r="BX9" s="65"/>
      <c r="BY9" s="65"/>
      <c r="BZ9" s="65"/>
      <c r="CA9" s="66"/>
      <c r="CB9" s="66"/>
      <c r="CC9" s="66"/>
      <c r="CD9" s="66"/>
      <c r="CE9" s="66" t="s">
        <v>145</v>
      </c>
      <c r="CF9" s="65"/>
      <c r="CG9" s="65"/>
      <c r="CH9" s="65"/>
      <c r="CI9" s="65"/>
      <c r="CJ9" s="65"/>
      <c r="CK9" s="65"/>
      <c r="CL9" s="66"/>
      <c r="CM9" s="66"/>
      <c r="CN9" s="66"/>
      <c r="CO9" s="66" t="s">
        <v>145</v>
      </c>
      <c r="CP9" s="65"/>
      <c r="CQ9" s="65"/>
      <c r="CR9" s="65"/>
      <c r="CS9" s="65"/>
      <c r="CT9" s="65"/>
      <c r="CU9" s="66"/>
      <c r="CV9" s="65"/>
      <c r="CW9" s="66"/>
      <c r="CX9" s="66"/>
      <c r="CY9" s="71" t="str">
        <f>"（最大出力合計"&amp;TEXT(CZ7,"#,##0")&amp;"kW）"</f>
        <v>（最大出力合計1,500kW）</v>
      </c>
      <c r="CZ9" s="66" t="s">
        <v>145</v>
      </c>
      <c r="DA9" s="65"/>
      <c r="DB9" s="65"/>
      <c r="DC9" s="65"/>
      <c r="DD9" s="65"/>
      <c r="DE9" s="65"/>
      <c r="DF9" s="66"/>
      <c r="DG9" s="65"/>
      <c r="DH9" s="66"/>
      <c r="DI9" s="66"/>
      <c r="DJ9" s="66" t="s">
        <v>145</v>
      </c>
      <c r="DK9" s="65"/>
      <c r="DL9" s="65"/>
      <c r="DM9" s="65"/>
      <c r="DN9" s="65"/>
      <c r="DO9" s="65"/>
      <c r="DP9" s="66"/>
      <c r="DQ9" s="66"/>
      <c r="DR9" s="65"/>
      <c r="DS9" s="66"/>
      <c r="DT9" s="66" t="s">
        <v>145</v>
      </c>
      <c r="DU9" s="65"/>
      <c r="DV9" s="65"/>
      <c r="DW9" s="65"/>
      <c r="DX9" s="65"/>
      <c r="DY9" s="65"/>
      <c r="DZ9" s="66"/>
      <c r="EA9" s="66"/>
      <c r="EB9" s="66"/>
      <c r="EC9" s="65"/>
      <c r="ED9" s="66" t="s">
        <v>145</v>
      </c>
      <c r="EE9" s="65"/>
      <c r="EF9" s="65"/>
      <c r="EG9" s="65"/>
      <c r="EH9" s="65"/>
      <c r="EI9" s="65"/>
      <c r="EJ9" s="66"/>
      <c r="EK9" s="66"/>
      <c r="EL9" s="66"/>
      <c r="EM9" s="66"/>
      <c r="EN9" s="66" t="s">
        <v>145</v>
      </c>
      <c r="EO9" s="65"/>
      <c r="EP9" s="65"/>
      <c r="EQ9" s="65"/>
      <c r="ER9" s="65"/>
      <c r="ES9" s="65"/>
      <c r="ET9" s="65"/>
      <c r="EU9" s="65"/>
      <c r="EV9" s="65"/>
      <c r="EW9" s="65"/>
      <c r="EX9" s="71" t="str">
        <f>"（最大出力合計"&amp;TEXT(EY7,"#,##0")&amp;"kW）"</f>
        <v>（最大出力合計-kW）</v>
      </c>
      <c r="EY9" s="66" t="s">
        <v>145</v>
      </c>
      <c r="EZ9" s="65"/>
      <c r="FA9" s="65"/>
      <c r="FB9" s="65"/>
      <c r="FC9" s="65"/>
      <c r="FD9" s="65"/>
      <c r="FE9" s="66"/>
      <c r="FF9" s="65"/>
      <c r="FG9" s="66"/>
      <c r="FH9" s="66"/>
      <c r="FI9" s="66" t="s">
        <v>145</v>
      </c>
      <c r="FJ9" s="65"/>
      <c r="FK9" s="65"/>
      <c r="FL9" s="65"/>
      <c r="FM9" s="65"/>
      <c r="FN9" s="65"/>
      <c r="FO9" s="66"/>
      <c r="FP9" s="66"/>
      <c r="FQ9" s="65"/>
      <c r="FR9" s="66"/>
      <c r="FS9" s="66" t="s">
        <v>145</v>
      </c>
      <c r="FT9" s="65"/>
      <c r="FU9" s="65"/>
      <c r="FV9" s="65"/>
      <c r="FW9" s="65"/>
      <c r="FX9" s="65"/>
      <c r="FY9" s="66"/>
      <c r="FZ9" s="66"/>
      <c r="GA9" s="66"/>
      <c r="GB9" s="65"/>
      <c r="GC9" s="66" t="s">
        <v>145</v>
      </c>
      <c r="GD9" s="65"/>
      <c r="GE9" s="65"/>
      <c r="GF9" s="65"/>
      <c r="GG9" s="65"/>
      <c r="GH9" s="65"/>
      <c r="GI9" s="66"/>
      <c r="GJ9" s="66"/>
      <c r="GK9" s="66"/>
      <c r="GL9" s="66"/>
      <c r="GM9" s="66" t="s">
        <v>145</v>
      </c>
      <c r="GN9" s="65"/>
      <c r="GO9" s="65"/>
      <c r="GP9" s="65"/>
      <c r="GQ9" s="65"/>
      <c r="GR9" s="65"/>
      <c r="GS9" s="65"/>
      <c r="GT9" s="65"/>
      <c r="GU9" s="65"/>
      <c r="GV9" s="65"/>
      <c r="GW9" s="71" t="str">
        <f>"（最大出力合計"&amp;TEXT(GX7,"#,##0")&amp;"kW）"</f>
        <v>（最大出力合計-kW）</v>
      </c>
      <c r="GX9" s="66" t="s">
        <v>145</v>
      </c>
      <c r="GY9" s="65"/>
      <c r="GZ9" s="65"/>
      <c r="HA9" s="65"/>
      <c r="HB9" s="65"/>
      <c r="HC9" s="65"/>
      <c r="HD9" s="66"/>
      <c r="HE9" s="65"/>
      <c r="HF9" s="66"/>
      <c r="HG9" s="66"/>
      <c r="HH9" s="66" t="s">
        <v>145</v>
      </c>
      <c r="HI9" s="65"/>
      <c r="HJ9" s="65"/>
      <c r="HK9" s="65"/>
      <c r="HL9" s="65"/>
      <c r="HM9" s="65"/>
      <c r="HN9" s="66"/>
      <c r="HO9" s="66"/>
      <c r="HP9" s="65"/>
      <c r="HQ9" s="66"/>
      <c r="HR9" s="66" t="s">
        <v>145</v>
      </c>
      <c r="HS9" s="65"/>
      <c r="HT9" s="65"/>
      <c r="HU9" s="65"/>
      <c r="HV9" s="65"/>
      <c r="HW9" s="65"/>
      <c r="HX9" s="66"/>
      <c r="HY9" s="66"/>
      <c r="HZ9" s="66"/>
      <c r="IA9" s="65"/>
      <c r="IB9" s="66" t="s">
        <v>145</v>
      </c>
      <c r="IC9" s="65"/>
      <c r="ID9" s="65"/>
      <c r="IE9" s="65"/>
      <c r="IF9" s="65"/>
      <c r="IG9" s="65"/>
      <c r="IH9" s="66"/>
      <c r="II9" s="66"/>
      <c r="IJ9" s="66"/>
      <c r="IK9" s="66"/>
      <c r="IL9" s="66" t="s">
        <v>145</v>
      </c>
      <c r="IM9" s="65"/>
      <c r="IN9" s="65"/>
      <c r="IO9" s="65"/>
      <c r="IP9" s="65"/>
      <c r="IQ9" s="65"/>
      <c r="IR9" s="65"/>
      <c r="IS9" s="65"/>
      <c r="IT9" s="65"/>
      <c r="IU9" s="65"/>
      <c r="IV9" s="71" t="str">
        <f>"（最大出力合計"&amp;TEXT(IW7,"#,##0")&amp;"kW）"</f>
        <v>（最大出力合計-kW）</v>
      </c>
      <c r="IW9" s="66" t="s">
        <v>145</v>
      </c>
      <c r="IX9" s="65"/>
      <c r="IY9" s="65"/>
      <c r="IZ9" s="65"/>
      <c r="JA9" s="65"/>
      <c r="JB9" s="65"/>
      <c r="JC9" s="66"/>
      <c r="JD9" s="65"/>
      <c r="JE9" s="66"/>
      <c r="JF9" s="66"/>
      <c r="JG9" s="66" t="s">
        <v>145</v>
      </c>
      <c r="JH9" s="65"/>
      <c r="JI9" s="65"/>
      <c r="JJ9" s="65"/>
      <c r="JK9" s="65"/>
      <c r="JL9" s="65"/>
      <c r="JM9" s="66"/>
      <c r="JN9" s="66"/>
      <c r="JO9" s="65"/>
      <c r="JP9" s="66"/>
      <c r="JQ9" s="66" t="s">
        <v>145</v>
      </c>
      <c r="JR9" s="65"/>
      <c r="JS9" s="65"/>
      <c r="JT9" s="65"/>
      <c r="JU9" s="65"/>
      <c r="JV9" s="65"/>
      <c r="JW9" s="66"/>
      <c r="JX9" s="66"/>
      <c r="JY9" s="66"/>
      <c r="JZ9" s="65"/>
      <c r="KA9" s="66" t="s">
        <v>145</v>
      </c>
      <c r="KB9" s="65"/>
      <c r="KC9" s="65"/>
      <c r="KD9" s="65"/>
      <c r="KE9" s="65"/>
      <c r="KF9" s="65"/>
      <c r="KG9" s="66"/>
      <c r="KH9" s="66"/>
      <c r="KI9" s="66"/>
      <c r="KJ9" s="66"/>
      <c r="KK9" s="66" t="s">
        <v>145</v>
      </c>
      <c r="KL9" s="65"/>
      <c r="KM9" s="65"/>
      <c r="KN9" s="65"/>
      <c r="KO9" s="65"/>
      <c r="KP9" s="65"/>
      <c r="KQ9" s="65"/>
      <c r="KR9" s="65"/>
      <c r="KS9" s="65"/>
      <c r="KT9" s="65"/>
      <c r="KU9" s="71" t="str">
        <f>"（最大出力合計"&amp;TEXT(KV7,"#,##0")&amp;"kW）"</f>
        <v>（最大出力合計1,500kW）</v>
      </c>
      <c r="KV9" s="66" t="s">
        <v>145</v>
      </c>
      <c r="KW9" s="65"/>
      <c r="KX9" s="65"/>
      <c r="KY9" s="65"/>
      <c r="KZ9" s="65"/>
      <c r="LA9" s="65"/>
      <c r="LB9" s="66"/>
      <c r="LC9" s="65"/>
      <c r="LD9" s="66"/>
      <c r="LE9" s="66"/>
      <c r="LF9" s="66" t="s">
        <v>145</v>
      </c>
      <c r="LG9" s="65"/>
      <c r="LH9" s="65"/>
      <c r="LI9" s="65"/>
      <c r="LJ9" s="65"/>
      <c r="LK9" s="65"/>
      <c r="LL9" s="66"/>
      <c r="LM9" s="66"/>
      <c r="LN9" s="65"/>
      <c r="LO9" s="66"/>
      <c r="LP9" s="66" t="s">
        <v>145</v>
      </c>
      <c r="LQ9" s="65"/>
      <c r="LR9" s="65"/>
      <c r="LS9" s="65"/>
      <c r="LT9" s="65"/>
      <c r="LU9" s="65"/>
      <c r="LV9" s="66"/>
      <c r="LW9" s="66"/>
      <c r="LX9" s="66"/>
      <c r="LY9" s="65"/>
      <c r="LZ9" s="66" t="s">
        <v>145</v>
      </c>
      <c r="MA9" s="65"/>
      <c r="MB9" s="65"/>
      <c r="MC9" s="65"/>
      <c r="MD9" s="65"/>
      <c r="ME9" s="65"/>
      <c r="MF9" s="66"/>
      <c r="MG9" s="66"/>
      <c r="MH9" s="66"/>
      <c r="MI9" s="66"/>
      <c r="MJ9" s="66" t="s">
        <v>145</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146</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147</v>
      </c>
      <c r="AY11" s="75">
        <f>AY7</f>
        <v>79.099999999999994</v>
      </c>
      <c r="AZ11" s="75">
        <f>AZ7</f>
        <v>146.30000000000001</v>
      </c>
      <c r="BA11" s="75">
        <f>BA7</f>
        <v>136.9</v>
      </c>
      <c r="BB11" s="75">
        <f>BB7</f>
        <v>126</v>
      </c>
      <c r="BC11" s="75">
        <f>BC7</f>
        <v>128.1</v>
      </c>
      <c r="BD11" s="65"/>
      <c r="BE11" s="65"/>
      <c r="BF11" s="65"/>
      <c r="BG11" s="65"/>
      <c r="BH11" s="65"/>
      <c r="BI11" s="74" t="s">
        <v>148</v>
      </c>
      <c r="BJ11" s="75">
        <f>BJ7</f>
        <v>392.7</v>
      </c>
      <c r="BK11" s="75">
        <f>BK7</f>
        <v>402.8</v>
      </c>
      <c r="BL11" s="75">
        <f>BL7</f>
        <v>371.9</v>
      </c>
      <c r="BM11" s="75">
        <f>BM7</f>
        <v>338.9</v>
      </c>
      <c r="BN11" s="75">
        <f>BN7</f>
        <v>310.39999999999998</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20372.3</v>
      </c>
      <c r="CG11" s="75">
        <f>CG7</f>
        <v>20140.900000000001</v>
      </c>
      <c r="CH11" s="75">
        <f>CH7</f>
        <v>21687.599999999999</v>
      </c>
      <c r="CI11" s="75">
        <f>CI7</f>
        <v>23578.400000000001</v>
      </c>
      <c r="CJ11" s="75">
        <f>CJ7</f>
        <v>23181.4</v>
      </c>
      <c r="CK11" s="65"/>
      <c r="CL11" s="65"/>
      <c r="CM11" s="65"/>
      <c r="CN11" s="65"/>
      <c r="CO11" s="74" t="s">
        <v>149</v>
      </c>
      <c r="CP11" s="76">
        <f>CP7</f>
        <v>50894</v>
      </c>
      <c r="CQ11" s="76">
        <f>CQ7</f>
        <v>49590</v>
      </c>
      <c r="CR11" s="76">
        <f>CR7</f>
        <v>45533</v>
      </c>
      <c r="CS11" s="76">
        <f>CS7</f>
        <v>40623</v>
      </c>
      <c r="CT11" s="76">
        <f>CT7</f>
        <v>42506</v>
      </c>
      <c r="CU11" s="65"/>
      <c r="CV11" s="65"/>
      <c r="CW11" s="65"/>
      <c r="CX11" s="65"/>
      <c r="CY11" s="65"/>
      <c r="CZ11" s="74" t="s">
        <v>148</v>
      </c>
      <c r="DA11" s="75">
        <f>DA7</f>
        <v>17.600000000000001</v>
      </c>
      <c r="DB11" s="75">
        <f>DB7</f>
        <v>17</v>
      </c>
      <c r="DC11" s="75">
        <f>DC7</f>
        <v>16</v>
      </c>
      <c r="DD11" s="75">
        <f>DD7</f>
        <v>14.8</v>
      </c>
      <c r="DE11" s="75">
        <f>DE7</f>
        <v>16.100000000000001</v>
      </c>
      <c r="DF11" s="65"/>
      <c r="DG11" s="65"/>
      <c r="DH11" s="65"/>
      <c r="DI11" s="65"/>
      <c r="DJ11" s="74" t="s">
        <v>148</v>
      </c>
      <c r="DK11" s="75">
        <f>DK7</f>
        <v>2.1</v>
      </c>
      <c r="DL11" s="75">
        <f>DL7</f>
        <v>5.3</v>
      </c>
      <c r="DM11" s="75">
        <f>DM7</f>
        <v>5.8</v>
      </c>
      <c r="DN11" s="75">
        <f>DN7</f>
        <v>3.8</v>
      </c>
      <c r="DO11" s="75">
        <f>DO7</f>
        <v>5.3</v>
      </c>
      <c r="DP11" s="65"/>
      <c r="DQ11" s="65"/>
      <c r="DR11" s="65"/>
      <c r="DS11" s="65"/>
      <c r="DT11" s="74" t="s">
        <v>148</v>
      </c>
      <c r="DU11" s="75">
        <f>DU7</f>
        <v>627.9</v>
      </c>
      <c r="DV11" s="75">
        <f>DV7</f>
        <v>604.70000000000005</v>
      </c>
      <c r="DW11" s="75">
        <f>DW7</f>
        <v>591.79999999999995</v>
      </c>
      <c r="DX11" s="75">
        <f>DX7</f>
        <v>590.9</v>
      </c>
      <c r="DY11" s="75">
        <f>DY7</f>
        <v>498.3</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148</v>
      </c>
      <c r="EO11" s="75">
        <f>EO7</f>
        <v>100</v>
      </c>
      <c r="EP11" s="75">
        <f>EP7</f>
        <v>100</v>
      </c>
      <c r="EQ11" s="75">
        <f>EQ7</f>
        <v>100</v>
      </c>
      <c r="ER11" s="75">
        <f>ER7</f>
        <v>100</v>
      </c>
      <c r="ES11" s="75">
        <f>ES7</f>
        <v>100</v>
      </c>
      <c r="ET11" s="65"/>
      <c r="EU11" s="65"/>
      <c r="EV11" s="65"/>
      <c r="EW11" s="65"/>
      <c r="EX11" s="65"/>
      <c r="EY11" s="74" t="s">
        <v>148</v>
      </c>
      <c r="EZ11" s="75" t="str">
        <f>EZ7</f>
        <v>-</v>
      </c>
      <c r="FA11" s="75" t="str">
        <f>FA7</f>
        <v>-</v>
      </c>
      <c r="FB11" s="75" t="str">
        <f>FB7</f>
        <v>-</v>
      </c>
      <c r="FC11" s="75" t="str">
        <f>FC7</f>
        <v>-</v>
      </c>
      <c r="FD11" s="75" t="str">
        <f>FD7</f>
        <v>-</v>
      </c>
      <c r="FE11" s="65"/>
      <c r="FF11" s="65"/>
      <c r="FG11" s="65"/>
      <c r="FH11" s="65"/>
      <c r="FI11" s="74" t="s">
        <v>149</v>
      </c>
      <c r="FJ11" s="75" t="str">
        <f>FJ7</f>
        <v>-</v>
      </c>
      <c r="FK11" s="75" t="str">
        <f>FK7</f>
        <v>-</v>
      </c>
      <c r="FL11" s="75" t="str">
        <f>FL7</f>
        <v>-</v>
      </c>
      <c r="FM11" s="75" t="str">
        <f>FM7</f>
        <v>-</v>
      </c>
      <c r="FN11" s="75" t="str">
        <f>FN7</f>
        <v>-</v>
      </c>
      <c r="FO11" s="65"/>
      <c r="FP11" s="65"/>
      <c r="FQ11" s="65"/>
      <c r="FR11" s="65"/>
      <c r="FS11" s="74" t="s">
        <v>148</v>
      </c>
      <c r="FT11" s="75" t="str">
        <f>FT7</f>
        <v>-</v>
      </c>
      <c r="FU11" s="75" t="str">
        <f>FU7</f>
        <v>-</v>
      </c>
      <c r="FV11" s="75" t="str">
        <f>FV7</f>
        <v>-</v>
      </c>
      <c r="FW11" s="75" t="str">
        <f>FW7</f>
        <v>-</v>
      </c>
      <c r="FX11" s="75" t="str">
        <f>FX7</f>
        <v>-</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148</v>
      </c>
      <c r="GN11" s="75" t="str">
        <f>GN7</f>
        <v>-</v>
      </c>
      <c r="GO11" s="75" t="str">
        <f>GO7</f>
        <v>-</v>
      </c>
      <c r="GP11" s="75" t="str">
        <f>GP7</f>
        <v>-</v>
      </c>
      <c r="GQ11" s="75" t="str">
        <f>GQ7</f>
        <v>-</v>
      </c>
      <c r="GR11" s="75" t="str">
        <f>GR7</f>
        <v>-</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151</v>
      </c>
      <c r="KL11" s="75" t="str">
        <f>KL7</f>
        <v>-</v>
      </c>
      <c r="KM11" s="75" t="str">
        <f>KM7</f>
        <v>-</v>
      </c>
      <c r="KN11" s="75" t="str">
        <f>KN7</f>
        <v>-</v>
      </c>
      <c r="KO11" s="75" t="str">
        <f>KO7</f>
        <v>-</v>
      </c>
      <c r="KP11" s="75" t="str">
        <f>KP7</f>
        <v>-</v>
      </c>
      <c r="KQ11" s="65"/>
      <c r="KR11" s="65"/>
      <c r="KS11" s="65"/>
      <c r="KT11" s="65"/>
      <c r="KU11" s="65"/>
      <c r="KV11" s="74" t="s">
        <v>152</v>
      </c>
      <c r="KW11" s="75">
        <f>KW7</f>
        <v>17.600000000000001</v>
      </c>
      <c r="KX11" s="75">
        <f>KX7</f>
        <v>17</v>
      </c>
      <c r="KY11" s="75">
        <f>KY7</f>
        <v>16</v>
      </c>
      <c r="KZ11" s="75">
        <f>KZ7</f>
        <v>14.8</v>
      </c>
      <c r="LA11" s="75">
        <f>LA7</f>
        <v>16.100000000000001</v>
      </c>
      <c r="LB11" s="65"/>
      <c r="LC11" s="65"/>
      <c r="LD11" s="65"/>
      <c r="LE11" s="65"/>
      <c r="LF11" s="74" t="s">
        <v>148</v>
      </c>
      <c r="LG11" s="75">
        <f>LG7</f>
        <v>2.1</v>
      </c>
      <c r="LH11" s="75">
        <f>LH7</f>
        <v>5.3</v>
      </c>
      <c r="LI11" s="75">
        <f>LI7</f>
        <v>5.8</v>
      </c>
      <c r="LJ11" s="75">
        <f>LJ7</f>
        <v>3.8</v>
      </c>
      <c r="LK11" s="75">
        <f>LK7</f>
        <v>5.3</v>
      </c>
      <c r="LL11" s="65"/>
      <c r="LM11" s="65"/>
      <c r="LN11" s="65"/>
      <c r="LO11" s="65"/>
      <c r="LP11" s="74" t="s">
        <v>148</v>
      </c>
      <c r="LQ11" s="75">
        <f>LQ7</f>
        <v>627.9</v>
      </c>
      <c r="LR11" s="75">
        <f>LR7</f>
        <v>604.70000000000005</v>
      </c>
      <c r="LS11" s="75">
        <f>LS7</f>
        <v>591.79999999999995</v>
      </c>
      <c r="LT11" s="75">
        <f>LT7</f>
        <v>590.9</v>
      </c>
      <c r="LU11" s="75">
        <f>LU7</f>
        <v>498.3</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153</v>
      </c>
      <c r="CF12" s="75">
        <f>CK7</f>
        <v>19863.5</v>
      </c>
      <c r="CG12" s="75">
        <f>CL7</f>
        <v>19066.3</v>
      </c>
      <c r="CH12" s="75">
        <f>CM7</f>
        <v>18998.7</v>
      </c>
      <c r="CI12" s="75">
        <f>CN7</f>
        <v>17544.5</v>
      </c>
      <c r="CJ12" s="75">
        <f>CO7</f>
        <v>19886.599999999999</v>
      </c>
      <c r="CK12" s="65"/>
      <c r="CL12" s="65"/>
      <c r="CM12" s="65"/>
      <c r="CN12" s="65"/>
      <c r="CO12" s="74" t="s">
        <v>153</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153</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153</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t="str">
        <f>IF($EZ$8,FE7,"-")</f>
        <v>-</v>
      </c>
      <c r="FA12" s="75" t="str">
        <f>IF($EZ$8,FF7,"-")</f>
        <v>-</v>
      </c>
      <c r="FB12" s="75" t="str">
        <f>IF($EZ$8,FG7,"-")</f>
        <v>-</v>
      </c>
      <c r="FC12" s="75" t="str">
        <f>IF($EZ$8,FH7,"-")</f>
        <v>-</v>
      </c>
      <c r="FD12" s="75" t="str">
        <f>IF($EZ$8,FI7,"-")</f>
        <v>-</v>
      </c>
      <c r="FE12" s="65"/>
      <c r="FF12" s="65"/>
      <c r="FG12" s="65"/>
      <c r="FH12" s="65"/>
      <c r="FI12" s="74" t="s">
        <v>155</v>
      </c>
      <c r="FJ12" s="75" t="str">
        <f>IF($FJ$8,FO7,"-")</f>
        <v>-</v>
      </c>
      <c r="FK12" s="75" t="str">
        <f>IF($FJ$8,FP7,"-")</f>
        <v>-</v>
      </c>
      <c r="FL12" s="75" t="str">
        <f>IF($FJ$8,FQ7,"-")</f>
        <v>-</v>
      </c>
      <c r="FM12" s="75" t="str">
        <f>IF($FJ$8,FR7,"-")</f>
        <v>-</v>
      </c>
      <c r="FN12" s="75" t="str">
        <f>IF($FJ$8,FS7,"-")</f>
        <v>-</v>
      </c>
      <c r="FO12" s="65"/>
      <c r="FP12" s="65"/>
      <c r="FQ12" s="65"/>
      <c r="FR12" s="65"/>
      <c r="FS12" s="74" t="s">
        <v>155</v>
      </c>
      <c r="FT12" s="75" t="str">
        <f>IF($FT$8,FY7,"-")</f>
        <v>-</v>
      </c>
      <c r="FU12" s="75" t="str">
        <f>IF($FT$8,FZ7,"-")</f>
        <v>-</v>
      </c>
      <c r="FV12" s="75" t="str">
        <f>IF($FT$8,GA7,"-")</f>
        <v>-</v>
      </c>
      <c r="FW12" s="75" t="str">
        <f>IF($FT$8,GB7,"-")</f>
        <v>-</v>
      </c>
      <c r="FX12" s="75" t="str">
        <f>IF($FT$8,GC7,"-")</f>
        <v>-</v>
      </c>
      <c r="FY12" s="65"/>
      <c r="FZ12" s="65"/>
      <c r="GA12" s="65"/>
      <c r="GB12" s="65"/>
      <c r="GC12" s="74" t="s">
        <v>153</v>
      </c>
      <c r="GD12" s="75" t="str">
        <f>IF($GD$8,GI7,"-")</f>
        <v>-</v>
      </c>
      <c r="GE12" s="75" t="str">
        <f>IF($GD$8,GJ7,"-")</f>
        <v>-</v>
      </c>
      <c r="GF12" s="75" t="str">
        <f>IF($GD$8,GK7,"-")</f>
        <v>-</v>
      </c>
      <c r="GG12" s="75" t="str">
        <f>IF($GD$8,GL7,"-")</f>
        <v>-</v>
      </c>
      <c r="GH12" s="75" t="str">
        <f>IF($GD$8,GM7,"-")</f>
        <v>-</v>
      </c>
      <c r="GI12" s="65"/>
      <c r="GJ12" s="65"/>
      <c r="GK12" s="65"/>
      <c r="GL12" s="65"/>
      <c r="GM12" s="74" t="s">
        <v>153</v>
      </c>
      <c r="GN12" s="75" t="str">
        <f>IF($GN$8,GS7,"-")</f>
        <v>-</v>
      </c>
      <c r="GO12" s="75" t="str">
        <f>IF($GN$8,GT7,"-")</f>
        <v>-</v>
      </c>
      <c r="GP12" s="75" t="str">
        <f>IF($GN$8,GU7,"-")</f>
        <v>-</v>
      </c>
      <c r="GQ12" s="75" t="str">
        <f>IF($GN$8,GV7,"-")</f>
        <v>-</v>
      </c>
      <c r="GR12" s="75" t="str">
        <f>IF($GN$8,GW7,"-")</f>
        <v>-</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t="str">
        <f>IF($IX$8,JC7,"-")</f>
        <v>-</v>
      </c>
      <c r="IY12" s="75" t="str">
        <f>IF($IX$8,JD7,"-")</f>
        <v>-</v>
      </c>
      <c r="IZ12" s="75" t="str">
        <f>IF($IX$8,JE7,"-")</f>
        <v>-</v>
      </c>
      <c r="JA12" s="75" t="str">
        <f>IF($IX$8,JF7,"-")</f>
        <v>-</v>
      </c>
      <c r="JB12" s="75" t="str">
        <f>IF($IX$8,JG7,"-")</f>
        <v>-</v>
      </c>
      <c r="JC12" s="65"/>
      <c r="JD12" s="65"/>
      <c r="JE12" s="65"/>
      <c r="JF12" s="65"/>
      <c r="JG12" s="74" t="s">
        <v>153</v>
      </c>
      <c r="JH12" s="75" t="str">
        <f>IF($JH$8,JM7,"-")</f>
        <v>-</v>
      </c>
      <c r="JI12" s="75" t="str">
        <f>IF($JH$8,JN7,"-")</f>
        <v>-</v>
      </c>
      <c r="JJ12" s="75" t="str">
        <f>IF($JH$8,JO7,"-")</f>
        <v>-</v>
      </c>
      <c r="JK12" s="75" t="str">
        <f>IF($JH$8,JP7,"-")</f>
        <v>-</v>
      </c>
      <c r="JL12" s="75" t="str">
        <f>IF($JH$8,JQ7,"-")</f>
        <v>-</v>
      </c>
      <c r="JM12" s="65"/>
      <c r="JN12" s="65"/>
      <c r="JO12" s="65"/>
      <c r="JP12" s="65"/>
      <c r="JQ12" s="74" t="s">
        <v>153</v>
      </c>
      <c r="JR12" s="75" t="str">
        <f>IF($JR$8,JW7,"-")</f>
        <v>-</v>
      </c>
      <c r="JS12" s="75" t="str">
        <f>IF($JR$8,JX7,"-")</f>
        <v>-</v>
      </c>
      <c r="JT12" s="75" t="str">
        <f>IF($JR$8,JY7,"-")</f>
        <v>-</v>
      </c>
      <c r="JU12" s="75" t="str">
        <f>IF($JR$8,JZ7,"-")</f>
        <v>-</v>
      </c>
      <c r="JV12" s="75" t="str">
        <f>IF($JR$8,KA7,"-")</f>
        <v>-</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153</v>
      </c>
      <c r="KL12" s="75" t="str">
        <f>IF($KL$8,KQ7,"-")</f>
        <v>-</v>
      </c>
      <c r="KM12" s="75" t="str">
        <f>IF($KL$8,KR7,"-")</f>
        <v>-</v>
      </c>
      <c r="KN12" s="75" t="str">
        <f>IF($KL$8,KS7,"-")</f>
        <v>-</v>
      </c>
      <c r="KO12" s="75" t="str">
        <f>IF($KL$8,KT7,"-")</f>
        <v>-</v>
      </c>
      <c r="KP12" s="75" t="str">
        <f>IF($KL$8,KU7,"-")</f>
        <v>-</v>
      </c>
      <c r="KQ12" s="65"/>
      <c r="KR12" s="65"/>
      <c r="KS12" s="65"/>
      <c r="KT12" s="65"/>
      <c r="KU12" s="65"/>
      <c r="KV12" s="74" t="s">
        <v>153</v>
      </c>
      <c r="KW12" s="75">
        <f>IF($KW$8,LB7,"-")</f>
        <v>15.3</v>
      </c>
      <c r="KX12" s="75">
        <f>IF($KW$8,LC7,"-")</f>
        <v>14.9</v>
      </c>
      <c r="KY12" s="75">
        <f>IF($KW$8,LD7,"-")</f>
        <v>14.9</v>
      </c>
      <c r="KZ12" s="75">
        <f>IF($KW$8,LE7,"-")</f>
        <v>14.3</v>
      </c>
      <c r="LA12" s="75">
        <f>IF($KW$8,LF7,"-")</f>
        <v>13.8</v>
      </c>
      <c r="LB12" s="65"/>
      <c r="LC12" s="65"/>
      <c r="LD12" s="65"/>
      <c r="LE12" s="65"/>
      <c r="LF12" s="74" t="s">
        <v>153</v>
      </c>
      <c r="LG12" s="75">
        <f>IF($LG$8,LL7,"-")</f>
        <v>0.7</v>
      </c>
      <c r="LH12" s="75">
        <f>IF($LG$8,LM7,"-")</f>
        <v>0.4</v>
      </c>
      <c r="LI12" s="75">
        <f>IF($LG$8,LN7,"-")</f>
        <v>1.8</v>
      </c>
      <c r="LJ12" s="75">
        <f>IF($LG$8,LO7,"-")</f>
        <v>1.8</v>
      </c>
      <c r="LK12" s="75">
        <f>IF($LG$8,LP7,"-")</f>
        <v>2.7</v>
      </c>
      <c r="LL12" s="65"/>
      <c r="LM12" s="65"/>
      <c r="LN12" s="65"/>
      <c r="LO12" s="65"/>
      <c r="LP12" s="74" t="s">
        <v>153</v>
      </c>
      <c r="LQ12" s="75">
        <f>IF($LQ$8,LV7,"-")</f>
        <v>151.69999999999999</v>
      </c>
      <c r="LR12" s="75">
        <f>IF($LQ$8,LW7,"-")</f>
        <v>138.1</v>
      </c>
      <c r="LS12" s="75">
        <f>IF($LQ$8,LX7,"-")</f>
        <v>125.8</v>
      </c>
      <c r="LT12" s="75">
        <f>IF($LQ$8,LY7,"-")</f>
        <v>119.4</v>
      </c>
      <c r="LU12" s="75">
        <f>IF($LQ$8,LZ7,"-")</f>
        <v>113</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79" t="s">
        <v>158</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159</v>
      </c>
      <c r="C15" s="178"/>
      <c r="D15" s="80"/>
      <c r="E15" s="77">
        <v>1</v>
      </c>
      <c r="F15" s="178" t="s">
        <v>160</v>
      </c>
      <c r="G15" s="178"/>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163</v>
      </c>
      <c r="C16" s="178"/>
      <c r="D16" s="80"/>
      <c r="E16" s="77">
        <f>E15+1</f>
        <v>2</v>
      </c>
      <c r="F16" s="178" t="s">
        <v>164</v>
      </c>
      <c r="G16" s="178"/>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166</v>
      </c>
      <c r="C17" s="178"/>
      <c r="D17" s="80"/>
      <c r="E17" s="77">
        <f t="shared" ref="E17" si="8">E16+1</f>
        <v>3</v>
      </c>
      <c r="F17" s="178" t="s">
        <v>167</v>
      </c>
      <c r="G17" s="178"/>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79.099999999999994</v>
      </c>
      <c r="AZ17" s="85">
        <f t="shared" ref="AZ17:BC17" si="9">IF(AZ7="-",NA(),AZ7)</f>
        <v>146.30000000000001</v>
      </c>
      <c r="BA17" s="85">
        <f t="shared" si="9"/>
        <v>136.9</v>
      </c>
      <c r="BB17" s="85">
        <f t="shared" si="9"/>
        <v>126</v>
      </c>
      <c r="BC17" s="85">
        <f t="shared" si="9"/>
        <v>128.1</v>
      </c>
      <c r="BD17" s="80"/>
      <c r="BE17" s="80"/>
      <c r="BF17" s="80"/>
      <c r="BG17" s="80"/>
      <c r="BH17" s="80"/>
      <c r="BI17" s="84" t="s">
        <v>169</v>
      </c>
      <c r="BJ17" s="85">
        <f>IF(BJ7="-",NA(),BJ7)</f>
        <v>392.7</v>
      </c>
      <c r="BK17" s="85">
        <f t="shared" ref="BK17:BN17" si="10">IF(BK7="-",NA(),BK7)</f>
        <v>402.8</v>
      </c>
      <c r="BL17" s="85">
        <f t="shared" si="10"/>
        <v>371.9</v>
      </c>
      <c r="BM17" s="85">
        <f t="shared" si="10"/>
        <v>338.9</v>
      </c>
      <c r="BN17" s="85">
        <f t="shared" si="10"/>
        <v>310.39999999999998</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169</v>
      </c>
      <c r="CF17" s="85">
        <f>IF(CF7="-",NA(),CF7)</f>
        <v>20372.3</v>
      </c>
      <c r="CG17" s="85">
        <f t="shared" ref="CG17:CJ17" si="12">IF(CG7="-",NA(),CG7)</f>
        <v>20140.900000000001</v>
      </c>
      <c r="CH17" s="85">
        <f t="shared" si="12"/>
        <v>21687.599999999999</v>
      </c>
      <c r="CI17" s="85">
        <f t="shared" si="12"/>
        <v>23578.400000000001</v>
      </c>
      <c r="CJ17" s="85">
        <f t="shared" si="12"/>
        <v>23181.4</v>
      </c>
      <c r="CK17" s="80"/>
      <c r="CL17" s="80"/>
      <c r="CM17" s="80"/>
      <c r="CN17" s="80"/>
      <c r="CO17" s="84" t="s">
        <v>169</v>
      </c>
      <c r="CP17" s="86">
        <f>IF(CP7="-",NA(),CP7)</f>
        <v>50894</v>
      </c>
      <c r="CQ17" s="86">
        <f t="shared" ref="CQ17:CT17" si="13">IF(CQ7="-",NA(),CQ7)</f>
        <v>49590</v>
      </c>
      <c r="CR17" s="86">
        <f t="shared" si="13"/>
        <v>45533</v>
      </c>
      <c r="CS17" s="86">
        <f t="shared" si="13"/>
        <v>40623</v>
      </c>
      <c r="CT17" s="86">
        <f t="shared" si="13"/>
        <v>42506</v>
      </c>
      <c r="CU17" s="80"/>
      <c r="CV17" s="80"/>
      <c r="CW17" s="80"/>
      <c r="CX17" s="80"/>
      <c r="CY17" s="80"/>
      <c r="CZ17" s="84" t="s">
        <v>169</v>
      </c>
      <c r="DA17" s="85">
        <f>IF(DA7="-",NA(),DA7)</f>
        <v>17.600000000000001</v>
      </c>
      <c r="DB17" s="85">
        <f t="shared" ref="DB17:DE17" si="14">IF(DB7="-",NA(),DB7)</f>
        <v>17</v>
      </c>
      <c r="DC17" s="85">
        <f t="shared" si="14"/>
        <v>16</v>
      </c>
      <c r="DD17" s="85">
        <f t="shared" si="14"/>
        <v>14.8</v>
      </c>
      <c r="DE17" s="85">
        <f t="shared" si="14"/>
        <v>16.100000000000001</v>
      </c>
      <c r="DF17" s="80"/>
      <c r="DG17" s="80"/>
      <c r="DH17" s="80"/>
      <c r="DI17" s="80"/>
      <c r="DJ17" s="84" t="s">
        <v>169</v>
      </c>
      <c r="DK17" s="85">
        <f>IF(DK7="-",NA(),DK7)</f>
        <v>2.1</v>
      </c>
      <c r="DL17" s="85">
        <f t="shared" ref="DL17:DO17" si="15">IF(DL7="-",NA(),DL7)</f>
        <v>5.3</v>
      </c>
      <c r="DM17" s="85">
        <f t="shared" si="15"/>
        <v>5.8</v>
      </c>
      <c r="DN17" s="85">
        <f t="shared" si="15"/>
        <v>3.8</v>
      </c>
      <c r="DO17" s="85">
        <f t="shared" si="15"/>
        <v>5.3</v>
      </c>
      <c r="DP17" s="80"/>
      <c r="DQ17" s="80"/>
      <c r="DR17" s="80"/>
      <c r="DS17" s="80"/>
      <c r="DT17" s="84" t="s">
        <v>169</v>
      </c>
      <c r="DU17" s="85">
        <f>IF(DU7="-",NA(),DU7)</f>
        <v>627.9</v>
      </c>
      <c r="DV17" s="85">
        <f t="shared" ref="DV17:DY17" si="16">IF(DV7="-",NA(),DV7)</f>
        <v>604.70000000000005</v>
      </c>
      <c r="DW17" s="85">
        <f t="shared" si="16"/>
        <v>591.79999999999995</v>
      </c>
      <c r="DX17" s="85">
        <f t="shared" si="16"/>
        <v>590.9</v>
      </c>
      <c r="DY17" s="85">
        <f t="shared" si="16"/>
        <v>498.3</v>
      </c>
      <c r="DZ17" s="80"/>
      <c r="EA17" s="80"/>
      <c r="EB17" s="80"/>
      <c r="EC17" s="80"/>
      <c r="ED17" s="84" t="s">
        <v>169</v>
      </c>
      <c r="EE17" s="85" t="e">
        <f>IF(EE7="-",NA(),EE7)</f>
        <v>#N/A</v>
      </c>
      <c r="EF17" s="85" t="e">
        <f t="shared" ref="EF17:EI17" si="17">IF(EF7="-",NA(),EF7)</f>
        <v>#N/A</v>
      </c>
      <c r="EG17" s="85" t="e">
        <f t="shared" si="17"/>
        <v>#N/A</v>
      </c>
      <c r="EH17" s="85" t="e">
        <f t="shared" si="17"/>
        <v>#N/A</v>
      </c>
      <c r="EI17" s="85" t="e">
        <f t="shared" si="17"/>
        <v>#N/A</v>
      </c>
      <c r="EJ17" s="80"/>
      <c r="EK17" s="80"/>
      <c r="EL17" s="80"/>
      <c r="EM17" s="80"/>
      <c r="EN17" s="84" t="s">
        <v>169</v>
      </c>
      <c r="EO17" s="85">
        <f>IF(EO7="-",NA(),EO7)</f>
        <v>100</v>
      </c>
      <c r="EP17" s="85">
        <f t="shared" ref="EP17:ES17" si="18">IF(EP7="-",NA(),EP7)</f>
        <v>100</v>
      </c>
      <c r="EQ17" s="85">
        <f t="shared" si="18"/>
        <v>100</v>
      </c>
      <c r="ER17" s="85">
        <f t="shared" si="18"/>
        <v>100</v>
      </c>
      <c r="ES17" s="85">
        <f t="shared" si="18"/>
        <v>100</v>
      </c>
      <c r="ET17" s="80"/>
      <c r="EU17" s="80"/>
      <c r="EV17" s="80"/>
      <c r="EW17" s="80"/>
      <c r="EX17" s="80"/>
      <c r="EY17" s="84" t="s">
        <v>169</v>
      </c>
      <c r="EZ17" s="85" t="e">
        <f>IF(EZ7="-",NA(),EZ7)</f>
        <v>#N/A</v>
      </c>
      <c r="FA17" s="85" t="e">
        <f t="shared" ref="FA17:FD17" si="19">IF(FA7="-",NA(),FA7)</f>
        <v>#N/A</v>
      </c>
      <c r="FB17" s="85" t="e">
        <f t="shared" si="19"/>
        <v>#N/A</v>
      </c>
      <c r="FC17" s="85" t="e">
        <f t="shared" si="19"/>
        <v>#N/A</v>
      </c>
      <c r="FD17" s="85" t="e">
        <f t="shared" si="19"/>
        <v>#N/A</v>
      </c>
      <c r="FE17" s="80"/>
      <c r="FF17" s="80"/>
      <c r="FG17" s="80"/>
      <c r="FH17" s="80"/>
      <c r="FI17" s="84" t="s">
        <v>169</v>
      </c>
      <c r="FJ17" s="85" t="e">
        <f>IF(FJ7="-",NA(),FJ7)</f>
        <v>#N/A</v>
      </c>
      <c r="FK17" s="85" t="e">
        <f t="shared" ref="FK17:FN17" si="20">IF(FK7="-",NA(),FK7)</f>
        <v>#N/A</v>
      </c>
      <c r="FL17" s="85" t="e">
        <f t="shared" si="20"/>
        <v>#N/A</v>
      </c>
      <c r="FM17" s="85" t="e">
        <f t="shared" si="20"/>
        <v>#N/A</v>
      </c>
      <c r="FN17" s="85" t="e">
        <f t="shared" si="20"/>
        <v>#N/A</v>
      </c>
      <c r="FO17" s="80"/>
      <c r="FP17" s="80"/>
      <c r="FQ17" s="80"/>
      <c r="FR17" s="80"/>
      <c r="FS17" s="84" t="s">
        <v>169</v>
      </c>
      <c r="FT17" s="85" t="e">
        <f>IF(FT7="-",NA(),FT7)</f>
        <v>#N/A</v>
      </c>
      <c r="FU17" s="85" t="e">
        <f t="shared" ref="FU17:FX17" si="21">IF(FU7="-",NA(),FU7)</f>
        <v>#N/A</v>
      </c>
      <c r="FV17" s="85" t="e">
        <f t="shared" si="21"/>
        <v>#N/A</v>
      </c>
      <c r="FW17" s="85" t="e">
        <f t="shared" si="21"/>
        <v>#N/A</v>
      </c>
      <c r="FX17" s="85" t="e">
        <f t="shared" si="21"/>
        <v>#N/A</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169</v>
      </c>
      <c r="GY17" s="85" t="e">
        <f>IF(GY7="-",NA(),GY7)</f>
        <v>#N/A</v>
      </c>
      <c r="GZ17" s="85" t="e">
        <f t="shared" ref="GZ17:HC17" si="24">IF(GZ7="-",NA(),GZ7)</f>
        <v>#N/A</v>
      </c>
      <c r="HA17" s="85" t="e">
        <f t="shared" si="24"/>
        <v>#N/A</v>
      </c>
      <c r="HB17" s="85" t="e">
        <f t="shared" si="24"/>
        <v>#N/A</v>
      </c>
      <c r="HC17" s="85" t="e">
        <f t="shared" si="24"/>
        <v>#N/A</v>
      </c>
      <c r="HD17" s="80"/>
      <c r="HE17" s="80"/>
      <c r="HF17" s="80"/>
      <c r="HG17" s="80"/>
      <c r="HH17" s="84" t="s">
        <v>169</v>
      </c>
      <c r="HI17" s="85" t="e">
        <f>IF(HI7="-",NA(),HI7)</f>
        <v>#N/A</v>
      </c>
      <c r="HJ17" s="85" t="e">
        <f t="shared" ref="HJ17:HM17" si="25">IF(HJ7="-",NA(),HJ7)</f>
        <v>#N/A</v>
      </c>
      <c r="HK17" s="85" t="e">
        <f t="shared" si="25"/>
        <v>#N/A</v>
      </c>
      <c r="HL17" s="85" t="e">
        <f t="shared" si="25"/>
        <v>#N/A</v>
      </c>
      <c r="HM17" s="85" t="e">
        <f t="shared" si="25"/>
        <v>#N/A</v>
      </c>
      <c r="HN17" s="80"/>
      <c r="HO17" s="80"/>
      <c r="HP17" s="80"/>
      <c r="HQ17" s="80"/>
      <c r="HR17" s="84" t="s">
        <v>169</v>
      </c>
      <c r="HS17" s="85" t="e">
        <f>IF(HS7="-",NA(),HS7)</f>
        <v>#N/A</v>
      </c>
      <c r="HT17" s="85" t="e">
        <f t="shared" ref="HT17:HW17" si="26">IF(HT7="-",NA(),HT7)</f>
        <v>#N/A</v>
      </c>
      <c r="HU17" s="85" t="e">
        <f t="shared" si="26"/>
        <v>#N/A</v>
      </c>
      <c r="HV17" s="85" t="e">
        <f t="shared" si="26"/>
        <v>#N/A</v>
      </c>
      <c r="HW17" s="85" t="e">
        <f t="shared" si="26"/>
        <v>#N/A</v>
      </c>
      <c r="HX17" s="80"/>
      <c r="HY17" s="80"/>
      <c r="HZ17" s="80"/>
      <c r="IA17" s="80"/>
      <c r="IB17" s="84" t="s">
        <v>169</v>
      </c>
      <c r="IC17" s="85" t="e">
        <f>IF(IC7="-",NA(),IC7)</f>
        <v>#N/A</v>
      </c>
      <c r="ID17" s="85" t="e">
        <f t="shared" ref="ID17:IG17" si="27">IF(ID7="-",NA(),ID7)</f>
        <v>#N/A</v>
      </c>
      <c r="IE17" s="85" t="e">
        <f t="shared" si="27"/>
        <v>#N/A</v>
      </c>
      <c r="IF17" s="85" t="e">
        <f t="shared" si="27"/>
        <v>#N/A</v>
      </c>
      <c r="IG17" s="85" t="e">
        <f t="shared" si="27"/>
        <v>#N/A</v>
      </c>
      <c r="IH17" s="80"/>
      <c r="II17" s="80"/>
      <c r="IJ17" s="80"/>
      <c r="IK17" s="80"/>
      <c r="IL17" s="84" t="s">
        <v>169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169</v>
      </c>
      <c r="IX17" s="85" t="e">
        <f>IF(IX7="-",NA(),IX7)</f>
        <v>#N/A</v>
      </c>
      <c r="IY17" s="85" t="e">
        <f t="shared" ref="IY17:JB17" si="29">IF(IY7="-",NA(),IY7)</f>
        <v>#N/A</v>
      </c>
      <c r="IZ17" s="85" t="e">
        <f t="shared" si="29"/>
        <v>#N/A</v>
      </c>
      <c r="JA17" s="85" t="e">
        <f t="shared" si="29"/>
        <v>#N/A</v>
      </c>
      <c r="JB17" s="85" t="e">
        <f t="shared" si="29"/>
        <v>#N/A</v>
      </c>
      <c r="JC17" s="80"/>
      <c r="JD17" s="80"/>
      <c r="JE17" s="80"/>
      <c r="JF17" s="80"/>
      <c r="JG17" s="84" t="s">
        <v>169</v>
      </c>
      <c r="JH17" s="85" t="e">
        <f>IF(JH7="-",NA(),JH7)</f>
        <v>#N/A</v>
      </c>
      <c r="JI17" s="85" t="e">
        <f t="shared" ref="JI17:JL17" si="30">IF(JI7="-",NA(),JI7)</f>
        <v>#N/A</v>
      </c>
      <c r="JJ17" s="85" t="e">
        <f t="shared" si="30"/>
        <v>#N/A</v>
      </c>
      <c r="JK17" s="85" t="e">
        <f t="shared" si="30"/>
        <v>#N/A</v>
      </c>
      <c r="JL17" s="85" t="e">
        <f t="shared" si="30"/>
        <v>#N/A</v>
      </c>
      <c r="JM17" s="80"/>
      <c r="JN17" s="80"/>
      <c r="JO17" s="80"/>
      <c r="JP17" s="80"/>
      <c r="JQ17" s="84" t="s">
        <v>169</v>
      </c>
      <c r="JR17" s="85" t="e">
        <f>IF(JR7="-",NA(),JR7)</f>
        <v>#N/A</v>
      </c>
      <c r="JS17" s="85" t="e">
        <f t="shared" ref="JS17:JV17" si="31">IF(JS7="-",NA(),JS7)</f>
        <v>#N/A</v>
      </c>
      <c r="JT17" s="85" t="e">
        <f t="shared" si="31"/>
        <v>#N/A</v>
      </c>
      <c r="JU17" s="85" t="e">
        <f t="shared" si="31"/>
        <v>#N/A</v>
      </c>
      <c r="JV17" s="85" t="e">
        <f t="shared" si="31"/>
        <v>#N/A</v>
      </c>
      <c r="JW17" s="80"/>
      <c r="JX17" s="80"/>
      <c r="JY17" s="80"/>
      <c r="JZ17" s="80"/>
      <c r="KA17" s="84" t="s">
        <v>169</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169</v>
      </c>
      <c r="KW17" s="85">
        <f>IF(KW7="-",NA(),KW7)</f>
        <v>17.600000000000001</v>
      </c>
      <c r="KX17" s="85">
        <f t="shared" ref="KX17:LA17" si="34">IF(KX7="-",NA(),KX7)</f>
        <v>17</v>
      </c>
      <c r="KY17" s="85">
        <f t="shared" si="34"/>
        <v>16</v>
      </c>
      <c r="KZ17" s="85">
        <f t="shared" si="34"/>
        <v>14.8</v>
      </c>
      <c r="LA17" s="85">
        <f t="shared" si="34"/>
        <v>16.100000000000001</v>
      </c>
      <c r="LB17" s="80"/>
      <c r="LC17" s="80"/>
      <c r="LD17" s="80"/>
      <c r="LE17" s="80"/>
      <c r="LF17" s="84" t="s">
        <v>169</v>
      </c>
      <c r="LG17" s="85">
        <f>IF(LG7="-",NA(),LG7)</f>
        <v>2.1</v>
      </c>
      <c r="LH17" s="85">
        <f t="shared" ref="LH17:LK17" si="35">IF(LH7="-",NA(),LH7)</f>
        <v>5.3</v>
      </c>
      <c r="LI17" s="85">
        <f t="shared" si="35"/>
        <v>5.8</v>
      </c>
      <c r="LJ17" s="85">
        <f t="shared" si="35"/>
        <v>3.8</v>
      </c>
      <c r="LK17" s="85">
        <f t="shared" si="35"/>
        <v>5.3</v>
      </c>
      <c r="LL17" s="80"/>
      <c r="LM17" s="80"/>
      <c r="LN17" s="80"/>
      <c r="LO17" s="80"/>
      <c r="LP17" s="84" t="s">
        <v>169</v>
      </c>
      <c r="LQ17" s="85">
        <f>IF(LQ7="-",NA(),LQ7)</f>
        <v>627.9</v>
      </c>
      <c r="LR17" s="85">
        <f t="shared" ref="LR17:LU17" si="36">IF(LR7="-",NA(),LR7)</f>
        <v>604.70000000000005</v>
      </c>
      <c r="LS17" s="85">
        <f t="shared" si="36"/>
        <v>591.79999999999995</v>
      </c>
      <c r="LT17" s="85">
        <f t="shared" si="36"/>
        <v>590.9</v>
      </c>
      <c r="LU17" s="85">
        <f t="shared" si="36"/>
        <v>498.3</v>
      </c>
      <c r="LV17" s="80"/>
      <c r="LW17" s="80"/>
      <c r="LX17" s="80"/>
      <c r="LY17" s="80"/>
      <c r="LZ17" s="84" t="s">
        <v>169</v>
      </c>
      <c r="MA17" s="85" t="e">
        <f>IF(MA7="-",NA(),MA7)</f>
        <v>#N/A</v>
      </c>
      <c r="MB17" s="85" t="e">
        <f t="shared" ref="MB17:ME17" si="37">IF(MB7="-",NA(),MB7)</f>
        <v>#N/A</v>
      </c>
      <c r="MC17" s="85" t="e">
        <f t="shared" si="37"/>
        <v>#N/A</v>
      </c>
      <c r="MD17" s="85" t="e">
        <f t="shared" si="37"/>
        <v>#N/A</v>
      </c>
      <c r="ME17" s="85" t="e">
        <f t="shared" si="37"/>
        <v>#N/A</v>
      </c>
      <c r="MF17" s="80"/>
      <c r="MG17" s="80"/>
      <c r="MH17" s="80"/>
      <c r="MI17" s="80"/>
      <c r="MJ17" s="84" t="s">
        <v>169</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170</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171</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171</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171</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171</v>
      </c>
      <c r="DA18" s="85">
        <f>IF(DF7="-",NA(),DF7)</f>
        <v>32.6</v>
      </c>
      <c r="DB18" s="85">
        <f t="shared" ref="DB18:DE18" si="44">IF(DG7="-",NA(),DG7)</f>
        <v>31.3</v>
      </c>
      <c r="DC18" s="85">
        <f t="shared" si="44"/>
        <v>31.8</v>
      </c>
      <c r="DD18" s="85">
        <f t="shared" si="44"/>
        <v>31.6</v>
      </c>
      <c r="DE18" s="85">
        <f t="shared" si="44"/>
        <v>30.4</v>
      </c>
      <c r="DF18" s="80"/>
      <c r="DG18" s="80"/>
      <c r="DH18" s="80"/>
      <c r="DI18" s="80"/>
      <c r="DJ18" s="84" t="s">
        <v>171</v>
      </c>
      <c r="DK18" s="85">
        <f>IF(DP7="-",NA(),DP7)</f>
        <v>7.3</v>
      </c>
      <c r="DL18" s="85">
        <f t="shared" ref="DL18:DO18" si="45">IF(DQ7="-",NA(),DQ7)</f>
        <v>5.4</v>
      </c>
      <c r="DM18" s="85">
        <f t="shared" si="45"/>
        <v>6.4</v>
      </c>
      <c r="DN18" s="85">
        <f t="shared" si="45"/>
        <v>5</v>
      </c>
      <c r="DO18" s="85">
        <f t="shared" si="45"/>
        <v>3.9</v>
      </c>
      <c r="DP18" s="80"/>
      <c r="DQ18" s="80"/>
      <c r="DR18" s="80"/>
      <c r="DS18" s="80"/>
      <c r="DT18" s="84" t="s">
        <v>171</v>
      </c>
      <c r="DU18" s="85">
        <f>IF(DZ7="-",NA(),DZ7)</f>
        <v>160.4</v>
      </c>
      <c r="DV18" s="85">
        <f t="shared" ref="DV18:DY18" si="46">IF(EA7="-",NA(),EA7)</f>
        <v>175.4</v>
      </c>
      <c r="DW18" s="85">
        <f t="shared" si="46"/>
        <v>166.4</v>
      </c>
      <c r="DX18" s="85">
        <f t="shared" si="46"/>
        <v>201.7</v>
      </c>
      <c r="DY18" s="85">
        <f t="shared" si="46"/>
        <v>192.3</v>
      </c>
      <c r="DZ18" s="80"/>
      <c r="EA18" s="80"/>
      <c r="EB18" s="80"/>
      <c r="EC18" s="80"/>
      <c r="ED18" s="84" t="s">
        <v>171</v>
      </c>
      <c r="EE18" s="85" t="e">
        <f>IF(EJ7="-",NA(),EJ7)</f>
        <v>#N/A</v>
      </c>
      <c r="EF18" s="85" t="e">
        <f t="shared" ref="EF18:EI18" si="47">IF(EK7="-",NA(),EK7)</f>
        <v>#N/A</v>
      </c>
      <c r="EG18" s="85" t="e">
        <f t="shared" si="47"/>
        <v>#N/A</v>
      </c>
      <c r="EH18" s="85" t="e">
        <f t="shared" si="47"/>
        <v>#N/A</v>
      </c>
      <c r="EI18" s="85" t="e">
        <f t="shared" si="47"/>
        <v>#N/A</v>
      </c>
      <c r="EJ18" s="80"/>
      <c r="EK18" s="80"/>
      <c r="EL18" s="80"/>
      <c r="EM18" s="80"/>
      <c r="EN18" s="84" t="s">
        <v>171</v>
      </c>
      <c r="EO18" s="85">
        <f>IF(ET7="-",NA(),ET7)</f>
        <v>83.4</v>
      </c>
      <c r="EP18" s="85">
        <f t="shared" ref="EP18:ES18" si="48">IF(EU7="-",NA(),EU7)</f>
        <v>82.5</v>
      </c>
      <c r="EQ18" s="85">
        <f t="shared" si="48"/>
        <v>83.2</v>
      </c>
      <c r="ER18" s="85">
        <f t="shared" si="48"/>
        <v>87.9</v>
      </c>
      <c r="ES18" s="85">
        <f t="shared" si="48"/>
        <v>82.3</v>
      </c>
      <c r="ET18" s="80"/>
      <c r="EU18" s="80"/>
      <c r="EV18" s="80"/>
      <c r="EW18" s="80"/>
      <c r="EX18" s="80"/>
      <c r="EY18" s="84" t="s">
        <v>171</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171</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171</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171</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171</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171</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171</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171</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171</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171</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171</v>
      </c>
      <c r="KW18" s="85">
        <f>IF(OR(NOT($KW$8),LB7="-"),NA(),LB7)</f>
        <v>15.3</v>
      </c>
      <c r="KX18" s="85">
        <f>IF(OR(NOT($KW$8),LC7="-"),NA(),LC7)</f>
        <v>14.9</v>
      </c>
      <c r="KY18" s="85">
        <f>IF(OR(NOT($KW$8),LD7="-"),NA(),LD7)</f>
        <v>14.9</v>
      </c>
      <c r="KZ18" s="85">
        <f>IF(OR(NOT($KW$8),LE7="-"),NA(),LE7)</f>
        <v>14.3</v>
      </c>
      <c r="LA18" s="85">
        <f>IF(OR(NOT($KW$8),LF7="-"),NA(),LF7)</f>
        <v>13.8</v>
      </c>
      <c r="LB18" s="80"/>
      <c r="LC18" s="80"/>
      <c r="LD18" s="80"/>
      <c r="LE18" s="80"/>
      <c r="LF18" s="84" t="s">
        <v>171</v>
      </c>
      <c r="LG18" s="85">
        <f>IF(OR(NOT($LG$8),LL7="-"),NA(),LL7)</f>
        <v>0.7</v>
      </c>
      <c r="LH18" s="85">
        <f>IF(OR(NOT($LG$8),LM7="-"),NA(),LM7)</f>
        <v>0.4</v>
      </c>
      <c r="LI18" s="85">
        <f>IF(OR(NOT($LG$8),LN7="-"),NA(),LN7)</f>
        <v>1.8</v>
      </c>
      <c r="LJ18" s="85">
        <f>IF(OR(NOT($LG$8),LO7="-"),NA(),LO7)</f>
        <v>1.8</v>
      </c>
      <c r="LK18" s="85">
        <f>IF(OR(NOT($LG$8),LP7="-"),NA(),LP7)</f>
        <v>2.7</v>
      </c>
      <c r="LL18" s="80"/>
      <c r="LM18" s="80"/>
      <c r="LN18" s="80"/>
      <c r="LO18" s="80"/>
      <c r="LP18" s="84" t="s">
        <v>171</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171</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171</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172</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173</v>
      </c>
      <c r="C20" s="178"/>
      <c r="D20" s="80"/>
    </row>
    <row r="21" spans="1:374" x14ac:dyDescent="0.2">
      <c r="A21" s="77">
        <f t="shared" si="7"/>
        <v>7</v>
      </c>
      <c r="B21" s="178" t="s">
        <v>174</v>
      </c>
      <c r="C21" s="178"/>
      <c r="D21" s="80"/>
    </row>
    <row r="22" spans="1:374" x14ac:dyDescent="0.2">
      <c r="A22" s="77">
        <f t="shared" si="7"/>
        <v>8</v>
      </c>
      <c r="B22" s="178" t="s">
        <v>175</v>
      </c>
      <c r="C22" s="178"/>
      <c r="D22" s="80"/>
      <c r="E22" s="180" t="s">
        <v>176</v>
      </c>
      <c r="F22" s="181"/>
      <c r="G22" s="181"/>
      <c r="H22" s="181"/>
      <c r="I22" s="182"/>
    </row>
    <row r="23" spans="1:374" x14ac:dyDescent="0.2">
      <c r="A23" s="77">
        <f t="shared" si="7"/>
        <v>9</v>
      </c>
      <c r="B23" s="178" t="s">
        <v>177</v>
      </c>
      <c r="C23" s="178"/>
      <c r="D23" s="80"/>
      <c r="E23" s="183"/>
      <c r="F23" s="184"/>
      <c r="G23" s="184"/>
      <c r="H23" s="184"/>
      <c r="I23" s="185"/>
    </row>
    <row r="24" spans="1:374" x14ac:dyDescent="0.2">
      <c r="A24" s="77">
        <f t="shared" si="7"/>
        <v>10</v>
      </c>
      <c r="B24" s="178" t="s">
        <v>178</v>
      </c>
      <c r="C24" s="178"/>
      <c r="D24" s="80"/>
      <c r="E24" s="183"/>
      <c r="F24" s="184"/>
      <c r="G24" s="184"/>
      <c r="H24" s="184"/>
      <c r="I24" s="185"/>
    </row>
    <row r="25" spans="1:374" x14ac:dyDescent="0.2">
      <c r="A25" s="77">
        <f t="shared" si="7"/>
        <v>11</v>
      </c>
      <c r="B25" s="178" t="s">
        <v>179</v>
      </c>
      <c r="C25" s="178"/>
      <c r="D25" s="80"/>
      <c r="E25" s="183"/>
      <c r="F25" s="184"/>
      <c r="G25" s="184"/>
      <c r="H25" s="184"/>
      <c r="I25" s="185"/>
    </row>
    <row r="26" spans="1:374" x14ac:dyDescent="0.2">
      <c r="A26" s="77">
        <f t="shared" si="7"/>
        <v>12</v>
      </c>
      <c r="B26" s="178" t="s">
        <v>180</v>
      </c>
      <c r="C26" s="178"/>
      <c r="D26" s="80"/>
      <c r="E26" s="183"/>
      <c r="F26" s="184"/>
      <c r="G26" s="184"/>
      <c r="H26" s="184"/>
      <c r="I26" s="185"/>
    </row>
    <row r="27" spans="1:374" x14ac:dyDescent="0.2">
      <c r="A27" s="77">
        <f t="shared" si="7"/>
        <v>13</v>
      </c>
      <c r="B27" s="178" t="s">
        <v>181</v>
      </c>
      <c r="C27" s="178"/>
      <c r="D27" s="80"/>
      <c r="E27" s="183"/>
      <c r="F27" s="184"/>
      <c r="G27" s="184"/>
      <c r="H27" s="184"/>
      <c r="I27" s="185"/>
    </row>
    <row r="28" spans="1:374" x14ac:dyDescent="0.2">
      <c r="A28" s="77">
        <f t="shared" si="7"/>
        <v>14</v>
      </c>
      <c r="B28" s="178" t="s">
        <v>182</v>
      </c>
      <c r="C28" s="178"/>
      <c r="D28" s="80"/>
      <c r="E28" s="183"/>
      <c r="F28" s="184"/>
      <c r="G28" s="184"/>
      <c r="H28" s="184"/>
      <c r="I28" s="185"/>
    </row>
    <row r="29" spans="1:374" x14ac:dyDescent="0.2">
      <c r="A29" s="77">
        <f t="shared" si="7"/>
        <v>15</v>
      </c>
      <c r="B29" s="178" t="s">
        <v>183</v>
      </c>
      <c r="C29" s="178"/>
      <c r="D29" s="80"/>
      <c r="E29" s="183"/>
      <c r="F29" s="184"/>
      <c r="G29" s="184"/>
      <c r="H29" s="184"/>
      <c r="I29" s="185"/>
    </row>
    <row r="30" spans="1:374" x14ac:dyDescent="0.2">
      <c r="A30" s="77">
        <f t="shared" si="7"/>
        <v>16</v>
      </c>
      <c r="B30" s="178" t="s">
        <v>184</v>
      </c>
      <c r="C30" s="178"/>
      <c r="D30" s="80"/>
      <c r="E30" s="183"/>
      <c r="F30" s="184"/>
      <c r="G30" s="184"/>
      <c r="H30" s="184"/>
      <c r="I30" s="185"/>
    </row>
    <row r="31" spans="1:374" x14ac:dyDescent="0.2">
      <c r="A31" s="77"/>
      <c r="B31" s="178"/>
      <c r="C31" s="178"/>
      <c r="D31" s="80"/>
      <c r="E31" s="183"/>
      <c r="F31" s="184"/>
      <c r="G31" s="184"/>
      <c r="H31" s="184"/>
      <c r="I31" s="185"/>
    </row>
    <row r="32" spans="1:374" x14ac:dyDescent="0.2">
      <c r="A32" s="77"/>
      <c r="B32" s="178"/>
      <c r="C32" s="178"/>
      <c r="D32" s="80"/>
      <c r="E32" s="183"/>
      <c r="F32" s="184"/>
      <c r="G32" s="184"/>
      <c r="H32" s="184"/>
      <c r="I32" s="185"/>
    </row>
    <row r="33" spans="1:9" x14ac:dyDescent="0.2">
      <c r="A33" s="77"/>
      <c r="B33" s="178"/>
      <c r="C33" s="178"/>
      <c r="D33" s="80"/>
      <c r="E33" s="183"/>
      <c r="F33" s="184"/>
      <c r="G33" s="184"/>
      <c r="H33" s="184"/>
      <c r="I33" s="185"/>
    </row>
    <row r="34" spans="1:9" x14ac:dyDescent="0.2">
      <c r="A34" s="77"/>
      <c r="B34" s="178"/>
      <c r="C34" s="178"/>
      <c r="D34" s="80"/>
      <c r="E34" s="183"/>
      <c r="F34" s="184"/>
      <c r="G34" s="184"/>
      <c r="H34" s="184"/>
      <c r="I34" s="185"/>
    </row>
    <row r="35" spans="1:9" ht="25.5" customHeight="1" x14ac:dyDescent="0.2">
      <c r="E35" s="186"/>
      <c r="F35" s="187"/>
      <c r="G35" s="187"/>
      <c r="H35" s="187"/>
      <c r="I35" s="188"/>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2024-02-20T07:11:17Z</cp:lastPrinted>
  <dcterms:created xsi:type="dcterms:W3CDTF">2024-01-23T03:14:39Z</dcterms:created>
  <dcterms:modified xsi:type="dcterms:W3CDTF">2024-02-20T07:14:54Z</dcterms:modified>
  <cp:category/>
</cp:coreProperties>
</file>