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10.1.41.109\zaisei04\026　財政状況資料集\R5財政状況資料集\03_組合せ分析・ストック情報項目除く（3月末公表分_R4年度決算)\10_完成版\"/>
    </mc:Choice>
  </mc:AlternateContent>
  <xr:revisionPtr revIDLastSave="0" documentId="13_ncr:1_{38D46C35-1A35-469E-9DCB-8D831DF97291}" xr6:coauthVersionLast="47" xr6:coauthVersionMax="47" xr10:uidLastSave="{00000000-0000-0000-0000-000000000000}"/>
  <bookViews>
    <workbookView xWindow="-120" yWindow="-120" windowWidth="27630" windowHeight="1644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Z23" i="12" l="1"/>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C36" i="10"/>
  <c r="CO35" i="10"/>
  <c r="CO34" i="10"/>
  <c r="BW34" i="10"/>
  <c r="BW35" i="10" s="1"/>
  <c r="BW36" i="10" s="1"/>
  <c r="BW37" i="10" s="1"/>
  <c r="C34" i="10"/>
  <c r="C35" i="10" l="1"/>
  <c r="U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AM35" i="10" l="1"/>
  <c r="AM36" i="10" s="1"/>
  <c r="BE34" i="10"/>
  <c r="BE35" i="10" s="1"/>
</calcChain>
</file>

<file path=xl/sharedStrings.xml><?xml version="1.0" encoding="utf-8"?>
<sst xmlns="http://schemas.openxmlformats.org/spreadsheetml/2006/main" count="1078" uniqueCount="612">
  <si>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</si>
  <si>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</si>
  <si>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</si>
  <si>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</si>
  <si>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</si>
  <si>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</si>
  <si>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</si>
  <si>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</si>
  <si>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</si>
  <si>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</si>
  <si>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</si>
  <si>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</si>
  <si>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</si>
  <si>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</si>
  <si>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</si>
  <si>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</si>
  <si>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</si>
  <si>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</si>
  <si>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</si>
  <si>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</si>
  <si>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</si>
  <si>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</si>
  <si>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</si>
  <si>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</si>
  <si>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</si>
  <si>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</si>
  <si>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</si>
  <si>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</si>
  <si>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</si>
  <si>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</si>
  <si>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</si>
  <si>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</si>
  <si>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</si>
  <si>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</si>
  <si>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</si>
  <si>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</si>
  <si>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</si>
  <si>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</si>
  <si>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</si>
  <si>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</si>
  <si>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</si>
  <si>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</si>
  <si>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</si>
  <si>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</si>
  <si>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</si>
  <si>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</si>
  <si>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</si>
  <si>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</si>
  <si>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</si>
  <si>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</si>
  <si>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</si>
  <si>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</si>
  <si>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</si>
  <si>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</si>
  <si>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</si>
  <si>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</si>
  <si>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</si>
  <si>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</si>
  <si>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</si>
  <si>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</si>
  <si>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</si>
  <si>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</si>
  <si>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</si>
  <si>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</si>
  <si>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</si>
  <si>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</si>
  <si>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</si>
  <si>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</si>
  <si>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</si>
  <si>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</si>
  <si>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</si>
  <si>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</si>
  <si>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</si>
  <si>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</si>
  <si>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</si>
  <si>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</si>
  <si>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</si>
  <si>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</si>
  <si>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</si>
  <si>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</si>
  <si>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</si>
  <si>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</si>
  <si>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</si>
  <si>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</si>
  <si>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</si>
  <si>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</si>
  <si>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</si>
  <si>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Ⅳ－２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</si>
  <si>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</si>
  <si>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</si>
  <si>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</si>
  <si>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</si>
  <si>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</si>
  <si>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</si>
  <si>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</si>
  <si>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</si>
  <si>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</si>
  <si>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</si>
  <si>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</si>
  <si>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</si>
  <si>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豊川市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</si>
  <si>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</si>
  <si>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</si>
  <si>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</si>
  <si>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</si>
  <si>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</si>
  <si>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</si>
  <si>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</si>
  <si>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</si>
  <si>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</si>
  <si>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</si>
  <si>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</si>
  <si>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</si>
  <si>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</si>
  <si>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</si>
  <si>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</si>
  <si>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</si>
  <si>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</si>
  <si>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</si>
  <si>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</si>
  <si>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</si>
  <si>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</si>
  <si>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</si>
  <si>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</si>
  <si>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</si>
  <si>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</si>
  <si>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</si>
  <si>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</si>
  <si>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</si>
  <si>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</si>
  <si>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</si>
  <si>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</si>
  <si>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</si>
  <si>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</si>
  <si>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</si>
  <si>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</si>
  <si>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</si>
  <si>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</si>
  <si>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</si>
  <si>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</si>
  <si>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</si>
  <si>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</si>
  <si>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</si>
  <si>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</si>
  <si>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</si>
  <si>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</si>
  <si>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</si>
  <si>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</si>
  <si>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</si>
  <si>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</si>
  <si>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</si>
  <si>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</si>
  <si>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</si>
  <si>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</si>
  <si>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</si>
  <si>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</si>
  <si>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</si>
  <si>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</si>
  <si>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</si>
  <si>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</si>
  <si>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</si>
  <si>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</si>
  <si>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</si>
  <si>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</si>
  <si>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</si>
  <si>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</si>
  <si>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</si>
  <si>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</si>
  <si>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</si>
  <si>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</si>
  <si>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</si>
  <si>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</si>
  <si>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</si>
  <si>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</si>
  <si>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</si>
  <si>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</si>
  <si>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</si>
  <si>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</si>
  <si>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</si>
  <si>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</si>
  <si>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</si>
  <si>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</si>
  <si>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</si>
  <si>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</si>
  <si>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</si>
  <si>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</si>
  <si>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</si>
  <si>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</si>
  <si>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</si>
  <si>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</si>
  <si>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</si>
  <si>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</si>
  <si>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</si>
  <si>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</si>
  <si>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</si>
  <si>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</si>
  <si>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</si>
  <si>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</si>
  <si>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</si>
  <si>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</si>
  <si>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</si>
  <si>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</si>
  <si>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</si>
  <si>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</si>
  <si>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</si>
  <si>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</si>
  <si>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</si>
  <si>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</si>
  <si>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</si>
  <si>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</si>
  <si>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</si>
  <si>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</si>
  <si>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</si>
  <si>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</si>
  <si>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</si>
  <si>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</si>
  <si>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</si>
  <si>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愛知県豊川市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</si>
  <si>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</si>
  <si>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</si>
  <si>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</si>
  <si>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</si>
  <si>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</si>
  <si>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</si>
  <si>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</si>
  <si>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</si>
  <si>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</si>
  <si>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</si>
  <si>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</si>
  <si>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</si>
  <si>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</si>
  <si>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</si>
  <si>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</si>
  <si>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</si>
  <si>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</si>
  <si>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</si>
  <si>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</si>
  <si>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</si>
  <si>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</si>
  <si>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</si>
  <si>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</si>
  <si>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</si>
  <si>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</si>
  <si>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</si>
  <si>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</si>
  <si>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</si>
  <si>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</si>
  <si>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</si>
  <si>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</si>
  <si>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</si>
  <si>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</si>
  <si>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</si>
  <si>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</si>
  <si>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</si>
  <si>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</si>
  <si>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</si>
  <si>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</si>
  <si>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</si>
  <si>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</si>
  <si>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</si>
  <si>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</si>
  <si>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</si>
  <si>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</si>
  <si>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</si>
  <si>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</si>
  <si>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</si>
  <si>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</si>
  <si>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</si>
  <si>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</si>
  <si>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</si>
  <si>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</si>
  <si>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</si>
  <si>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</si>
  <si>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</si>
  <si>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</si>
  <si>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</si>
  <si>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</si>
  <si>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</si>
  <si>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</si>
  <si>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</si>
  <si>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</si>
  <si>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</si>
  <si>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</si>
  <si>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</si>
  <si>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</si>
  <si>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</si>
  <si>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</si>
  <si>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</si>
  <si>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</si>
  <si>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</si>
  <si>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</si>
  <si>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</si>
  <si>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</si>
  <si>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</si>
  <si>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</si>
  <si>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</si>
  <si>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</si>
  <si>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</si>
  <si>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</si>
  <si>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</si>
  <si>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</si>
  <si>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</si>
  <si>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</si>
  <si>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</si>
  <si>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</si>
  <si>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</si>
  <si>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</si>
  <si>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</si>
  <si>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</si>
  <si>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</si>
  <si>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</si>
  <si>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</si>
  <si>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</si>
  <si>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</si>
  <si>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</si>
  <si>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</si>
  <si>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</si>
  <si>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</si>
  <si>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</si>
  <si>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</si>
  <si>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</si>
  <si>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</si>
  <si>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</si>
  <si>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</si>
  <si>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</si>
  <si>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</si>
  <si>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</si>
  <si>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</si>
  <si>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</si>
  <si>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</si>
  <si>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</si>
  <si>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</si>
  <si>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</si>
  <si>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</si>
  <si>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</si>
  <si>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</si>
  <si>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</si>
  <si>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</si>
  <si>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</si>
  <si>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</si>
  <si>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</si>
  <si>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</si>
  <si>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宅地造成</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</si>
  <si>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</si>
  <si>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</si>
  <si>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</si>
  <si>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</si>
  <si>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</si>
  <si>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</si>
  <si>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</si>
  <si>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</si>
  <si>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</si>
  <si>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</si>
  <si>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</si>
  <si>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</si>
  <si>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</si>
  <si>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</si>
  <si>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</si>
  <si>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</si>
  <si>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</si>
  <si>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</si>
  <si>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</si>
  <si>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</si>
  <si>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</si>
  <si>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</si>
  <si>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</si>
  <si>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</si>
  <si>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</si>
  <si>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</si>
  <si>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</si>
  <si>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愛知県豊川市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</si>
  <si>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</si>
  <si>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</si>
  <si>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</si>
  <si>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</si>
  <si>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</si>
  <si>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</si>
  <si>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</si>
  <si>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</si>
  <si>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</si>
  <si>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</si>
  <si>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</si>
  <si>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</si>
  <si>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</si>
  <si>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</si>
  <si>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</si>
  <si>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</si>
  <si>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</si>
  <si>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</si>
  <si>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</si>
  <si>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</si>
  <si>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</si>
  <si>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</si>
  <si>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</si>
  <si>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</si>
  <si>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</si>
  <si>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</si>
  <si>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</si>
  <si>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</si>
  <si>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</si>
  <si>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</si>
  <si>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</si>
  <si>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</si>
  <si>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</si>
  <si>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</si>
  <si>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公共駐車場事業特別会計</t>
    <phoneticPr fontId="5"/>
  </si>
  <si>
    <t>国民健康保険特別会計</t>
    <phoneticPr fontId="5"/>
  </si>
  <si>
    <t>後期高齢者医療特別会計</t>
    <phoneticPr fontId="5"/>
  </si>
  <si>
    <t>水道事業会計</t>
    <phoneticPr fontId="5"/>
  </si>
  <si>
    <t>法適用企業</t>
    <phoneticPr fontId="5"/>
  </si>
  <si>
    <t>下水道事業会計</t>
    <phoneticPr fontId="5"/>
  </si>
  <si>
    <t>病院事業会計</t>
    <phoneticPr fontId="5"/>
  </si>
  <si>
    <t>東三河都市計画事業豊川西部土地区画整理事業特別会計</t>
    <phoneticPr fontId="5"/>
  </si>
  <si>
    <t>法非適用企業</t>
    <phoneticPr fontId="5"/>
  </si>
  <si>
    <t>東三河都市計画事業豊川駅東土地区画整理事業特別会計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</si>
  <si>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</si>
  <si>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</si>
  <si>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</si>
  <si>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</si>
  <si>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</si>
  <si>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</si>
  <si>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</si>
  <si>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</si>
  <si>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</si>
  <si>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</si>
  <si>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</si>
  <si>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</si>
  <si>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</si>
  <si>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</si>
  <si>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</si>
  <si>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</si>
  <si>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</si>
  <si>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</si>
  <si>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</si>
  <si>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</si>
  <si>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</si>
  <si>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</si>
  <si>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</si>
  <si>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</si>
  <si>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</si>
  <si>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</si>
  <si>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</si>
  <si>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</si>
  <si>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</si>
  <si>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</si>
  <si>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</si>
  <si>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</si>
  <si>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</si>
  <si>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</si>
  <si>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</si>
  <si>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</si>
  <si>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</si>
  <si>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</si>
  <si>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</si>
  <si>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</si>
  <si>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</si>
  <si>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</si>
  <si>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</si>
  <si>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</si>
  <si>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</si>
  <si>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</si>
  <si>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</si>
  <si>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</si>
  <si>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</si>
  <si>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</si>
  <si>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</si>
  <si>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</si>
  <si>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</si>
  <si>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</si>
  <si>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</si>
  <si>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</si>
  <si>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</si>
  <si>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</si>
  <si>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</si>
  <si>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</si>
  <si>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</si>
  <si>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</si>
  <si>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</si>
  <si>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</si>
  <si>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</si>
  <si>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</si>
  <si>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</si>
  <si>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</si>
  <si>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</si>
  <si>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</si>
  <si>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</si>
  <si>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</si>
  <si>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</si>
  <si>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後期高齢者医療特別会計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</si>
  <si>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</si>
  <si>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</si>
  <si>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</si>
  <si>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</si>
  <si>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</si>
  <si>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</si>
  <si>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</si>
  <si>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</si>
  <si>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</si>
  <si>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</si>
  <si>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</si>
  <si>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</si>
  <si>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</si>
  <si>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</si>
  <si>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</si>
  <si>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</si>
  <si>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</si>
  <si>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</si>
  <si>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</si>
  <si>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</si>
  <si>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</si>
  <si>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</si>
  <si>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</si>
  <si>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</si>
  <si>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</si>
  <si>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</si>
  <si>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</si>
  <si>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</si>
  <si>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</si>
  <si>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</si>
  <si>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</si>
  <si>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</si>
  <si>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</si>
  <si>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</si>
  <si>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</si>
  <si>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</si>
  <si>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</si>
  <si>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</si>
  <si>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</si>
  <si>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</si>
  <si>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</si>
  <si>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</si>
  <si>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</si>
  <si>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</si>
  <si>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</si>
  <si>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</si>
  <si>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</si>
  <si>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</si>
  <si>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</si>
  <si>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</si>
  <si>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</si>
  <si>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</si>
  <si>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</si>
  <si>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</si>
  <si>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</si>
  <si>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</si>
  <si>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</si>
  <si>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</si>
  <si>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</si>
  <si>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</si>
  <si>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</si>
  <si>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</si>
  <si>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</si>
  <si>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</si>
  <si>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</si>
  <si>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</si>
  <si>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</si>
  <si>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</si>
  <si>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</si>
  <si>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</si>
  <si>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</si>
  <si>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</si>
  <si>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</si>
  <si>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</si>
  <si>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</si>
  <si>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</si>
  <si>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</si>
  <si>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</si>
  <si>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</si>
  <si>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</si>
  <si>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</si>
  <si>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</si>
  <si>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</si>
  <si>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</si>
  <si>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</si>
  <si>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</si>
  <si>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</si>
  <si>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</si>
  <si>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2.40</t>
  </si>
  <si>
    <t>▲ 2.70</t>
  </si>
  <si>
    <t>病院事業会計</t>
  </si>
  <si>
    <t>一般会計</t>
  </si>
  <si>
    <t>水道事業会計</t>
  </si>
  <si>
    <t>国民健康保険特別会計</t>
  </si>
  <si>
    <t>下水道事業会計</t>
  </si>
  <si>
    <t>東三河都市計画事業豊川西部土地区画整理事業特別会計</t>
  </si>
  <si>
    <t>東三河都市計画事業豊川駅東土地区画整理事業特別会計</t>
  </si>
  <si>
    <t>公共駐車場事業特別会計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</si>
  <si>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</si>
  <si>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</si>
  <si>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</si>
  <si>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</si>
  <si>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</si>
  <si>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</si>
  <si>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</si>
  <si>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</si>
  <si>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公共施設整備基金</t>
    <rPh sb="0" eb="2">
      <t>コウキョウ</t>
    </rPh>
    <rPh sb="2" eb="4">
      <t>シセツ</t>
    </rPh>
    <rPh sb="4" eb="6">
      <t>セイビ</t>
    </rPh>
    <rPh sb="6" eb="8">
      <t>キキン</t>
    </rPh>
    <phoneticPr fontId="5"/>
  </si>
  <si>
    <t>文化施設整備基金</t>
    <rPh sb="0" eb="2">
      <t>ブンカ</t>
    </rPh>
    <rPh sb="2" eb="4">
      <t>シセツ</t>
    </rPh>
    <rPh sb="4" eb="6">
      <t>セイビ</t>
    </rPh>
    <rPh sb="6" eb="8">
      <t>キキン</t>
    </rPh>
    <phoneticPr fontId="5"/>
  </si>
  <si>
    <t>まちづくり振興基金</t>
    <rPh sb="5" eb="7">
      <t>シンコウ</t>
    </rPh>
    <rPh sb="7" eb="9">
      <t>キキン</t>
    </rPh>
    <phoneticPr fontId="5"/>
  </si>
  <si>
    <t>子ども・子育て応援基金</t>
    <rPh sb="0" eb="1">
      <t>コ</t>
    </rPh>
    <rPh sb="4" eb="6">
      <t>コソダ</t>
    </rPh>
    <rPh sb="7" eb="9">
      <t>オウエン</t>
    </rPh>
    <rPh sb="9" eb="11">
      <t>キキン</t>
    </rPh>
    <phoneticPr fontId="5"/>
  </si>
  <si>
    <t>地域福祉基金</t>
    <rPh sb="0" eb="2">
      <t>チイキ</t>
    </rPh>
    <rPh sb="2" eb="4">
      <t>フクシ</t>
    </rPh>
    <rPh sb="4" eb="6">
      <t>キキン</t>
    </rPh>
    <phoneticPr fontId="5"/>
  </si>
  <si>
    <t>-</t>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</si>
  <si>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</si>
  <si>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</si>
  <si>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東三河広域連合（一般会計）</t>
    <rPh sb="0" eb="1">
      <t>ヒガシ</t>
    </rPh>
    <rPh sb="1" eb="3">
      <t>ミカワ</t>
    </rPh>
    <rPh sb="3" eb="5">
      <t>コウイキ</t>
    </rPh>
    <rPh sb="5" eb="7">
      <t>レンゴウ</t>
    </rPh>
    <rPh sb="8" eb="10">
      <t>イッパン</t>
    </rPh>
    <rPh sb="10" eb="12">
      <t>カイケイ</t>
    </rPh>
    <phoneticPr fontId="2"/>
  </si>
  <si>
    <t>東三河広域連合（介護保険特別会計）</t>
    <rPh sb="0" eb="1">
      <t>ヒガシ</t>
    </rPh>
    <rPh sb="1" eb="3">
      <t>ミカワ</t>
    </rPh>
    <rPh sb="3" eb="5">
      <t>コウイキ</t>
    </rPh>
    <rPh sb="5" eb="7">
      <t>レンゴウ</t>
    </rPh>
    <rPh sb="8" eb="10">
      <t>カイゴ</t>
    </rPh>
    <rPh sb="10" eb="12">
      <t>ホケン</t>
    </rPh>
    <rPh sb="12" eb="14">
      <t>トクベツ</t>
    </rPh>
    <rPh sb="14" eb="16">
      <t>カイケイ</t>
    </rPh>
    <phoneticPr fontId="2"/>
  </si>
  <si>
    <t>豊川市国際交流協会</t>
    <rPh sb="0" eb="3">
      <t>トヨカワシ</t>
    </rPh>
    <rPh sb="3" eb="5">
      <t>コクサイ</t>
    </rPh>
    <rPh sb="5" eb="7">
      <t>コウリュウ</t>
    </rPh>
    <rPh sb="7" eb="9">
      <t>キョウカイ</t>
    </rPh>
    <phoneticPr fontId="2"/>
  </si>
  <si>
    <t>豊川文化協会</t>
    <rPh sb="0" eb="2">
      <t>トヨカワ</t>
    </rPh>
    <rPh sb="2" eb="4">
      <t>ブンカ</t>
    </rPh>
    <rPh sb="4" eb="6">
      <t>キョウカイ</t>
    </rPh>
    <phoneticPr fontId="2"/>
  </si>
  <si>
    <t>豊川市土地開発公社</t>
    <rPh sb="0" eb="3">
      <t>トヨカワシ</t>
    </rPh>
    <rPh sb="3" eb="5">
      <t>トチ</t>
    </rPh>
    <rPh sb="5" eb="7">
      <t>カイハツ</t>
    </rPh>
    <rPh sb="7" eb="9">
      <t>コウシャ</t>
    </rPh>
    <phoneticPr fontId="2"/>
  </si>
  <si>
    <t>株式会社本宮</t>
    <rPh sb="0" eb="2">
      <t>カブシキ</t>
    </rPh>
    <rPh sb="2" eb="4">
      <t>カイシャ</t>
    </rPh>
    <rPh sb="4" eb="6">
      <t>ホングウ</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</si>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</sst>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48064</c:v>
                </c:pt>
                <c:pt idx="1">
                  <c:v>56662</c:v>
                </c:pt>
                <c:pt idx="2">
                  <c:v>60285</c:v>
                </c:pt>
                <c:pt idx="3">
                  <c:v>52714</c:v>
                </c:pt>
                <c:pt idx="4">
                  <c:v>46001</c:v>
                </c:pt>
              </c:numCache>
            </c:numRef>
          </c:val>
          <c:smooth val="0"/>
          <c:extLst>
            <c:ext xmlns:c16="http://schemas.microsoft.com/office/drawing/2014/chart" uri="{C3380CC4-5D6E-409C-BE32-E72D297353CC}">
              <c16:uniqueId val="{00000000-E611-47D8-BF86-792A5C3D47E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42078</c:v>
                </c:pt>
                <c:pt idx="1">
                  <c:v>50925</c:v>
                </c:pt>
                <c:pt idx="2">
                  <c:v>46512</c:v>
                </c:pt>
                <c:pt idx="3">
                  <c:v>50317</c:v>
                </c:pt>
                <c:pt idx="4">
                  <c:v>57193</c:v>
                </c:pt>
              </c:numCache>
            </c:numRef>
          </c:val>
          <c:smooth val="0"/>
          <c:extLst>
            <c:ext xmlns:c16="http://schemas.microsoft.com/office/drawing/2014/chart" uri="{C3380CC4-5D6E-409C-BE32-E72D297353CC}">
              <c16:uniqueId val="{00000001-E611-47D8-BF86-792A5C3D47E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7.4</c:v>
                </c:pt>
                <c:pt idx="1">
                  <c:v>8.2799999999999994</c:v>
                </c:pt>
                <c:pt idx="2">
                  <c:v>7.24</c:v>
                </c:pt>
                <c:pt idx="3">
                  <c:v>8.92</c:v>
                </c:pt>
                <c:pt idx="4">
                  <c:v>9.61</c:v>
                </c:pt>
              </c:numCache>
            </c:numRef>
          </c:val>
          <c:extLst>
            <c:ext xmlns:c16="http://schemas.microsoft.com/office/drawing/2014/chart" uri="{C3380CC4-5D6E-409C-BE32-E72D297353CC}">
              <c16:uniqueId val="{00000000-7D44-4F69-B641-FA7ED51403C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24.68</c:v>
                </c:pt>
                <c:pt idx="1">
                  <c:v>21.41</c:v>
                </c:pt>
                <c:pt idx="2">
                  <c:v>18.84</c:v>
                </c:pt>
                <c:pt idx="3">
                  <c:v>19.12</c:v>
                </c:pt>
                <c:pt idx="4">
                  <c:v>22.47</c:v>
                </c:pt>
              </c:numCache>
            </c:numRef>
          </c:val>
          <c:extLst>
            <c:ext xmlns:c16="http://schemas.microsoft.com/office/drawing/2014/chart" uri="{C3380CC4-5D6E-409C-BE32-E72D297353CC}">
              <c16:uniqueId val="{00000001-7D44-4F69-B641-FA7ED51403C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0.99</c:v>
                </c:pt>
                <c:pt idx="1">
                  <c:v>-2.4</c:v>
                </c:pt>
                <c:pt idx="2">
                  <c:v>-2.7</c:v>
                </c:pt>
                <c:pt idx="3">
                  <c:v>3.52</c:v>
                </c:pt>
                <c:pt idx="4">
                  <c:v>3.38</c:v>
                </c:pt>
              </c:numCache>
            </c:numRef>
          </c:val>
          <c:smooth val="0"/>
          <c:extLst>
            <c:ext xmlns:c16="http://schemas.microsoft.com/office/drawing/2014/chart" uri="{C3380CC4-5D6E-409C-BE32-E72D297353CC}">
              <c16:uniqueId val="{00000002-7D44-4F69-B641-FA7ED51403C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1.92</c:v>
                </c:pt>
                <c:pt idx="2">
                  <c:v>#N/A</c:v>
                </c:pt>
                <c:pt idx="3">
                  <c:v>0.03</c:v>
                </c:pt>
                <c:pt idx="4">
                  <c:v>#N/A</c:v>
                </c:pt>
                <c:pt idx="5">
                  <c:v>0.04</c:v>
                </c:pt>
                <c:pt idx="6">
                  <c:v>#N/A</c:v>
                </c:pt>
                <c:pt idx="7">
                  <c:v>0.04</c:v>
                </c:pt>
                <c:pt idx="8">
                  <c:v>#N/A</c:v>
                </c:pt>
                <c:pt idx="9">
                  <c:v>0.04</c:v>
                </c:pt>
              </c:numCache>
            </c:numRef>
          </c:val>
          <c:extLst>
            <c:ext xmlns:c16="http://schemas.microsoft.com/office/drawing/2014/chart" uri="{C3380CC4-5D6E-409C-BE32-E72D297353CC}">
              <c16:uniqueId val="{00000000-78D9-4BBE-A40A-84D42B8F910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8D9-4BBE-A40A-84D42B8F9105}"/>
            </c:ext>
          </c:extLst>
        </c:ser>
        <c:ser>
          <c:idx val="2"/>
          <c:order val="2"/>
          <c:tx>
            <c:strRef>
              <c:f>データシート!$A$29</c:f>
              <c:strCache>
                <c:ptCount val="1"/>
                <c:pt idx="0">
                  <c:v>公共駐車場事業特別会計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0.02</c:v>
                </c:pt>
                <c:pt idx="2">
                  <c:v>#N/A</c:v>
                </c:pt>
                <c:pt idx="3">
                  <c:v>0.13</c:v>
                </c:pt>
                <c:pt idx="4">
                  <c:v>#N/A</c:v>
                </c:pt>
                <c:pt idx="5">
                  <c:v>0.05</c:v>
                </c:pt>
                <c:pt idx="6">
                  <c:v>#N/A</c:v>
                </c:pt>
                <c:pt idx="7">
                  <c:v>0.04</c:v>
                </c:pt>
                <c:pt idx="8">
                  <c:v>#N/A</c:v>
                </c:pt>
                <c:pt idx="9">
                  <c:v>0.05</c:v>
                </c:pt>
              </c:numCache>
            </c:numRef>
          </c:val>
          <c:extLst>
            <c:ext xmlns:c16="http://schemas.microsoft.com/office/drawing/2014/chart" uri="{C3380CC4-5D6E-409C-BE32-E72D297353CC}">
              <c16:uniqueId val="{00000002-78D9-4BBE-A40A-84D42B8F9105}"/>
            </c:ext>
          </c:extLst>
        </c:ser>
        <c:ser>
          <c:idx val="3"/>
          <c:order val="3"/>
          <c:tx>
            <c:strRef>
              <c:f>データシート!$A$30</c:f>
              <c:strCache>
                <c:ptCount val="1"/>
                <c:pt idx="0">
                  <c:v>東三河都市計画事業豊川駅東土地区画整理事業特別会計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0.55000000000000004</c:v>
                </c:pt>
                <c:pt idx="2">
                  <c:v>#N/A</c:v>
                </c:pt>
                <c:pt idx="3">
                  <c:v>0.37</c:v>
                </c:pt>
                <c:pt idx="4">
                  <c:v>#N/A</c:v>
                </c:pt>
                <c:pt idx="5">
                  <c:v>0.45</c:v>
                </c:pt>
                <c:pt idx="6">
                  <c:v>#N/A</c:v>
                </c:pt>
                <c:pt idx="7">
                  <c:v>0.41</c:v>
                </c:pt>
                <c:pt idx="8">
                  <c:v>#N/A</c:v>
                </c:pt>
                <c:pt idx="9">
                  <c:v>0.4</c:v>
                </c:pt>
              </c:numCache>
            </c:numRef>
          </c:val>
          <c:extLst>
            <c:ext xmlns:c16="http://schemas.microsoft.com/office/drawing/2014/chart" uri="{C3380CC4-5D6E-409C-BE32-E72D297353CC}">
              <c16:uniqueId val="{00000003-78D9-4BBE-A40A-84D42B8F9105}"/>
            </c:ext>
          </c:extLst>
        </c:ser>
        <c:ser>
          <c:idx val="4"/>
          <c:order val="4"/>
          <c:tx>
            <c:strRef>
              <c:f>データシート!$A$31</c:f>
              <c:strCache>
                <c:ptCount val="1"/>
                <c:pt idx="0">
                  <c:v>東三河都市計画事業豊川西部土地区画整理事業特別会計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0.61</c:v>
                </c:pt>
                <c:pt idx="2">
                  <c:v>#N/A</c:v>
                </c:pt>
                <c:pt idx="3">
                  <c:v>0.75</c:v>
                </c:pt>
                <c:pt idx="4">
                  <c:v>#N/A</c:v>
                </c:pt>
                <c:pt idx="5">
                  <c:v>0.75</c:v>
                </c:pt>
                <c:pt idx="6">
                  <c:v>#N/A</c:v>
                </c:pt>
                <c:pt idx="7">
                  <c:v>0.7</c:v>
                </c:pt>
                <c:pt idx="8">
                  <c:v>#N/A</c:v>
                </c:pt>
                <c:pt idx="9">
                  <c:v>0.87</c:v>
                </c:pt>
              </c:numCache>
            </c:numRef>
          </c:val>
          <c:extLst>
            <c:ext xmlns:c16="http://schemas.microsoft.com/office/drawing/2014/chart" uri="{C3380CC4-5D6E-409C-BE32-E72D297353CC}">
              <c16:uniqueId val="{00000004-78D9-4BBE-A40A-84D42B8F9105}"/>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#N/A</c:v>
                </c:pt>
                <c:pt idx="3">
                  <c:v>0.92</c:v>
                </c:pt>
                <c:pt idx="4">
                  <c:v>#N/A</c:v>
                </c:pt>
                <c:pt idx="5">
                  <c:v>1.0900000000000001</c:v>
                </c:pt>
                <c:pt idx="6">
                  <c:v>#N/A</c:v>
                </c:pt>
                <c:pt idx="7">
                  <c:v>1.48</c:v>
                </c:pt>
                <c:pt idx="8">
                  <c:v>#N/A</c:v>
                </c:pt>
                <c:pt idx="9">
                  <c:v>1.87</c:v>
                </c:pt>
              </c:numCache>
            </c:numRef>
          </c:val>
          <c:extLst>
            <c:ext xmlns:c16="http://schemas.microsoft.com/office/drawing/2014/chart" uri="{C3380CC4-5D6E-409C-BE32-E72D297353CC}">
              <c16:uniqueId val="{00000005-78D9-4BBE-A40A-84D42B8F9105}"/>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2.66</c:v>
                </c:pt>
                <c:pt idx="2">
                  <c:v>#N/A</c:v>
                </c:pt>
                <c:pt idx="3">
                  <c:v>2.2799999999999998</c:v>
                </c:pt>
                <c:pt idx="4">
                  <c:v>#N/A</c:v>
                </c:pt>
                <c:pt idx="5">
                  <c:v>2.44</c:v>
                </c:pt>
                <c:pt idx="6">
                  <c:v>#N/A</c:v>
                </c:pt>
                <c:pt idx="7">
                  <c:v>2.4900000000000002</c:v>
                </c:pt>
                <c:pt idx="8">
                  <c:v>#N/A</c:v>
                </c:pt>
                <c:pt idx="9">
                  <c:v>2.3199999999999998</c:v>
                </c:pt>
              </c:numCache>
            </c:numRef>
          </c:val>
          <c:extLst>
            <c:ext xmlns:c16="http://schemas.microsoft.com/office/drawing/2014/chart" uri="{C3380CC4-5D6E-409C-BE32-E72D297353CC}">
              <c16:uniqueId val="{00000006-78D9-4BBE-A40A-84D42B8F9105}"/>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6.97</c:v>
                </c:pt>
                <c:pt idx="2">
                  <c:v>#N/A</c:v>
                </c:pt>
                <c:pt idx="3">
                  <c:v>6.29</c:v>
                </c:pt>
                <c:pt idx="4">
                  <c:v>#N/A</c:v>
                </c:pt>
                <c:pt idx="5">
                  <c:v>6.46</c:v>
                </c:pt>
                <c:pt idx="6">
                  <c:v>#N/A</c:v>
                </c:pt>
                <c:pt idx="7">
                  <c:v>6.52</c:v>
                </c:pt>
                <c:pt idx="8">
                  <c:v>#N/A</c:v>
                </c:pt>
                <c:pt idx="9">
                  <c:v>6.49</c:v>
                </c:pt>
              </c:numCache>
            </c:numRef>
          </c:val>
          <c:extLst>
            <c:ext xmlns:c16="http://schemas.microsoft.com/office/drawing/2014/chart" uri="{C3380CC4-5D6E-409C-BE32-E72D297353CC}">
              <c16:uniqueId val="{00000007-78D9-4BBE-A40A-84D42B8F910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7.39</c:v>
                </c:pt>
                <c:pt idx="2">
                  <c:v>#N/A</c:v>
                </c:pt>
                <c:pt idx="3">
                  <c:v>8.27</c:v>
                </c:pt>
                <c:pt idx="4">
                  <c:v>#N/A</c:v>
                </c:pt>
                <c:pt idx="5">
                  <c:v>7.24</c:v>
                </c:pt>
                <c:pt idx="6">
                  <c:v>#N/A</c:v>
                </c:pt>
                <c:pt idx="7">
                  <c:v>8.92</c:v>
                </c:pt>
                <c:pt idx="8">
                  <c:v>#N/A</c:v>
                </c:pt>
                <c:pt idx="9">
                  <c:v>9.6</c:v>
                </c:pt>
              </c:numCache>
            </c:numRef>
          </c:val>
          <c:extLst>
            <c:ext xmlns:c16="http://schemas.microsoft.com/office/drawing/2014/chart" uri="{C3380CC4-5D6E-409C-BE32-E72D297353CC}">
              <c16:uniqueId val="{00000008-78D9-4BBE-A40A-84D42B8F9105}"/>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9.74</c:v>
                </c:pt>
                <c:pt idx="2">
                  <c:v>#N/A</c:v>
                </c:pt>
                <c:pt idx="3">
                  <c:v>9.7899999999999991</c:v>
                </c:pt>
                <c:pt idx="4">
                  <c:v>#N/A</c:v>
                </c:pt>
                <c:pt idx="5">
                  <c:v>9.23</c:v>
                </c:pt>
                <c:pt idx="6">
                  <c:v>#N/A</c:v>
                </c:pt>
                <c:pt idx="7">
                  <c:v>11.68</c:v>
                </c:pt>
                <c:pt idx="8">
                  <c:v>#N/A</c:v>
                </c:pt>
                <c:pt idx="9">
                  <c:v>12.76</c:v>
                </c:pt>
              </c:numCache>
            </c:numRef>
          </c:val>
          <c:extLst>
            <c:ext xmlns:c16="http://schemas.microsoft.com/office/drawing/2014/chart" uri="{C3380CC4-5D6E-409C-BE32-E72D297353CC}">
              <c16:uniqueId val="{00000009-78D9-4BBE-A40A-84D42B8F910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7078</c:v>
                </c:pt>
                <c:pt idx="5">
                  <c:v>6965</c:v>
                </c:pt>
                <c:pt idx="8">
                  <c:v>6397</c:v>
                </c:pt>
                <c:pt idx="11">
                  <c:v>6926</c:v>
                </c:pt>
                <c:pt idx="14">
                  <c:v>6946</c:v>
                </c:pt>
              </c:numCache>
            </c:numRef>
          </c:val>
          <c:extLst>
            <c:ext xmlns:c16="http://schemas.microsoft.com/office/drawing/2014/chart" uri="{C3380CC4-5D6E-409C-BE32-E72D297353CC}">
              <c16:uniqueId val="{00000000-837C-4935-85C3-AC11E6C9C91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37C-4935-85C3-AC11E6C9C91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176</c:v>
                </c:pt>
                <c:pt idx="3">
                  <c:v>176</c:v>
                </c:pt>
                <c:pt idx="6">
                  <c:v>179</c:v>
                </c:pt>
                <c:pt idx="9">
                  <c:v>160</c:v>
                </c:pt>
                <c:pt idx="12">
                  <c:v>212</c:v>
                </c:pt>
              </c:numCache>
            </c:numRef>
          </c:val>
          <c:extLst>
            <c:ext xmlns:c16="http://schemas.microsoft.com/office/drawing/2014/chart" uri="{C3380CC4-5D6E-409C-BE32-E72D297353CC}">
              <c16:uniqueId val="{00000002-837C-4935-85C3-AC11E6C9C91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37C-4935-85C3-AC11E6C9C91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1099</c:v>
                </c:pt>
                <c:pt idx="3">
                  <c:v>996</c:v>
                </c:pt>
                <c:pt idx="6">
                  <c:v>1019</c:v>
                </c:pt>
                <c:pt idx="9">
                  <c:v>1039</c:v>
                </c:pt>
                <c:pt idx="12">
                  <c:v>1153</c:v>
                </c:pt>
              </c:numCache>
            </c:numRef>
          </c:val>
          <c:extLst>
            <c:ext xmlns:c16="http://schemas.microsoft.com/office/drawing/2014/chart" uri="{C3380CC4-5D6E-409C-BE32-E72D297353CC}">
              <c16:uniqueId val="{00000004-837C-4935-85C3-AC11E6C9C91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37C-4935-85C3-AC11E6C9C91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37C-4935-85C3-AC11E6C9C91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5118</c:v>
                </c:pt>
                <c:pt idx="3">
                  <c:v>5046</c:v>
                </c:pt>
                <c:pt idx="6">
                  <c:v>5085</c:v>
                </c:pt>
                <c:pt idx="9">
                  <c:v>5164</c:v>
                </c:pt>
                <c:pt idx="12">
                  <c:v>5368</c:v>
                </c:pt>
              </c:numCache>
            </c:numRef>
          </c:val>
          <c:extLst>
            <c:ext xmlns:c16="http://schemas.microsoft.com/office/drawing/2014/chart" uri="{C3380CC4-5D6E-409C-BE32-E72D297353CC}">
              <c16:uniqueId val="{00000007-837C-4935-85C3-AC11E6C9C91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-685</c:v>
                </c:pt>
                <c:pt idx="2">
                  <c:v>#N/A</c:v>
                </c:pt>
                <c:pt idx="3">
                  <c:v>#N/A</c:v>
                </c:pt>
                <c:pt idx="4">
                  <c:v>-747</c:v>
                </c:pt>
                <c:pt idx="5">
                  <c:v>#N/A</c:v>
                </c:pt>
                <c:pt idx="6">
                  <c:v>#N/A</c:v>
                </c:pt>
                <c:pt idx="7">
                  <c:v>-114</c:v>
                </c:pt>
                <c:pt idx="8">
                  <c:v>#N/A</c:v>
                </c:pt>
                <c:pt idx="9">
                  <c:v>#N/A</c:v>
                </c:pt>
                <c:pt idx="10">
                  <c:v>-563</c:v>
                </c:pt>
                <c:pt idx="11">
                  <c:v>#N/A</c:v>
                </c:pt>
                <c:pt idx="12">
                  <c:v>#N/A</c:v>
                </c:pt>
                <c:pt idx="13">
                  <c:v>-213</c:v>
                </c:pt>
                <c:pt idx="14">
                  <c:v>#N/A</c:v>
                </c:pt>
              </c:numCache>
            </c:numRef>
          </c:val>
          <c:smooth val="0"/>
          <c:extLst>
            <c:ext xmlns:c16="http://schemas.microsoft.com/office/drawing/2014/chart" uri="{C3380CC4-5D6E-409C-BE32-E72D297353CC}">
              <c16:uniqueId val="{00000008-837C-4935-85C3-AC11E6C9C91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61527</c:v>
                </c:pt>
                <c:pt idx="5">
                  <c:v>61665</c:v>
                </c:pt>
                <c:pt idx="8">
                  <c:v>61371</c:v>
                </c:pt>
                <c:pt idx="11">
                  <c:v>59735</c:v>
                </c:pt>
                <c:pt idx="14">
                  <c:v>60548</c:v>
                </c:pt>
              </c:numCache>
            </c:numRef>
          </c:val>
          <c:extLst>
            <c:ext xmlns:c16="http://schemas.microsoft.com/office/drawing/2014/chart" uri="{C3380CC4-5D6E-409C-BE32-E72D297353CC}">
              <c16:uniqueId val="{00000000-0670-4626-A652-2CF199BF8D0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18815</c:v>
                </c:pt>
                <c:pt idx="5">
                  <c:v>16882</c:v>
                </c:pt>
                <c:pt idx="8">
                  <c:v>13428</c:v>
                </c:pt>
                <c:pt idx="11">
                  <c:v>11928</c:v>
                </c:pt>
                <c:pt idx="14">
                  <c:v>11977</c:v>
                </c:pt>
              </c:numCache>
            </c:numRef>
          </c:val>
          <c:extLst>
            <c:ext xmlns:c16="http://schemas.microsoft.com/office/drawing/2014/chart" uri="{C3380CC4-5D6E-409C-BE32-E72D297353CC}">
              <c16:uniqueId val="{00000001-0670-4626-A652-2CF199BF8D0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18914</c:v>
                </c:pt>
                <c:pt idx="5">
                  <c:v>17860</c:v>
                </c:pt>
                <c:pt idx="8">
                  <c:v>17114</c:v>
                </c:pt>
                <c:pt idx="11">
                  <c:v>18077</c:v>
                </c:pt>
                <c:pt idx="14">
                  <c:v>19727</c:v>
                </c:pt>
              </c:numCache>
            </c:numRef>
          </c:val>
          <c:extLst>
            <c:ext xmlns:c16="http://schemas.microsoft.com/office/drawing/2014/chart" uri="{C3380CC4-5D6E-409C-BE32-E72D297353CC}">
              <c16:uniqueId val="{00000002-0670-4626-A652-2CF199BF8D0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670-4626-A652-2CF199BF8D0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670-4626-A652-2CF199BF8D0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3663</c:v>
                </c:pt>
                <c:pt idx="3">
                  <c:v>3158</c:v>
                </c:pt>
                <c:pt idx="6">
                  <c:v>3114</c:v>
                </c:pt>
                <c:pt idx="9">
                  <c:v>2024</c:v>
                </c:pt>
                <c:pt idx="12">
                  <c:v>2015</c:v>
                </c:pt>
              </c:numCache>
            </c:numRef>
          </c:val>
          <c:extLst>
            <c:ext xmlns:c16="http://schemas.microsoft.com/office/drawing/2014/chart" uri="{C3380CC4-5D6E-409C-BE32-E72D297353CC}">
              <c16:uniqueId val="{00000005-0670-4626-A652-2CF199BF8D0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7796</c:v>
                </c:pt>
                <c:pt idx="3">
                  <c:v>7595</c:v>
                </c:pt>
                <c:pt idx="6">
                  <c:v>7244</c:v>
                </c:pt>
                <c:pt idx="9">
                  <c:v>7354</c:v>
                </c:pt>
                <c:pt idx="12">
                  <c:v>7370</c:v>
                </c:pt>
              </c:numCache>
            </c:numRef>
          </c:val>
          <c:extLst>
            <c:ext xmlns:c16="http://schemas.microsoft.com/office/drawing/2014/chart" uri="{C3380CC4-5D6E-409C-BE32-E72D297353CC}">
              <c16:uniqueId val="{00000006-0670-4626-A652-2CF199BF8D0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0670-4626-A652-2CF199BF8D0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18177</c:v>
                </c:pt>
                <c:pt idx="3">
                  <c:v>16506</c:v>
                </c:pt>
                <c:pt idx="6">
                  <c:v>16011</c:v>
                </c:pt>
                <c:pt idx="9">
                  <c:v>14186</c:v>
                </c:pt>
                <c:pt idx="12">
                  <c:v>13430</c:v>
                </c:pt>
              </c:numCache>
            </c:numRef>
          </c:val>
          <c:extLst>
            <c:ext xmlns:c16="http://schemas.microsoft.com/office/drawing/2014/chart" uri="{C3380CC4-5D6E-409C-BE32-E72D297353CC}">
              <c16:uniqueId val="{00000008-0670-4626-A652-2CF199BF8D0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1397</c:v>
                </c:pt>
                <c:pt idx="3">
                  <c:v>1241</c:v>
                </c:pt>
                <c:pt idx="6">
                  <c:v>1094</c:v>
                </c:pt>
                <c:pt idx="9">
                  <c:v>933</c:v>
                </c:pt>
                <c:pt idx="12">
                  <c:v>811</c:v>
                </c:pt>
              </c:numCache>
            </c:numRef>
          </c:val>
          <c:extLst>
            <c:ext xmlns:c16="http://schemas.microsoft.com/office/drawing/2014/chart" uri="{C3380CC4-5D6E-409C-BE32-E72D297353CC}">
              <c16:uniqueId val="{00000009-0670-4626-A652-2CF199BF8D0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42979</c:v>
                </c:pt>
                <c:pt idx="3">
                  <c:v>41249</c:v>
                </c:pt>
                <c:pt idx="6">
                  <c:v>39975</c:v>
                </c:pt>
                <c:pt idx="9">
                  <c:v>39048</c:v>
                </c:pt>
                <c:pt idx="12">
                  <c:v>39015</c:v>
                </c:pt>
              </c:numCache>
            </c:numRef>
          </c:val>
          <c:extLst>
            <c:ext xmlns:c16="http://schemas.microsoft.com/office/drawing/2014/chart" uri="{C3380CC4-5D6E-409C-BE32-E72D297353CC}">
              <c16:uniqueId val="{0000000A-0670-4626-A652-2CF199BF8D0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670-4626-A652-2CF199BF8D0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7534</c:v>
                </c:pt>
                <c:pt idx="1">
                  <c:v>8069</c:v>
                </c:pt>
                <c:pt idx="2">
                  <c:v>9266</c:v>
                </c:pt>
              </c:numCache>
            </c:numRef>
          </c:val>
          <c:extLst>
            <c:ext xmlns:c16="http://schemas.microsoft.com/office/drawing/2014/chart" uri="{C3380CC4-5D6E-409C-BE32-E72D297353CC}">
              <c16:uniqueId val="{00000000-BE2D-438D-A402-069E4CEB1F8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40</c:v>
                </c:pt>
                <c:pt idx="1">
                  <c:v>40</c:v>
                </c:pt>
                <c:pt idx="2">
                  <c:v>40</c:v>
                </c:pt>
              </c:numCache>
            </c:numRef>
          </c:val>
          <c:extLst>
            <c:ext xmlns:c16="http://schemas.microsoft.com/office/drawing/2014/chart" uri="{C3380CC4-5D6E-409C-BE32-E72D297353CC}">
              <c16:uniqueId val="{00000001-BE2D-438D-A402-069E4CEB1F8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8990</c:v>
                </c:pt>
                <c:pt idx="1">
                  <c:v>9471</c:v>
                </c:pt>
                <c:pt idx="2">
                  <c:v>10908</c:v>
                </c:pt>
              </c:numCache>
            </c:numRef>
          </c:val>
          <c:extLst>
            <c:ext xmlns:c16="http://schemas.microsoft.com/office/drawing/2014/chart" uri="{C3380CC4-5D6E-409C-BE32-E72D297353CC}">
              <c16:uniqueId val="{00000002-BE2D-438D-A402-069E4CEB1F8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元利償還金等（Ａ）は、元利償還金が</a:t>
          </a:r>
          <a:r>
            <a:rPr kumimoji="1" lang="en-US" altLang="ja-JP" sz="1400">
              <a:latin typeface="ＭＳ ゴシック" pitchFamily="49" charset="-128"/>
              <a:ea typeface="ＭＳ ゴシック" pitchFamily="49" charset="-128"/>
            </a:rPr>
            <a:t>204</a:t>
          </a:r>
          <a:r>
            <a:rPr kumimoji="1" lang="ja-JP" altLang="en-US" sz="1400">
              <a:latin typeface="ＭＳ ゴシック" pitchFamily="49" charset="-128"/>
              <a:ea typeface="ＭＳ ゴシック" pitchFamily="49" charset="-128"/>
            </a:rPr>
            <a:t>百万円増加したことなどにより、総額では</a:t>
          </a:r>
          <a:r>
            <a:rPr kumimoji="1" lang="en-US" altLang="ja-JP" sz="1400">
              <a:latin typeface="ＭＳ ゴシック" pitchFamily="49" charset="-128"/>
              <a:ea typeface="ＭＳ ゴシック" pitchFamily="49" charset="-128"/>
            </a:rPr>
            <a:t>370</a:t>
          </a:r>
          <a:r>
            <a:rPr kumimoji="1" lang="ja-JP" altLang="en-US" sz="1400">
              <a:latin typeface="ＭＳ ゴシック" pitchFamily="49" charset="-128"/>
              <a:ea typeface="ＭＳ ゴシック" pitchFamily="49" charset="-128"/>
            </a:rPr>
            <a:t>百万円増加した。</a:t>
          </a:r>
        </a:p>
        <a:p>
          <a:r>
            <a:rPr kumimoji="1" lang="ja-JP" altLang="en-US" sz="1400">
              <a:latin typeface="ＭＳ ゴシック" pitchFamily="49" charset="-128"/>
              <a:ea typeface="ＭＳ ゴシック" pitchFamily="49" charset="-128"/>
            </a:rPr>
            <a:t>　また、算入公債費等（Ｂ）は、旧合併特例債の借入が進み、元利償還金が増えたことによる交付税算入の増などにより、総額で</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百万円の増加となった。</a:t>
          </a:r>
        </a:p>
        <a:p>
          <a:r>
            <a:rPr kumimoji="1" lang="ja-JP" altLang="en-US" sz="1400">
              <a:latin typeface="ＭＳ ゴシック" pitchFamily="49" charset="-128"/>
              <a:ea typeface="ＭＳ ゴシック" pitchFamily="49" charset="-128"/>
            </a:rPr>
            <a:t>　全体として、実質公債費比率の分子は、対前年度</a:t>
          </a:r>
          <a:r>
            <a:rPr kumimoji="1" lang="en-US" altLang="ja-JP" sz="1400">
              <a:latin typeface="ＭＳ ゴシック" pitchFamily="49" charset="-128"/>
              <a:ea typeface="ＭＳ ゴシック" pitchFamily="49" charset="-128"/>
            </a:rPr>
            <a:t>350</a:t>
          </a:r>
          <a:r>
            <a:rPr kumimoji="1" lang="ja-JP" altLang="en-US" sz="1400">
              <a:latin typeface="ＭＳ ゴシック" pitchFamily="49" charset="-128"/>
              <a:ea typeface="ＭＳ ゴシック" pitchFamily="49" charset="-128"/>
            </a:rPr>
            <a:t>百万円増加した。</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満期一括償還地方債の借入がない。</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将来負担額（Ａ）は、令和３年度決算と比較すると、総額で</a:t>
          </a:r>
          <a:r>
            <a:rPr kumimoji="1" lang="en-US" altLang="ja-JP" sz="1400">
              <a:latin typeface="ＭＳ ゴシック" pitchFamily="49" charset="-128"/>
              <a:ea typeface="ＭＳ ゴシック" pitchFamily="49" charset="-128"/>
            </a:rPr>
            <a:t>904</a:t>
          </a:r>
          <a:r>
            <a:rPr kumimoji="1" lang="ja-JP" altLang="en-US" sz="1400">
              <a:latin typeface="ＭＳ ゴシック" pitchFamily="49" charset="-128"/>
              <a:ea typeface="ＭＳ ゴシック" pitchFamily="49" charset="-128"/>
            </a:rPr>
            <a:t>百万円減少した。これは公営企業債等繰入見込額で、各公営企業会計の地方債現在高の減により</a:t>
          </a:r>
          <a:r>
            <a:rPr kumimoji="1" lang="en-US" altLang="ja-JP" sz="1400">
              <a:latin typeface="ＭＳ ゴシック" pitchFamily="49" charset="-128"/>
              <a:ea typeface="ＭＳ ゴシック" pitchFamily="49" charset="-128"/>
            </a:rPr>
            <a:t>756</a:t>
          </a:r>
          <a:r>
            <a:rPr kumimoji="1" lang="ja-JP" altLang="en-US" sz="1400">
              <a:latin typeface="ＭＳ ゴシック" pitchFamily="49" charset="-128"/>
              <a:ea typeface="ＭＳ ゴシック" pitchFamily="49" charset="-128"/>
            </a:rPr>
            <a:t>百万円減少したことなどが主な要因である。</a:t>
          </a:r>
        </a:p>
        <a:p>
          <a:r>
            <a:rPr kumimoji="1" lang="ja-JP" altLang="en-US" sz="1400">
              <a:latin typeface="ＭＳ ゴシック" pitchFamily="49" charset="-128"/>
              <a:ea typeface="ＭＳ ゴシック" pitchFamily="49" charset="-128"/>
            </a:rPr>
            <a:t>　また、充当可能財源等（Ｂ）は、充当可能基金で、財政調整基金の増や、基準財政需要額算入見込額の増などにより、総額では</a:t>
          </a:r>
          <a:r>
            <a:rPr kumimoji="1" lang="en-US" altLang="ja-JP" sz="1400">
              <a:latin typeface="ＭＳ ゴシック" pitchFamily="49" charset="-128"/>
              <a:ea typeface="ＭＳ ゴシック" pitchFamily="49" charset="-128"/>
            </a:rPr>
            <a:t>2,512</a:t>
          </a:r>
          <a:r>
            <a:rPr kumimoji="1" lang="ja-JP" altLang="en-US" sz="1400">
              <a:latin typeface="ＭＳ ゴシック" pitchFamily="49" charset="-128"/>
              <a:ea typeface="ＭＳ ゴシック" pitchFamily="49" charset="-128"/>
            </a:rPr>
            <a:t>百万円増加した。</a:t>
          </a:r>
        </a:p>
        <a:p>
          <a:r>
            <a:rPr kumimoji="1" lang="ja-JP" altLang="en-US" sz="1400">
              <a:latin typeface="ＭＳ ゴシック" pitchFamily="49" charset="-128"/>
              <a:ea typeface="ＭＳ ゴシック" pitchFamily="49" charset="-128"/>
            </a:rPr>
            <a:t>　差し引きにより、全体として、将来負担比率の分子は、対前年度で</a:t>
          </a:r>
          <a:r>
            <a:rPr kumimoji="1" lang="en-US" altLang="ja-JP" sz="1400">
              <a:latin typeface="ＭＳ ゴシック" pitchFamily="49" charset="-128"/>
              <a:ea typeface="ＭＳ ゴシック" pitchFamily="49" charset="-128"/>
            </a:rPr>
            <a:t>3,415</a:t>
          </a:r>
          <a:r>
            <a:rPr kumimoji="1" lang="ja-JP" altLang="en-US" sz="1400">
              <a:latin typeface="ＭＳ ゴシック" pitchFamily="49" charset="-128"/>
              <a:ea typeface="ＭＳ ゴシック" pitchFamily="49" charset="-128"/>
            </a:rPr>
            <a:t>百万円減少となった。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愛知県豊川市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対前年度</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2,635</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これは、財政調整基金が対前年度</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1,197</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の増</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その他特定目的基金として、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市民の連帯の強化及び地域振興を図るためのまちづくり振興基金を</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1,001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万円、公共施設の整備のための公共施設整備基金を</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409</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積み立てたことなどによる。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後述のとおり</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公共施設整備基金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：公共施設整備事業に充当</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文化施設整備基金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：文化施設整備事業に充当　</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まちづくり振興基金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：合併を契機としたまちづくり推進事業に充当</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子ども・子育て応援基金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：子ども・子育て応援事業に充当</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地域福祉推進事業に充当</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など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対前年度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1,437</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まちづくり振興基金で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百万円、公共施設整備基金で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積み立てたことなどによる。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その他特定目的基金残高については、公共施設整備基金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4,544</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百万円を始め、文化施設整備基金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2,310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百万円、まちづくり振興基金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2,003</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百万円などである。それぞれ設置の目的に沿って積立て及び取崩しを行っており、特に公共施設整備基金については、ファシリティマネジメント事業を今後推進していく中で、長寿命化計画等によりむこう</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年間で必要となる一般財源に対し、基金を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4,000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百万円充当するといった具体的な数値を示し、事業の実施に伴い計画的に取崩しを予定しており、決算状況の推移を把握しつつ、中期財政計画等で今後の積立額を検討していく。</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対前年度</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1,197</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財源の年度間調整として</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709</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百万円取崩した</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地方財政法に基づく歳計剰余金などで</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1,906</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積み立てたことにより、</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財政調整基金については、標準財政規模の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％を残高目安とし、財源の年度間調整に活用をしており、令和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年度末残高の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9,266</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百万円は、標準財政規模</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41,239</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百万円に対し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22.5</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％となっている。新型コロナウイルス感染症対応に関するさまざまな事業を行うため、取崩しを行っており、今後も</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必要</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に応じ取崩しを行う必要があると考えているが、歳入増及び歳出削減の取組を強化することで、基金の残高を確保できるよう努めていく。なお、標準財政規模の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％については、財政再生基準に示される財政再建団体への転落条件となっている実質</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赤字</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比率マイナス</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％を根拠としており、赤字決算を回避し、財政再建団体への転落を防止するために必要な額を積み立てておくべきと考えている。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増減なし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公債費負担の軽減を図るため、繰上償還が発生した際に充当するが、高利債の減少に呼応して繰上償還自体が少なくなっているため、新たな積立てはせず、案件発生の都度取り崩す。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CF777AA-290D-4D7B-B86D-9A659C63C6B9}"/>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A6376D32-3F06-4C91-A9C9-D4A6F6E510CF}"/>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F79F541E-A86F-416A-96A4-F6D60F9A9B9E}"/>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E508AFA7-89FC-4376-A18D-4270F3A54D64}"/>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61E3AD0D-3F24-4D7C-B966-2721A14FEABF}"/>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4FBB2DAA-813D-45F3-8538-C2CE35CD0CD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A6596A00-EC0F-4EB8-A54B-2CB582ECAB44}"/>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F30A358D-DD75-40A0-BB42-BF616A3B0046}"/>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D4722DFB-5F14-4AA8-BD8A-C4E9DF79C27B}"/>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6399E56A-1BB8-41C3-9B9E-727C270BCB1A}"/>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186,524
179,170
161.14
79,999,533
75,619,605
3,964,349
41,239,256
39,014,703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6AA8D3A9-8D24-449B-9E78-D8861AEBC12B}"/>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D3ED7A84-EC50-482B-B20B-3AAC2EF58544}"/>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9F6646C-34F7-46FF-AFBE-72F7AF4B896A}"/>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5A435598-12F0-4A37-8489-DF15A5B48F7F}"/>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C45EC4FF-6F0A-42B8-A292-B2DC67885D2C}"/>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F659EF04-5CA3-4282-8D08-85A0152DE6F7}"/>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1813985A-F26D-40F8-8222-DC9616D046BE}"/>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8ED61CE8-395E-4DCB-8E3A-18F9041EE647}"/>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823C08EC-0B19-49AF-8CAB-BAE464CCE54F}"/>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74CDCEE-701D-431F-831B-2CF3D8EB947C}"/>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C455374B-D5B8-4E78-B9EF-CA23E9D862CB}"/>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27DDF6C9-3A7B-4D82-A0FA-9FE071AA7234}"/>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6CB83AC9-8BD4-4076-BCB4-E97D6F23F7C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459C1521-40C2-4F6C-A328-CBFEE2C38FE4}"/>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8BB50B9B-CB5E-4EFA-83A6-A94E692A61F8}"/>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F9A7FB54-2B80-4A3B-814C-7B9266D1B87D}"/>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36B1BDF8-71A2-4294-B393-08FAABCC87DD}"/>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70FD147E-73FE-4217-B4FA-9195241D060A}"/>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B00DC301-3AD2-4D57-BFF8-90FCF4D7F36A}"/>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38838958-33B4-43BD-99AA-2D2097696134}"/>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6E093175-92DD-4FD2-93B2-E3788541C2CA}"/>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CC95618-D787-4C6D-90BD-A683416EFE39}"/>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B052FFE6-1709-4030-B2F3-4543CBE897EA}"/>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79BA1E24-2887-4B0D-A7CD-98614BBF134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861F24F8-47E1-498E-B675-A63F5ABBE603}"/>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C1113D31-5BA2-4282-BE4E-8A3120303EF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2F37276B-C0C7-4794-9211-B1209E240A3A}"/>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9B21EB85-5587-45C4-8E7B-D83577643001}"/>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90069F34-8B28-4433-8288-D0EB8C2DAA17}"/>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1EA19ABB-4DEB-47CB-B08D-6817E67CB026}"/>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2D3E59F3-6E53-475F-8BCB-2EA2737BA575}"/>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29C6D8C-0DC3-4412-A6A9-AEC834945EDA}"/>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1639BAC9-D8BD-46ED-93EB-3B227A8D0905}"/>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E0CD54D2-4D9D-470A-B650-2063B3CF8B67}"/>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465FB335-6B31-4177-B019-9C89CD0955D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D8116CEE-AA86-4971-951B-5A84F8765C75}"/>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A0B72733-910F-43E7-A83C-B47D7A695F37}"/>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所得環境の改善などによる地方税の増額などにより、基準財政収入額が増加したものの、臨時財政対策債の振替相当額が減少したことに伴い、基準財政需要額が増加したため、財政力指数は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と比較して低い水準にあるため、</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企業誘致による法人市民税や固定資産税の財源確保、必要な事業を峻別し、投資的経費の最適化など、持続可能な財政運営に努める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BAE451F9-AE15-4C99-962A-ED1109DFA558}"/>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C2F04458-FD34-4DE3-A952-3C0012E456AB}"/>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D218A0B0-E9F5-4C7B-9D64-EC7596AFA079}"/>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223B8F83-D08E-408E-8D0D-EE38A07B4E6F}"/>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C0718EA7-E151-4319-9A78-2A15EC1DC94C}"/>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E381AE0E-AF94-4DF8-9F11-C9BEDBF28D8D}"/>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C7D756AC-5D43-45C4-8DDE-BF088A18C6ED}"/>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1F15A9B3-5A55-4544-9B76-8B66D858F642}"/>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9183795A-B73F-4F68-95F3-10BFAC7B8D1E}"/>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F08B1A3C-A98F-4EE1-B401-9C3D12B81FAC}"/>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4D0858AD-721E-45FA-BBC3-BCED70BDC407}"/>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DB7B44B2-1D80-48B8-A4AF-F849E12153AC}"/>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5A83F78C-CC52-41EA-8A7A-90F2421F4199}"/>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8A7FC096-2391-48BA-BB98-19F6E0BF4AA6}"/>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6DCD683-C931-4A20-9D18-7AB2FBA1621E}"/>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44</xdr:row>
      <xdr:rowOff>24342</xdr:rowOff>
    </xdr:to>
    <xdr:cxnSp macro="">
      <xdr:nvCxnSpPr>
        <xdr:cNvPr id="64" name="直線コネクタ 63">
          <a:extLst>
            <a:ext uri="{FF2B5EF4-FFF2-40B4-BE49-F238E27FC236}">
              <a16:creationId xmlns:a16="http://schemas.microsoft.com/office/drawing/2014/main" id="{302C760F-B7D6-47C0-95BD-C7B411BEC5F3}"/>
            </a:ext>
          </a:extLst>
        </xdr:cNvPr>
        <xdr:cNvCxnSpPr/>
      </xdr:nvCxnSpPr>
      <xdr:spPr>
        <a:xfrm flipV="1">
          <a:off x="4953000" y="61002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167869</xdr:rowOff>
    </xdr:from>
    <xdr:ext cx="762000" cy="259045"/>
    <xdr:sp macro="" textlink="">
      <xdr:nvSpPr>
        <xdr:cNvPr id="65" name="財政力最小値テキスト">
          <a:extLst>
            <a:ext uri="{FF2B5EF4-FFF2-40B4-BE49-F238E27FC236}">
              <a16:creationId xmlns:a16="http://schemas.microsoft.com/office/drawing/2014/main" id="{1D6A53B2-EB69-44EB-9615-1A9B15995958}"/>
            </a:ext>
          </a:extLst>
        </xdr:cNvPr>
        <xdr:cNvSpPr txBox="1"/>
      </xdr:nvSpPr>
      <xdr:spPr>
        <a:xfrm>
          <a:off x="5041900" y="754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24342</xdr:rowOff>
    </xdr:from>
    <xdr:to>
      <xdr:col>24</xdr:col>
      <xdr:colOff>12700</xdr:colOff>
      <xdr:row>44</xdr:row>
      <xdr:rowOff>24342</xdr:rowOff>
    </xdr:to>
    <xdr:cxnSp macro="">
      <xdr:nvCxnSpPr>
        <xdr:cNvPr id="66" name="直線コネクタ 65">
          <a:extLst>
            <a:ext uri="{FF2B5EF4-FFF2-40B4-BE49-F238E27FC236}">
              <a16:creationId xmlns:a16="http://schemas.microsoft.com/office/drawing/2014/main" id="{ED8389F2-472F-48F3-B1E4-3DA42ACF14D0}"/>
            </a:ext>
          </a:extLst>
        </xdr:cNvPr>
        <xdr:cNvCxnSpPr/>
      </xdr:nvCxnSpPr>
      <xdr:spPr>
        <a:xfrm>
          <a:off x="4864100" y="756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a:extLst>
            <a:ext uri="{FF2B5EF4-FFF2-40B4-BE49-F238E27FC236}">
              <a16:creationId xmlns:a16="http://schemas.microsoft.com/office/drawing/2014/main" id="{A424CB71-111E-4D55-A219-F3CC6E125CD6}"/>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a:extLst>
            <a:ext uri="{FF2B5EF4-FFF2-40B4-BE49-F238E27FC236}">
              <a16:creationId xmlns:a16="http://schemas.microsoft.com/office/drawing/2014/main" id="{05619DC8-7EAA-4989-BB74-719DEAF240B7}"/>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46567</xdr:rowOff>
    </xdr:from>
    <xdr:to>
      <xdr:col>23</xdr:col>
      <xdr:colOff>133350</xdr:colOff>
      <xdr:row>40</xdr:row>
      <xdr:rowOff>106892</xdr:rowOff>
    </xdr:to>
    <xdr:cxnSp macro="">
      <xdr:nvCxnSpPr>
        <xdr:cNvPr id="69" name="直線コネクタ 68">
          <a:extLst>
            <a:ext uri="{FF2B5EF4-FFF2-40B4-BE49-F238E27FC236}">
              <a16:creationId xmlns:a16="http://schemas.microsoft.com/office/drawing/2014/main" id="{15550613-4365-4DD5-9241-CBF28DA27C71}"/>
            </a:ext>
          </a:extLst>
        </xdr:cNvPr>
        <xdr:cNvCxnSpPr/>
      </xdr:nvCxnSpPr>
      <xdr:spPr>
        <a:xfrm>
          <a:off x="4114800" y="6904567"/>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52510</xdr:rowOff>
    </xdr:from>
    <xdr:ext cx="762000" cy="259045"/>
    <xdr:sp macro="" textlink="">
      <xdr:nvSpPr>
        <xdr:cNvPr id="70" name="財政力平均値テキスト">
          <a:extLst>
            <a:ext uri="{FF2B5EF4-FFF2-40B4-BE49-F238E27FC236}">
              <a16:creationId xmlns:a16="http://schemas.microsoft.com/office/drawing/2014/main" id="{6516FE50-7478-4D3B-8E4A-5DE38A16640B}"/>
            </a:ext>
          </a:extLst>
        </xdr:cNvPr>
        <xdr:cNvSpPr txBox="1"/>
      </xdr:nvSpPr>
      <xdr:spPr>
        <a:xfrm>
          <a:off x="5041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35983</xdr:rowOff>
    </xdr:from>
    <xdr:to>
      <xdr:col>23</xdr:col>
      <xdr:colOff>184150</xdr:colOff>
      <xdr:row>40</xdr:row>
      <xdr:rowOff>137583</xdr:rowOff>
    </xdr:to>
    <xdr:sp macro="" textlink="">
      <xdr:nvSpPr>
        <xdr:cNvPr id="71" name="フローチャート: 判断 70">
          <a:extLst>
            <a:ext uri="{FF2B5EF4-FFF2-40B4-BE49-F238E27FC236}">
              <a16:creationId xmlns:a16="http://schemas.microsoft.com/office/drawing/2014/main" id="{691ADD92-708E-4B4B-A6ED-1424932EB3AA}"/>
            </a:ext>
          </a:extLst>
        </xdr:cNvPr>
        <xdr:cNvSpPr/>
      </xdr:nvSpPr>
      <xdr:spPr>
        <a:xfrm>
          <a:off x="4902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157692</xdr:rowOff>
    </xdr:from>
    <xdr:to>
      <xdr:col>19</xdr:col>
      <xdr:colOff>133350</xdr:colOff>
      <xdr:row>40</xdr:row>
      <xdr:rowOff>46567</xdr:rowOff>
    </xdr:to>
    <xdr:cxnSp macro="">
      <xdr:nvCxnSpPr>
        <xdr:cNvPr id="72" name="直線コネクタ 71">
          <a:extLst>
            <a:ext uri="{FF2B5EF4-FFF2-40B4-BE49-F238E27FC236}">
              <a16:creationId xmlns:a16="http://schemas.microsoft.com/office/drawing/2014/main" id="{04B83EC4-AB1C-481C-80EE-E1F5DD0D6B73}"/>
            </a:ext>
          </a:extLst>
        </xdr:cNvPr>
        <xdr:cNvCxnSpPr/>
      </xdr:nvCxnSpPr>
      <xdr:spPr>
        <a:xfrm>
          <a:off x="3225800" y="684424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15875</xdr:rowOff>
    </xdr:from>
    <xdr:to>
      <xdr:col>19</xdr:col>
      <xdr:colOff>184150</xdr:colOff>
      <xdr:row>40</xdr:row>
      <xdr:rowOff>117475</xdr:rowOff>
    </xdr:to>
    <xdr:sp macro="" textlink="">
      <xdr:nvSpPr>
        <xdr:cNvPr id="73" name="フローチャート: 判断 72">
          <a:extLst>
            <a:ext uri="{FF2B5EF4-FFF2-40B4-BE49-F238E27FC236}">
              <a16:creationId xmlns:a16="http://schemas.microsoft.com/office/drawing/2014/main" id="{93DA1638-7ECB-43EA-919E-FA692F6DEA5C}"/>
            </a:ext>
          </a:extLst>
        </xdr:cNvPr>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102252</xdr:rowOff>
    </xdr:from>
    <xdr:ext cx="736600" cy="259045"/>
    <xdr:sp macro="" textlink="">
      <xdr:nvSpPr>
        <xdr:cNvPr id="74" name="テキスト ボックス 73">
          <a:extLst>
            <a:ext uri="{FF2B5EF4-FFF2-40B4-BE49-F238E27FC236}">
              <a16:creationId xmlns:a16="http://schemas.microsoft.com/office/drawing/2014/main" id="{CF426DED-8307-49D7-B1CF-CC7129562545}"/>
            </a:ext>
          </a:extLst>
        </xdr:cNvPr>
        <xdr:cNvSpPr txBox="1"/>
      </xdr:nvSpPr>
      <xdr:spPr>
        <a:xfrm>
          <a:off x="3733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157692</xdr:rowOff>
    </xdr:from>
    <xdr:to>
      <xdr:col>15</xdr:col>
      <xdr:colOff>82550</xdr:colOff>
      <xdr:row>39</xdr:row>
      <xdr:rowOff>157692</xdr:rowOff>
    </xdr:to>
    <xdr:cxnSp macro="">
      <xdr:nvCxnSpPr>
        <xdr:cNvPr id="75" name="直線コネクタ 74">
          <a:extLst>
            <a:ext uri="{FF2B5EF4-FFF2-40B4-BE49-F238E27FC236}">
              <a16:creationId xmlns:a16="http://schemas.microsoft.com/office/drawing/2014/main" id="{5F0D1BED-2E7C-49CE-B6BC-2ACA8A670848}"/>
            </a:ext>
          </a:extLst>
        </xdr:cNvPr>
        <xdr:cNvCxnSpPr/>
      </xdr:nvCxnSpPr>
      <xdr:spPr>
        <a:xfrm>
          <a:off x="2336800" y="68442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106892</xdr:rowOff>
    </xdr:from>
    <xdr:to>
      <xdr:col>15</xdr:col>
      <xdr:colOff>133350</xdr:colOff>
      <xdr:row>40</xdr:row>
      <xdr:rowOff>37042</xdr:rowOff>
    </xdr:to>
    <xdr:sp macro="" textlink="">
      <xdr:nvSpPr>
        <xdr:cNvPr id="76" name="フローチャート: 判断 75">
          <a:extLst>
            <a:ext uri="{FF2B5EF4-FFF2-40B4-BE49-F238E27FC236}">
              <a16:creationId xmlns:a16="http://schemas.microsoft.com/office/drawing/2014/main" id="{CAF725AD-E7B1-45EF-AC5C-685A5CC90E87}"/>
            </a:ext>
          </a:extLst>
        </xdr:cNvPr>
        <xdr:cNvSpPr/>
      </xdr:nvSpPr>
      <xdr:spPr>
        <a:xfrm>
          <a:off x="3175000" y="679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21819</xdr:rowOff>
    </xdr:from>
    <xdr:ext cx="762000" cy="259045"/>
    <xdr:sp macro="" textlink="">
      <xdr:nvSpPr>
        <xdr:cNvPr id="77" name="テキスト ボックス 76">
          <a:extLst>
            <a:ext uri="{FF2B5EF4-FFF2-40B4-BE49-F238E27FC236}">
              <a16:creationId xmlns:a16="http://schemas.microsoft.com/office/drawing/2014/main" id="{955ABF8E-71A6-47DF-93B4-CF7D478ABB38}"/>
            </a:ext>
          </a:extLst>
        </xdr:cNvPr>
        <xdr:cNvSpPr txBox="1"/>
      </xdr:nvSpPr>
      <xdr:spPr>
        <a:xfrm>
          <a:off x="2844800" y="687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137583</xdr:rowOff>
    </xdr:from>
    <xdr:to>
      <xdr:col>11</xdr:col>
      <xdr:colOff>31750</xdr:colOff>
      <xdr:row>39</xdr:row>
      <xdr:rowOff>157692</xdr:rowOff>
    </xdr:to>
    <xdr:cxnSp macro="">
      <xdr:nvCxnSpPr>
        <xdr:cNvPr id="78" name="直線コネクタ 77">
          <a:extLst>
            <a:ext uri="{FF2B5EF4-FFF2-40B4-BE49-F238E27FC236}">
              <a16:creationId xmlns:a16="http://schemas.microsoft.com/office/drawing/2014/main" id="{F5557CFE-F628-4DE3-855A-54160686B291}"/>
            </a:ext>
          </a:extLst>
        </xdr:cNvPr>
        <xdr:cNvCxnSpPr/>
      </xdr:nvCxnSpPr>
      <xdr:spPr>
        <a:xfrm>
          <a:off x="1447800" y="68241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167217</xdr:rowOff>
    </xdr:from>
    <xdr:to>
      <xdr:col>11</xdr:col>
      <xdr:colOff>82550</xdr:colOff>
      <xdr:row>40</xdr:row>
      <xdr:rowOff>97367</xdr:rowOff>
    </xdr:to>
    <xdr:sp macro="" textlink="">
      <xdr:nvSpPr>
        <xdr:cNvPr id="79" name="フローチャート: 判断 78">
          <a:extLst>
            <a:ext uri="{FF2B5EF4-FFF2-40B4-BE49-F238E27FC236}">
              <a16:creationId xmlns:a16="http://schemas.microsoft.com/office/drawing/2014/main" id="{847BF700-38E1-4500-84EB-DED3B472FDD3}"/>
            </a:ext>
          </a:extLst>
        </xdr:cNvPr>
        <xdr:cNvSpPr/>
      </xdr:nvSpPr>
      <xdr:spPr>
        <a:xfrm>
          <a:off x="2286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82144</xdr:rowOff>
    </xdr:from>
    <xdr:ext cx="762000" cy="259045"/>
    <xdr:sp macro="" textlink="">
      <xdr:nvSpPr>
        <xdr:cNvPr id="80" name="テキスト ボックス 79">
          <a:extLst>
            <a:ext uri="{FF2B5EF4-FFF2-40B4-BE49-F238E27FC236}">
              <a16:creationId xmlns:a16="http://schemas.microsoft.com/office/drawing/2014/main" id="{2F89E87E-B773-4C19-A5D6-B7BF0953DDFB}"/>
            </a:ext>
          </a:extLst>
        </xdr:cNvPr>
        <xdr:cNvSpPr txBox="1"/>
      </xdr:nvSpPr>
      <xdr:spPr>
        <a:xfrm>
          <a:off x="19558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a:extLst>
            <a:ext uri="{FF2B5EF4-FFF2-40B4-BE49-F238E27FC236}">
              <a16:creationId xmlns:a16="http://schemas.microsoft.com/office/drawing/2014/main" id="{5286EA9F-F695-49C5-9310-616F558EFAED}"/>
            </a:ext>
          </a:extLst>
        </xdr:cNvPr>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102252</xdr:rowOff>
    </xdr:from>
    <xdr:ext cx="762000" cy="259045"/>
    <xdr:sp macro="" textlink="">
      <xdr:nvSpPr>
        <xdr:cNvPr id="82" name="テキスト ボックス 81">
          <a:extLst>
            <a:ext uri="{FF2B5EF4-FFF2-40B4-BE49-F238E27FC236}">
              <a16:creationId xmlns:a16="http://schemas.microsoft.com/office/drawing/2014/main" id="{43F55C3F-AC29-44A3-B404-5B44DB8D9AF5}"/>
            </a:ext>
          </a:extLst>
        </xdr:cNvPr>
        <xdr:cNvSpPr txBox="1"/>
      </xdr:nvSpPr>
      <xdr:spPr>
        <a:xfrm>
          <a:off x="1066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F7695701-C12C-45C7-BC94-5EBF4DD769B8}"/>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880E3AF2-3FDD-4DE1-A93C-B36BC78CEAC5}"/>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B7FB11A-EBB2-4054-8975-C6661EE8A186}"/>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1ADC7960-F2C7-4DEC-93F2-9CFFCBCDC726}"/>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F40E2700-AEB1-4597-89A1-F82E858732EE}"/>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56092</xdr:rowOff>
    </xdr:from>
    <xdr:to>
      <xdr:col>23</xdr:col>
      <xdr:colOff>184150</xdr:colOff>
      <xdr:row>40</xdr:row>
      <xdr:rowOff>157692</xdr:rowOff>
    </xdr:to>
    <xdr:sp macro="" textlink="">
      <xdr:nvSpPr>
        <xdr:cNvPr id="88" name="楕円 87">
          <a:extLst>
            <a:ext uri="{FF2B5EF4-FFF2-40B4-BE49-F238E27FC236}">
              <a16:creationId xmlns:a16="http://schemas.microsoft.com/office/drawing/2014/main" id="{5CFC53C8-5F03-450D-92D3-326235354844}"/>
            </a:ext>
          </a:extLst>
        </xdr:cNvPr>
        <xdr:cNvSpPr/>
      </xdr:nvSpPr>
      <xdr:spPr>
        <a:xfrm>
          <a:off x="49022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28169</xdr:rowOff>
    </xdr:from>
    <xdr:ext cx="762000" cy="259045"/>
    <xdr:sp macro="" textlink="">
      <xdr:nvSpPr>
        <xdr:cNvPr id="89" name="財政力該当値テキスト">
          <a:extLst>
            <a:ext uri="{FF2B5EF4-FFF2-40B4-BE49-F238E27FC236}">
              <a16:creationId xmlns:a16="http://schemas.microsoft.com/office/drawing/2014/main" id="{67343EA9-F32F-4981-9F4E-728E0044B3EC}"/>
            </a:ext>
          </a:extLst>
        </xdr:cNvPr>
        <xdr:cNvSpPr txBox="1"/>
      </xdr:nvSpPr>
      <xdr:spPr>
        <a:xfrm>
          <a:off x="5041900" y="688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167217</xdr:rowOff>
    </xdr:from>
    <xdr:to>
      <xdr:col>19</xdr:col>
      <xdr:colOff>184150</xdr:colOff>
      <xdr:row>40</xdr:row>
      <xdr:rowOff>97367</xdr:rowOff>
    </xdr:to>
    <xdr:sp macro="" textlink="">
      <xdr:nvSpPr>
        <xdr:cNvPr id="90" name="楕円 89">
          <a:extLst>
            <a:ext uri="{FF2B5EF4-FFF2-40B4-BE49-F238E27FC236}">
              <a16:creationId xmlns:a16="http://schemas.microsoft.com/office/drawing/2014/main" id="{8589C817-068B-478C-B8C3-382F289BFBFD}"/>
            </a:ext>
          </a:extLst>
        </xdr:cNvPr>
        <xdr:cNvSpPr/>
      </xdr:nvSpPr>
      <xdr:spPr>
        <a:xfrm>
          <a:off x="4064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107544</xdr:rowOff>
    </xdr:from>
    <xdr:ext cx="736600" cy="259045"/>
    <xdr:sp macro="" textlink="">
      <xdr:nvSpPr>
        <xdr:cNvPr id="91" name="テキスト ボックス 90">
          <a:extLst>
            <a:ext uri="{FF2B5EF4-FFF2-40B4-BE49-F238E27FC236}">
              <a16:creationId xmlns:a16="http://schemas.microsoft.com/office/drawing/2014/main" id="{AD561A1E-4395-4C25-B57D-5EC8D395F190}"/>
            </a:ext>
          </a:extLst>
        </xdr:cNvPr>
        <xdr:cNvSpPr txBox="1"/>
      </xdr:nvSpPr>
      <xdr:spPr>
        <a:xfrm>
          <a:off x="3733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106892</xdr:rowOff>
    </xdr:from>
    <xdr:to>
      <xdr:col>15</xdr:col>
      <xdr:colOff>133350</xdr:colOff>
      <xdr:row>40</xdr:row>
      <xdr:rowOff>37042</xdr:rowOff>
    </xdr:to>
    <xdr:sp macro="" textlink="">
      <xdr:nvSpPr>
        <xdr:cNvPr id="92" name="楕円 91">
          <a:extLst>
            <a:ext uri="{FF2B5EF4-FFF2-40B4-BE49-F238E27FC236}">
              <a16:creationId xmlns:a16="http://schemas.microsoft.com/office/drawing/2014/main" id="{30C8D068-ED3D-4D19-B13A-8F8A7184E5D8}"/>
            </a:ext>
          </a:extLst>
        </xdr:cNvPr>
        <xdr:cNvSpPr/>
      </xdr:nvSpPr>
      <xdr:spPr>
        <a:xfrm>
          <a:off x="3175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47219</xdr:rowOff>
    </xdr:from>
    <xdr:ext cx="762000" cy="259045"/>
    <xdr:sp macro="" textlink="">
      <xdr:nvSpPr>
        <xdr:cNvPr id="93" name="テキスト ボックス 92">
          <a:extLst>
            <a:ext uri="{FF2B5EF4-FFF2-40B4-BE49-F238E27FC236}">
              <a16:creationId xmlns:a16="http://schemas.microsoft.com/office/drawing/2014/main" id="{6997E575-F7CF-4188-86B6-7A7E7CB28DEB}"/>
            </a:ext>
          </a:extLst>
        </xdr:cNvPr>
        <xdr:cNvSpPr txBox="1"/>
      </xdr:nvSpPr>
      <xdr:spPr>
        <a:xfrm>
          <a:off x="2844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106892</xdr:rowOff>
    </xdr:from>
    <xdr:to>
      <xdr:col>11</xdr:col>
      <xdr:colOff>82550</xdr:colOff>
      <xdr:row>40</xdr:row>
      <xdr:rowOff>37042</xdr:rowOff>
    </xdr:to>
    <xdr:sp macro="" textlink="">
      <xdr:nvSpPr>
        <xdr:cNvPr id="94" name="楕円 93">
          <a:extLst>
            <a:ext uri="{FF2B5EF4-FFF2-40B4-BE49-F238E27FC236}">
              <a16:creationId xmlns:a16="http://schemas.microsoft.com/office/drawing/2014/main" id="{1D7E9CCB-9991-4FA8-8207-0B8F8562420A}"/>
            </a:ext>
          </a:extLst>
        </xdr:cNvPr>
        <xdr:cNvSpPr/>
      </xdr:nvSpPr>
      <xdr:spPr>
        <a:xfrm>
          <a:off x="2286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47219</xdr:rowOff>
    </xdr:from>
    <xdr:ext cx="762000" cy="259045"/>
    <xdr:sp macro="" textlink="">
      <xdr:nvSpPr>
        <xdr:cNvPr id="95" name="テキスト ボックス 94">
          <a:extLst>
            <a:ext uri="{FF2B5EF4-FFF2-40B4-BE49-F238E27FC236}">
              <a16:creationId xmlns:a16="http://schemas.microsoft.com/office/drawing/2014/main" id="{80D806B2-D52D-450F-A3C6-CFF8BC3270DB}"/>
            </a:ext>
          </a:extLst>
        </xdr:cNvPr>
        <xdr:cNvSpPr txBox="1"/>
      </xdr:nvSpPr>
      <xdr:spPr>
        <a:xfrm>
          <a:off x="1955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86783</xdr:rowOff>
    </xdr:from>
    <xdr:to>
      <xdr:col>7</xdr:col>
      <xdr:colOff>31750</xdr:colOff>
      <xdr:row>40</xdr:row>
      <xdr:rowOff>16933</xdr:rowOff>
    </xdr:to>
    <xdr:sp macro="" textlink="">
      <xdr:nvSpPr>
        <xdr:cNvPr id="96" name="楕円 95">
          <a:extLst>
            <a:ext uri="{FF2B5EF4-FFF2-40B4-BE49-F238E27FC236}">
              <a16:creationId xmlns:a16="http://schemas.microsoft.com/office/drawing/2014/main" id="{5EAC08A7-8BDC-4AF1-92BD-C6D330CCA59E}"/>
            </a:ext>
          </a:extLst>
        </xdr:cNvPr>
        <xdr:cNvSpPr/>
      </xdr:nvSpPr>
      <xdr:spPr>
        <a:xfrm>
          <a:off x="1397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27110</xdr:rowOff>
    </xdr:from>
    <xdr:ext cx="762000" cy="259045"/>
    <xdr:sp macro="" textlink="">
      <xdr:nvSpPr>
        <xdr:cNvPr id="97" name="テキスト ボックス 96">
          <a:extLst>
            <a:ext uri="{FF2B5EF4-FFF2-40B4-BE49-F238E27FC236}">
              <a16:creationId xmlns:a16="http://schemas.microsoft.com/office/drawing/2014/main" id="{F0F2CDE4-2A42-4988-B8C4-4BD2E65A687E}"/>
            </a:ext>
          </a:extLst>
        </xdr:cNvPr>
        <xdr:cNvSpPr txBox="1"/>
      </xdr:nvSpPr>
      <xdr:spPr>
        <a:xfrm>
          <a:off x="1066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DEE01BC9-A679-481C-B901-BE3F9ECFC50B}"/>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4EA82546-B54C-4BAF-B51E-B84307BEC202}"/>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97CE611-23BD-4FE3-A380-9156A44C63D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2E77F769-0DD1-423B-A757-BB64BF88BB4A}"/>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AD494D2D-6297-4C5B-945A-8FDBCC3117EA}"/>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50340A2D-69F4-4498-B603-619130C76E35}"/>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3CA9F931-4BB4-43F3-9077-CD11F26C6FA1}"/>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622E9DCB-B097-474A-B9B5-CEC8CAD4ED99}"/>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75E4D554-AA28-4D33-9F80-F5A0165DFCC6}"/>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2B253F9B-825B-4F87-8E87-4CB35FDEDF99}"/>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6250514-75F1-472D-A46F-CD380A1941C4}"/>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FDE301B9-3B32-40BF-B368-F5EB4215B7A7}"/>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BC2DF380-5C15-43AD-80AC-AA1DFAB33EE6}"/>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経常収支比率は、対前年度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改善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87.5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要因の主なものとして、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出</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扶助費や物件費の増加により経常経費充当一般財源が増加した一方で</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入</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地方特例交付金が減少したものの、地方税や地方交付税の増加により、経常一般財源等が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増加したことが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あげられる。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類似団体の平均値と比べて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下</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回っており、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引き続き既存事業の見直しなど、経常経費の削減に努める。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55F08863-E324-43A3-94E5-433B1FA118A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84DDE7AD-8C48-4E6D-A70B-4082B374FD84}"/>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7012BCC6-C501-457A-8CAB-E84583A6C14A}"/>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6931A719-E94E-4055-85A7-DEBF78274C22}"/>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5DF74F93-737E-4EC4-B56E-4B0BFCA80539}"/>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B8977006-206B-4EB3-A740-17F851A868D6}"/>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AB61E202-496B-42F3-9A0F-AB840790E123}"/>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431A4D09-EA97-4596-950F-9330077CE77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533293B4-193D-4EA3-9CE8-BA2EF1260A75}"/>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74661D86-323C-4505-A2C9-89B44B796A1F}"/>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82C4B129-12EB-4050-B825-B5A9145C997F}"/>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7A4E43CA-1204-4E64-8816-4A9D79C583DC}"/>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F6F4B281-DC44-48C8-9DF0-764294B101E3}"/>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28575EB6-A261-41A6-AA45-C7BED3C34AEE}"/>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67</xdr:row>
      <xdr:rowOff>147574</xdr:rowOff>
    </xdr:to>
    <xdr:cxnSp macro="">
      <xdr:nvCxnSpPr>
        <xdr:cNvPr id="125" name="直線コネクタ 124">
          <a:extLst>
            <a:ext uri="{FF2B5EF4-FFF2-40B4-BE49-F238E27FC236}">
              <a16:creationId xmlns:a16="http://schemas.microsoft.com/office/drawing/2014/main" id="{A3AE8732-242B-4A9B-89AE-8DA9442F7A4F}"/>
            </a:ext>
          </a:extLst>
        </xdr:cNvPr>
        <xdr:cNvCxnSpPr/>
      </xdr:nvCxnSpPr>
      <xdr:spPr>
        <a:xfrm flipV="1">
          <a:off x="4953000" y="10109708"/>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119651</xdr:rowOff>
    </xdr:from>
    <xdr:ext cx="762000" cy="259045"/>
    <xdr:sp macro="" textlink="">
      <xdr:nvSpPr>
        <xdr:cNvPr id="126" name="財政構造の弾力性最小値テキスト">
          <a:extLst>
            <a:ext uri="{FF2B5EF4-FFF2-40B4-BE49-F238E27FC236}">
              <a16:creationId xmlns:a16="http://schemas.microsoft.com/office/drawing/2014/main" id="{8FEC11AE-87C0-4AC0-AD8D-9B903D9091AA}"/>
            </a:ext>
          </a:extLst>
        </xdr:cNvPr>
        <xdr:cNvSpPr txBox="1"/>
      </xdr:nvSpPr>
      <xdr:spPr>
        <a:xfrm>
          <a:off x="5041900" y="1160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147574</xdr:rowOff>
    </xdr:from>
    <xdr:to>
      <xdr:col>24</xdr:col>
      <xdr:colOff>12700</xdr:colOff>
      <xdr:row>67</xdr:row>
      <xdr:rowOff>147574</xdr:rowOff>
    </xdr:to>
    <xdr:cxnSp macro="">
      <xdr:nvCxnSpPr>
        <xdr:cNvPr id="127" name="直線コネクタ 126">
          <a:extLst>
            <a:ext uri="{FF2B5EF4-FFF2-40B4-BE49-F238E27FC236}">
              <a16:creationId xmlns:a16="http://schemas.microsoft.com/office/drawing/2014/main" id="{1E884CFB-CD60-410B-88DD-15BB6D304AC7}"/>
            </a:ext>
          </a:extLst>
        </xdr:cNvPr>
        <xdr:cNvCxnSpPr/>
      </xdr:nvCxnSpPr>
      <xdr:spPr>
        <a:xfrm>
          <a:off x="4864100" y="1163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8" name="財政構造の弾力性最大値テキスト">
          <a:extLst>
            <a:ext uri="{FF2B5EF4-FFF2-40B4-BE49-F238E27FC236}">
              <a16:creationId xmlns:a16="http://schemas.microsoft.com/office/drawing/2014/main" id="{2078AFE4-881A-4C16-8A15-56FF5724F8D0}"/>
            </a:ext>
          </a:extLst>
        </xdr:cNvPr>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9" name="直線コネクタ 128">
          <a:extLst>
            <a:ext uri="{FF2B5EF4-FFF2-40B4-BE49-F238E27FC236}">
              <a16:creationId xmlns:a16="http://schemas.microsoft.com/office/drawing/2014/main" id="{78769D8F-3D99-4141-90B8-AC51133545B1}"/>
            </a:ext>
          </a:extLst>
        </xdr:cNvPr>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165100</xdr:rowOff>
    </xdr:from>
    <xdr:to>
      <xdr:col>23</xdr:col>
      <xdr:colOff>133350</xdr:colOff>
      <xdr:row>63</xdr:row>
      <xdr:rowOff>128778</xdr:rowOff>
    </xdr:to>
    <xdr:cxnSp macro="">
      <xdr:nvCxnSpPr>
        <xdr:cNvPr id="130" name="直線コネクタ 129">
          <a:extLst>
            <a:ext uri="{FF2B5EF4-FFF2-40B4-BE49-F238E27FC236}">
              <a16:creationId xmlns:a16="http://schemas.microsoft.com/office/drawing/2014/main" id="{E94C1872-1227-4E0E-8B75-8B21BF70624D}"/>
            </a:ext>
          </a:extLst>
        </xdr:cNvPr>
        <xdr:cNvCxnSpPr/>
      </xdr:nvCxnSpPr>
      <xdr:spPr>
        <a:xfrm flipV="1">
          <a:off x="4114800" y="10795000"/>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21099</xdr:rowOff>
    </xdr:from>
    <xdr:ext cx="762000" cy="259045"/>
    <xdr:sp macro="" textlink="">
      <xdr:nvSpPr>
        <xdr:cNvPr id="131" name="財政構造の弾力性平均値テキスト">
          <a:extLst>
            <a:ext uri="{FF2B5EF4-FFF2-40B4-BE49-F238E27FC236}">
              <a16:creationId xmlns:a16="http://schemas.microsoft.com/office/drawing/2014/main" id="{9C4E9F19-EF3E-4DB9-AB90-F5A68C618FD2}"/>
            </a:ext>
          </a:extLst>
        </xdr:cNvPr>
        <xdr:cNvSpPr txBox="1"/>
      </xdr:nvSpPr>
      <xdr:spPr>
        <a:xfrm>
          <a:off x="5041900" y="1082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49022</xdr:rowOff>
    </xdr:from>
    <xdr:to>
      <xdr:col>23</xdr:col>
      <xdr:colOff>184150</xdr:colOff>
      <xdr:row>63</xdr:row>
      <xdr:rowOff>150622</xdr:rowOff>
    </xdr:to>
    <xdr:sp macro="" textlink="">
      <xdr:nvSpPr>
        <xdr:cNvPr id="132" name="フローチャート: 判断 131">
          <a:extLst>
            <a:ext uri="{FF2B5EF4-FFF2-40B4-BE49-F238E27FC236}">
              <a16:creationId xmlns:a16="http://schemas.microsoft.com/office/drawing/2014/main" id="{D96EC066-6405-4A85-8AE9-A63A5B76980A}"/>
            </a:ext>
          </a:extLst>
        </xdr:cNvPr>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128778</xdr:rowOff>
    </xdr:from>
    <xdr:to>
      <xdr:col>19</xdr:col>
      <xdr:colOff>133350</xdr:colOff>
      <xdr:row>66</xdr:row>
      <xdr:rowOff>508</xdr:rowOff>
    </xdr:to>
    <xdr:cxnSp macro="">
      <xdr:nvCxnSpPr>
        <xdr:cNvPr id="133" name="直線コネクタ 132">
          <a:extLst>
            <a:ext uri="{FF2B5EF4-FFF2-40B4-BE49-F238E27FC236}">
              <a16:creationId xmlns:a16="http://schemas.microsoft.com/office/drawing/2014/main" id="{7985FA12-3409-44EF-B9C4-02926DB1741E}"/>
            </a:ext>
          </a:extLst>
        </xdr:cNvPr>
        <xdr:cNvCxnSpPr/>
      </xdr:nvCxnSpPr>
      <xdr:spPr>
        <a:xfrm flipV="1">
          <a:off x="3225800" y="10930128"/>
          <a:ext cx="8890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112014</xdr:rowOff>
    </xdr:from>
    <xdr:to>
      <xdr:col>19</xdr:col>
      <xdr:colOff>184150</xdr:colOff>
      <xdr:row>62</xdr:row>
      <xdr:rowOff>42164</xdr:rowOff>
    </xdr:to>
    <xdr:sp macro="" textlink="">
      <xdr:nvSpPr>
        <xdr:cNvPr id="134" name="フローチャート: 判断 133">
          <a:extLst>
            <a:ext uri="{FF2B5EF4-FFF2-40B4-BE49-F238E27FC236}">
              <a16:creationId xmlns:a16="http://schemas.microsoft.com/office/drawing/2014/main" id="{40FF5A07-D8B4-4B1D-A0D5-EA0ED2C8F309}"/>
            </a:ext>
          </a:extLst>
        </xdr:cNvPr>
        <xdr:cNvSpPr/>
      </xdr:nvSpPr>
      <xdr:spPr>
        <a:xfrm>
          <a:off x="4064000" y="1057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52341</xdr:rowOff>
    </xdr:from>
    <xdr:ext cx="736600" cy="259045"/>
    <xdr:sp macro="" textlink="">
      <xdr:nvSpPr>
        <xdr:cNvPr id="135" name="テキスト ボックス 134">
          <a:extLst>
            <a:ext uri="{FF2B5EF4-FFF2-40B4-BE49-F238E27FC236}">
              <a16:creationId xmlns:a16="http://schemas.microsoft.com/office/drawing/2014/main" id="{712F8315-BBC7-4D3B-ADA7-1979899F19B8}"/>
            </a:ext>
          </a:extLst>
        </xdr:cNvPr>
        <xdr:cNvSpPr txBox="1"/>
      </xdr:nvSpPr>
      <xdr:spPr>
        <a:xfrm>
          <a:off x="3733800" y="10339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99822</xdr:rowOff>
    </xdr:from>
    <xdr:to>
      <xdr:col>15</xdr:col>
      <xdr:colOff>82550</xdr:colOff>
      <xdr:row>66</xdr:row>
      <xdr:rowOff>508</xdr:rowOff>
    </xdr:to>
    <xdr:cxnSp macro="">
      <xdr:nvCxnSpPr>
        <xdr:cNvPr id="136" name="直線コネクタ 135">
          <a:extLst>
            <a:ext uri="{FF2B5EF4-FFF2-40B4-BE49-F238E27FC236}">
              <a16:creationId xmlns:a16="http://schemas.microsoft.com/office/drawing/2014/main" id="{1C8E0F5A-BEDD-46B1-830F-2DFF9386DEEE}"/>
            </a:ext>
          </a:extLst>
        </xdr:cNvPr>
        <xdr:cNvCxnSpPr/>
      </xdr:nvCxnSpPr>
      <xdr:spPr>
        <a:xfrm>
          <a:off x="2336800" y="10901172"/>
          <a:ext cx="889000" cy="41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97282</xdr:rowOff>
    </xdr:from>
    <xdr:to>
      <xdr:col>15</xdr:col>
      <xdr:colOff>133350</xdr:colOff>
      <xdr:row>64</xdr:row>
      <xdr:rowOff>27432</xdr:rowOff>
    </xdr:to>
    <xdr:sp macro="" textlink="">
      <xdr:nvSpPr>
        <xdr:cNvPr id="137" name="フローチャート: 判断 136">
          <a:extLst>
            <a:ext uri="{FF2B5EF4-FFF2-40B4-BE49-F238E27FC236}">
              <a16:creationId xmlns:a16="http://schemas.microsoft.com/office/drawing/2014/main" id="{B4DDEAF3-D3FA-4042-9042-CD01431FBCFA}"/>
            </a:ext>
          </a:extLst>
        </xdr:cNvPr>
        <xdr:cNvSpPr/>
      </xdr:nvSpPr>
      <xdr:spPr>
        <a:xfrm>
          <a:off x="3175000" y="1089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37609</xdr:rowOff>
    </xdr:from>
    <xdr:ext cx="762000" cy="259045"/>
    <xdr:sp macro="" textlink="">
      <xdr:nvSpPr>
        <xdr:cNvPr id="138" name="テキスト ボックス 137">
          <a:extLst>
            <a:ext uri="{FF2B5EF4-FFF2-40B4-BE49-F238E27FC236}">
              <a16:creationId xmlns:a16="http://schemas.microsoft.com/office/drawing/2014/main" id="{6D2C594E-C590-485E-B828-394D878D67B2}"/>
            </a:ext>
          </a:extLst>
        </xdr:cNvPr>
        <xdr:cNvSpPr txBox="1"/>
      </xdr:nvSpPr>
      <xdr:spPr>
        <a:xfrm>
          <a:off x="2844800" y="1066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99822</xdr:rowOff>
    </xdr:from>
    <xdr:to>
      <xdr:col>11</xdr:col>
      <xdr:colOff>31750</xdr:colOff>
      <xdr:row>64</xdr:row>
      <xdr:rowOff>15240</xdr:rowOff>
    </xdr:to>
    <xdr:cxnSp macro="">
      <xdr:nvCxnSpPr>
        <xdr:cNvPr id="139" name="直線コネクタ 138">
          <a:extLst>
            <a:ext uri="{FF2B5EF4-FFF2-40B4-BE49-F238E27FC236}">
              <a16:creationId xmlns:a16="http://schemas.microsoft.com/office/drawing/2014/main" id="{0311C78D-8B04-4E35-ACEF-C6D63266354B}"/>
            </a:ext>
          </a:extLst>
        </xdr:cNvPr>
        <xdr:cNvCxnSpPr/>
      </xdr:nvCxnSpPr>
      <xdr:spPr>
        <a:xfrm flipV="1">
          <a:off x="1447800" y="1090117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106934</xdr:rowOff>
    </xdr:from>
    <xdr:to>
      <xdr:col>11</xdr:col>
      <xdr:colOff>82550</xdr:colOff>
      <xdr:row>64</xdr:row>
      <xdr:rowOff>37084</xdr:rowOff>
    </xdr:to>
    <xdr:sp macro="" textlink="">
      <xdr:nvSpPr>
        <xdr:cNvPr id="140" name="フローチャート: 判断 139">
          <a:extLst>
            <a:ext uri="{FF2B5EF4-FFF2-40B4-BE49-F238E27FC236}">
              <a16:creationId xmlns:a16="http://schemas.microsoft.com/office/drawing/2014/main" id="{40EE7B1A-90A7-4166-9357-E461E832AD8A}"/>
            </a:ext>
          </a:extLst>
        </xdr:cNvPr>
        <xdr:cNvSpPr/>
      </xdr:nvSpPr>
      <xdr:spPr>
        <a:xfrm>
          <a:off x="2286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21861</xdr:rowOff>
    </xdr:from>
    <xdr:ext cx="762000" cy="259045"/>
    <xdr:sp macro="" textlink="">
      <xdr:nvSpPr>
        <xdr:cNvPr id="141" name="テキスト ボックス 140">
          <a:extLst>
            <a:ext uri="{FF2B5EF4-FFF2-40B4-BE49-F238E27FC236}">
              <a16:creationId xmlns:a16="http://schemas.microsoft.com/office/drawing/2014/main" id="{F9AA075F-7B11-4A9E-8181-8247EA6808BB}"/>
            </a:ext>
          </a:extLst>
        </xdr:cNvPr>
        <xdr:cNvSpPr txBox="1"/>
      </xdr:nvSpPr>
      <xdr:spPr>
        <a:xfrm>
          <a:off x="1955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77978</xdr:rowOff>
    </xdr:from>
    <xdr:to>
      <xdr:col>7</xdr:col>
      <xdr:colOff>31750</xdr:colOff>
      <xdr:row>64</xdr:row>
      <xdr:rowOff>8128</xdr:rowOff>
    </xdr:to>
    <xdr:sp macro="" textlink="">
      <xdr:nvSpPr>
        <xdr:cNvPr id="142" name="フローチャート: 判断 141">
          <a:extLst>
            <a:ext uri="{FF2B5EF4-FFF2-40B4-BE49-F238E27FC236}">
              <a16:creationId xmlns:a16="http://schemas.microsoft.com/office/drawing/2014/main" id="{CBC49079-A0B2-4C5D-A652-4890BDF9FD40}"/>
            </a:ext>
          </a:extLst>
        </xdr:cNvPr>
        <xdr:cNvSpPr/>
      </xdr:nvSpPr>
      <xdr:spPr>
        <a:xfrm>
          <a:off x="1397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18305</xdr:rowOff>
    </xdr:from>
    <xdr:ext cx="762000" cy="259045"/>
    <xdr:sp macro="" textlink="">
      <xdr:nvSpPr>
        <xdr:cNvPr id="143" name="テキスト ボックス 142">
          <a:extLst>
            <a:ext uri="{FF2B5EF4-FFF2-40B4-BE49-F238E27FC236}">
              <a16:creationId xmlns:a16="http://schemas.microsoft.com/office/drawing/2014/main" id="{7E6DB80D-9008-44DF-8950-FFBE258659D5}"/>
            </a:ext>
          </a:extLst>
        </xdr:cNvPr>
        <xdr:cNvSpPr txBox="1"/>
      </xdr:nvSpPr>
      <xdr:spPr>
        <a:xfrm>
          <a:off x="1066800" y="1064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10EFC3DB-8EA6-41C9-9114-967E8BAB7D6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C5AA15E0-3563-49DC-9A6F-64E7E8085F1D}"/>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DEE0D56A-4BCF-455D-AC40-6EE311F80CC9}"/>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292BA051-4C46-4083-8244-5BE73E9FAA53}"/>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68C551E5-F10A-4DF8-8065-273095C6038C}"/>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114300</xdr:rowOff>
    </xdr:from>
    <xdr:to>
      <xdr:col>23</xdr:col>
      <xdr:colOff>184150</xdr:colOff>
      <xdr:row>63</xdr:row>
      <xdr:rowOff>44450</xdr:rowOff>
    </xdr:to>
    <xdr:sp macro="" textlink="">
      <xdr:nvSpPr>
        <xdr:cNvPr id="149" name="楕円 148">
          <a:extLst>
            <a:ext uri="{FF2B5EF4-FFF2-40B4-BE49-F238E27FC236}">
              <a16:creationId xmlns:a16="http://schemas.microsoft.com/office/drawing/2014/main" id="{5876C99F-FB09-4776-B65F-A822DABF5B6C}"/>
            </a:ext>
          </a:extLst>
        </xdr:cNvPr>
        <xdr:cNvSpPr/>
      </xdr:nvSpPr>
      <xdr:spPr>
        <a:xfrm>
          <a:off x="49022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130827</xdr:rowOff>
    </xdr:from>
    <xdr:ext cx="762000" cy="259045"/>
    <xdr:sp macro="" textlink="">
      <xdr:nvSpPr>
        <xdr:cNvPr id="150" name="財政構造の弾力性該当値テキスト">
          <a:extLst>
            <a:ext uri="{FF2B5EF4-FFF2-40B4-BE49-F238E27FC236}">
              <a16:creationId xmlns:a16="http://schemas.microsoft.com/office/drawing/2014/main" id="{3484A097-2EC0-42F0-BBFF-CAD6E824D7AE}"/>
            </a:ext>
          </a:extLst>
        </xdr:cNvPr>
        <xdr:cNvSpPr txBox="1"/>
      </xdr:nvSpPr>
      <xdr:spPr>
        <a:xfrm>
          <a:off x="5041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77978</xdr:rowOff>
    </xdr:from>
    <xdr:to>
      <xdr:col>19</xdr:col>
      <xdr:colOff>184150</xdr:colOff>
      <xdr:row>64</xdr:row>
      <xdr:rowOff>8128</xdr:rowOff>
    </xdr:to>
    <xdr:sp macro="" textlink="">
      <xdr:nvSpPr>
        <xdr:cNvPr id="151" name="楕円 150">
          <a:extLst>
            <a:ext uri="{FF2B5EF4-FFF2-40B4-BE49-F238E27FC236}">
              <a16:creationId xmlns:a16="http://schemas.microsoft.com/office/drawing/2014/main" id="{BDDEC50C-6A76-4806-87E8-AE56A3C47E86}"/>
            </a:ext>
          </a:extLst>
        </xdr:cNvPr>
        <xdr:cNvSpPr/>
      </xdr:nvSpPr>
      <xdr:spPr>
        <a:xfrm>
          <a:off x="4064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164355</xdr:rowOff>
    </xdr:from>
    <xdr:ext cx="736600" cy="259045"/>
    <xdr:sp macro="" textlink="">
      <xdr:nvSpPr>
        <xdr:cNvPr id="152" name="テキスト ボックス 151">
          <a:extLst>
            <a:ext uri="{FF2B5EF4-FFF2-40B4-BE49-F238E27FC236}">
              <a16:creationId xmlns:a16="http://schemas.microsoft.com/office/drawing/2014/main" id="{EE1F9236-3609-400D-BC2A-D57A1D306CB8}"/>
            </a:ext>
          </a:extLst>
        </xdr:cNvPr>
        <xdr:cNvSpPr txBox="1"/>
      </xdr:nvSpPr>
      <xdr:spPr>
        <a:xfrm>
          <a:off x="3733800" y="1096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121158</xdr:rowOff>
    </xdr:from>
    <xdr:to>
      <xdr:col>15</xdr:col>
      <xdr:colOff>133350</xdr:colOff>
      <xdr:row>66</xdr:row>
      <xdr:rowOff>51308</xdr:rowOff>
    </xdr:to>
    <xdr:sp macro="" textlink="">
      <xdr:nvSpPr>
        <xdr:cNvPr id="153" name="楕円 152">
          <a:extLst>
            <a:ext uri="{FF2B5EF4-FFF2-40B4-BE49-F238E27FC236}">
              <a16:creationId xmlns:a16="http://schemas.microsoft.com/office/drawing/2014/main" id="{06F854ED-FB86-4251-A978-2561D5BF45EB}"/>
            </a:ext>
          </a:extLst>
        </xdr:cNvPr>
        <xdr:cNvSpPr/>
      </xdr:nvSpPr>
      <xdr:spPr>
        <a:xfrm>
          <a:off x="3175000" y="1126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36085</xdr:rowOff>
    </xdr:from>
    <xdr:ext cx="762000" cy="259045"/>
    <xdr:sp macro="" textlink="">
      <xdr:nvSpPr>
        <xdr:cNvPr id="154" name="テキスト ボックス 153">
          <a:extLst>
            <a:ext uri="{FF2B5EF4-FFF2-40B4-BE49-F238E27FC236}">
              <a16:creationId xmlns:a16="http://schemas.microsoft.com/office/drawing/2014/main" id="{CF501FCD-D347-4618-9FC5-BB83A2AF4299}"/>
            </a:ext>
          </a:extLst>
        </xdr:cNvPr>
        <xdr:cNvSpPr txBox="1"/>
      </xdr:nvSpPr>
      <xdr:spPr>
        <a:xfrm>
          <a:off x="2844800" y="1135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49022</xdr:rowOff>
    </xdr:from>
    <xdr:to>
      <xdr:col>11</xdr:col>
      <xdr:colOff>82550</xdr:colOff>
      <xdr:row>63</xdr:row>
      <xdr:rowOff>150622</xdr:rowOff>
    </xdr:to>
    <xdr:sp macro="" textlink="">
      <xdr:nvSpPr>
        <xdr:cNvPr id="155" name="楕円 154">
          <a:extLst>
            <a:ext uri="{FF2B5EF4-FFF2-40B4-BE49-F238E27FC236}">
              <a16:creationId xmlns:a16="http://schemas.microsoft.com/office/drawing/2014/main" id="{DDD93405-7097-49C1-9FC4-8407F4A1A3AA}"/>
            </a:ext>
          </a:extLst>
        </xdr:cNvPr>
        <xdr:cNvSpPr/>
      </xdr:nvSpPr>
      <xdr:spPr>
        <a:xfrm>
          <a:off x="2286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160799</xdr:rowOff>
    </xdr:from>
    <xdr:ext cx="762000" cy="259045"/>
    <xdr:sp macro="" textlink="">
      <xdr:nvSpPr>
        <xdr:cNvPr id="156" name="テキスト ボックス 155">
          <a:extLst>
            <a:ext uri="{FF2B5EF4-FFF2-40B4-BE49-F238E27FC236}">
              <a16:creationId xmlns:a16="http://schemas.microsoft.com/office/drawing/2014/main" id="{E834FE64-4363-4CBA-A0EF-4B89B585895D}"/>
            </a:ext>
          </a:extLst>
        </xdr:cNvPr>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135890</xdr:rowOff>
    </xdr:from>
    <xdr:to>
      <xdr:col>7</xdr:col>
      <xdr:colOff>31750</xdr:colOff>
      <xdr:row>64</xdr:row>
      <xdr:rowOff>66040</xdr:rowOff>
    </xdr:to>
    <xdr:sp macro="" textlink="">
      <xdr:nvSpPr>
        <xdr:cNvPr id="157" name="楕円 156">
          <a:extLst>
            <a:ext uri="{FF2B5EF4-FFF2-40B4-BE49-F238E27FC236}">
              <a16:creationId xmlns:a16="http://schemas.microsoft.com/office/drawing/2014/main" id="{E7E22BC3-D0A7-4000-BA94-7405809DF866}"/>
            </a:ext>
          </a:extLst>
        </xdr:cNvPr>
        <xdr:cNvSpPr/>
      </xdr:nvSpPr>
      <xdr:spPr>
        <a:xfrm>
          <a:off x="1397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50817</xdr:rowOff>
    </xdr:from>
    <xdr:ext cx="762000" cy="259045"/>
    <xdr:sp macro="" textlink="">
      <xdr:nvSpPr>
        <xdr:cNvPr id="158" name="テキスト ボックス 157">
          <a:extLst>
            <a:ext uri="{FF2B5EF4-FFF2-40B4-BE49-F238E27FC236}">
              <a16:creationId xmlns:a16="http://schemas.microsoft.com/office/drawing/2014/main" id="{140E2496-1A37-4387-ABE6-1D0F1BE717E9}"/>
            </a:ext>
          </a:extLst>
        </xdr:cNvPr>
        <xdr:cNvSpPr txBox="1"/>
      </xdr:nvSpPr>
      <xdr:spPr>
        <a:xfrm>
          <a:off x="1066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1EFA5C3F-ADCE-419E-B8F8-EC2AA41B166D}"/>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EB956FCC-224A-47F0-A091-765ADD7DA8FA}"/>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D62A5DF8-D7D7-489A-B1C8-7FEE180BDE27}"/>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63C9F214-A404-4686-9674-05E6BB3180FD}"/>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7D98B649-3F32-4BA7-B711-E2CFF5EFD8CC}"/>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F04D2EE0-8C05-43BF-A4D5-7AA333B5FEAA}"/>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6EFD9A41-0DC7-4E1B-B2C6-49B5BB7EE2CB}"/>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64551964-CEDE-4D96-A582-8A3C96C05057}"/>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8880785D-3190-444F-A7A8-E269655129D3}"/>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D64CD441-7837-4372-8FF5-A13EEBB50586}"/>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13832EC0-CF0F-4552-B444-599988FC52EB}"/>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77F0E58B-7626-4213-84A7-69AAD3FAB9C3}"/>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7E254ED7-8FA4-46D5-A288-08E723BE4D0E}"/>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人口１人当たり人件費・物件費等決算額は、対前</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2,536</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円増加と</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なった。主な要因として、人件費では、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職員退職手当</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などにより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減少した一方で</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、物件費等では、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清掃工場管理運営費</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が増加したことなど</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あげられる。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類似団体の平均値と比べて良好な水準であるが、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行政需要の高まりなどにより職員の増員を計画しており、人件費の上昇が見込まれるため、効率的な組織体制と職員の適正配置等を推進し、人件費の増加抑制に努める。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E124F52A-5CB8-4ED5-A6BB-86814F2629A5}"/>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14328E91-4FED-47D4-933C-2DA4F7EEF6D9}"/>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237F3558-8A1C-4967-8C2A-9CBD9E28CA56}"/>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B135D7A9-B62D-4C75-A820-12E8FA360B71}"/>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986791A8-406C-45CB-B482-E431D1567387}"/>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D2C8EF45-324D-412C-9EAE-F0DD617A28EE}"/>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159D8510-C347-465D-B7B0-CF61971A29A4}"/>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F35163D5-B9FD-4DFA-A76B-2B5F3ED9F9A7}"/>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2FAE1293-3253-40A0-9C81-1A6DBEE8F4BA}"/>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324D5C36-A3F4-4469-BCD0-540DFE4BB003}"/>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11B99E4A-1515-4DBA-891A-518794EA93E2}"/>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E258F7EB-E716-4432-ABCB-07671C0EC4BB}"/>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74449FA9-D6CE-4A0C-8D37-40BEF7BFB231}"/>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A02761B8-016E-470A-8C1C-D438084CF9D8}"/>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E957592B-8230-4B28-B89D-44274CEE94FD}"/>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9D7A0FD8-C023-4567-AA90-0AA619DECFF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108945</xdr:rowOff>
    </xdr:from>
    <xdr:to>
      <xdr:col>23</xdr:col>
      <xdr:colOff>133350</xdr:colOff>
      <xdr:row>88</xdr:row>
      <xdr:rowOff>52322</xdr:rowOff>
    </xdr:to>
    <xdr:cxnSp macro="">
      <xdr:nvCxnSpPr>
        <xdr:cNvPr id="188" name="直線コネクタ 187">
          <a:extLst>
            <a:ext uri="{FF2B5EF4-FFF2-40B4-BE49-F238E27FC236}">
              <a16:creationId xmlns:a16="http://schemas.microsoft.com/office/drawing/2014/main" id="{151275A9-F102-41AB-846E-035181CC3CE4}"/>
            </a:ext>
          </a:extLst>
        </xdr:cNvPr>
        <xdr:cNvCxnSpPr/>
      </xdr:nvCxnSpPr>
      <xdr:spPr>
        <a:xfrm flipV="1">
          <a:off x="4953000" y="14167845"/>
          <a:ext cx="0" cy="9720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24399</xdr:rowOff>
    </xdr:from>
    <xdr:ext cx="762000" cy="259045"/>
    <xdr:sp macro="" textlink="">
      <xdr:nvSpPr>
        <xdr:cNvPr id="189" name="人件費・物件費等の状況最小値テキスト">
          <a:extLst>
            <a:ext uri="{FF2B5EF4-FFF2-40B4-BE49-F238E27FC236}">
              <a16:creationId xmlns:a16="http://schemas.microsoft.com/office/drawing/2014/main" id="{2351B690-92C2-45F5-8736-748494276D06}"/>
            </a:ext>
          </a:extLst>
        </xdr:cNvPr>
        <xdr:cNvSpPr txBox="1"/>
      </xdr:nvSpPr>
      <xdr:spPr>
        <a:xfrm>
          <a:off x="5041900" y="15111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52322</xdr:rowOff>
    </xdr:from>
    <xdr:to>
      <xdr:col>24</xdr:col>
      <xdr:colOff>12700</xdr:colOff>
      <xdr:row>88</xdr:row>
      <xdr:rowOff>52322</xdr:rowOff>
    </xdr:to>
    <xdr:cxnSp macro="">
      <xdr:nvCxnSpPr>
        <xdr:cNvPr id="190" name="直線コネクタ 189">
          <a:extLst>
            <a:ext uri="{FF2B5EF4-FFF2-40B4-BE49-F238E27FC236}">
              <a16:creationId xmlns:a16="http://schemas.microsoft.com/office/drawing/2014/main" id="{0A4FE07E-3A73-4B59-ACB0-07C7A62A9CC9}"/>
            </a:ext>
          </a:extLst>
        </xdr:cNvPr>
        <xdr:cNvCxnSpPr/>
      </xdr:nvCxnSpPr>
      <xdr:spPr>
        <a:xfrm>
          <a:off x="4864100" y="15139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23872</xdr:rowOff>
    </xdr:from>
    <xdr:ext cx="762000" cy="259045"/>
    <xdr:sp macro="" textlink="">
      <xdr:nvSpPr>
        <xdr:cNvPr id="191" name="人件費・物件費等の状況最大値テキスト">
          <a:extLst>
            <a:ext uri="{FF2B5EF4-FFF2-40B4-BE49-F238E27FC236}">
              <a16:creationId xmlns:a16="http://schemas.microsoft.com/office/drawing/2014/main" id="{E775E92E-43C9-4D9A-8A27-36D63ACCC4DA}"/>
            </a:ext>
          </a:extLst>
        </xdr:cNvPr>
        <xdr:cNvSpPr txBox="1"/>
      </xdr:nvSpPr>
      <xdr:spPr>
        <a:xfrm>
          <a:off x="5041900" y="13911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108945</xdr:rowOff>
    </xdr:from>
    <xdr:to>
      <xdr:col>24</xdr:col>
      <xdr:colOff>12700</xdr:colOff>
      <xdr:row>82</xdr:row>
      <xdr:rowOff>108945</xdr:rowOff>
    </xdr:to>
    <xdr:cxnSp macro="">
      <xdr:nvCxnSpPr>
        <xdr:cNvPr id="192" name="直線コネクタ 191">
          <a:extLst>
            <a:ext uri="{FF2B5EF4-FFF2-40B4-BE49-F238E27FC236}">
              <a16:creationId xmlns:a16="http://schemas.microsoft.com/office/drawing/2014/main" id="{E863849A-A9B2-4713-A96C-6446FF64CEEA}"/>
            </a:ext>
          </a:extLst>
        </xdr:cNvPr>
        <xdr:cNvCxnSpPr/>
      </xdr:nvCxnSpPr>
      <xdr:spPr>
        <a:xfrm>
          <a:off x="4864100" y="1416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81269</xdr:rowOff>
    </xdr:from>
    <xdr:to>
      <xdr:col>23</xdr:col>
      <xdr:colOff>133350</xdr:colOff>
      <xdr:row>83</xdr:row>
      <xdr:rowOff>132265</xdr:rowOff>
    </xdr:to>
    <xdr:cxnSp macro="">
      <xdr:nvCxnSpPr>
        <xdr:cNvPr id="193" name="直線コネクタ 192">
          <a:extLst>
            <a:ext uri="{FF2B5EF4-FFF2-40B4-BE49-F238E27FC236}">
              <a16:creationId xmlns:a16="http://schemas.microsoft.com/office/drawing/2014/main" id="{B652019E-C1F2-4376-9139-ED5B3CBC80F1}"/>
            </a:ext>
          </a:extLst>
        </xdr:cNvPr>
        <xdr:cNvCxnSpPr/>
      </xdr:nvCxnSpPr>
      <xdr:spPr>
        <a:xfrm>
          <a:off x="4114800" y="14311619"/>
          <a:ext cx="838200" cy="5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123412</xdr:rowOff>
    </xdr:from>
    <xdr:ext cx="762000" cy="259045"/>
    <xdr:sp macro="" textlink="">
      <xdr:nvSpPr>
        <xdr:cNvPr id="194" name="人件費・物件費等の状況平均値テキスト">
          <a:extLst>
            <a:ext uri="{FF2B5EF4-FFF2-40B4-BE49-F238E27FC236}">
              <a16:creationId xmlns:a16="http://schemas.microsoft.com/office/drawing/2014/main" id="{D0CAF50E-7921-4B16-9495-CDDA9E1214DD}"/>
            </a:ext>
          </a:extLst>
        </xdr:cNvPr>
        <xdr:cNvSpPr txBox="1"/>
      </xdr:nvSpPr>
      <xdr:spPr>
        <a:xfrm>
          <a:off x="5041900" y="14525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151335</xdr:rowOff>
    </xdr:from>
    <xdr:to>
      <xdr:col>23</xdr:col>
      <xdr:colOff>184150</xdr:colOff>
      <xdr:row>85</xdr:row>
      <xdr:rowOff>81485</xdr:rowOff>
    </xdr:to>
    <xdr:sp macro="" textlink="">
      <xdr:nvSpPr>
        <xdr:cNvPr id="195" name="フローチャート: 判断 194">
          <a:extLst>
            <a:ext uri="{FF2B5EF4-FFF2-40B4-BE49-F238E27FC236}">
              <a16:creationId xmlns:a16="http://schemas.microsoft.com/office/drawing/2014/main" id="{FC6C842B-7AF1-477F-A0A5-8FDE91AD7400}"/>
            </a:ext>
          </a:extLst>
        </xdr:cNvPr>
        <xdr:cNvSpPr/>
      </xdr:nvSpPr>
      <xdr:spPr>
        <a:xfrm>
          <a:off x="4902200" y="1455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148899</xdr:rowOff>
    </xdr:from>
    <xdr:to>
      <xdr:col>19</xdr:col>
      <xdr:colOff>133350</xdr:colOff>
      <xdr:row>83</xdr:row>
      <xdr:rowOff>81269</xdr:rowOff>
    </xdr:to>
    <xdr:cxnSp macro="">
      <xdr:nvCxnSpPr>
        <xdr:cNvPr id="196" name="直線コネクタ 195">
          <a:extLst>
            <a:ext uri="{FF2B5EF4-FFF2-40B4-BE49-F238E27FC236}">
              <a16:creationId xmlns:a16="http://schemas.microsoft.com/office/drawing/2014/main" id="{A26A147B-E85B-4BC5-9484-94DBFD6915F9}"/>
            </a:ext>
          </a:extLst>
        </xdr:cNvPr>
        <xdr:cNvCxnSpPr/>
      </xdr:nvCxnSpPr>
      <xdr:spPr>
        <a:xfrm>
          <a:off x="3225800" y="14207799"/>
          <a:ext cx="889000" cy="10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82322</xdr:rowOff>
    </xdr:from>
    <xdr:to>
      <xdr:col>19</xdr:col>
      <xdr:colOff>184150</xdr:colOff>
      <xdr:row>85</xdr:row>
      <xdr:rowOff>12472</xdr:rowOff>
    </xdr:to>
    <xdr:sp macro="" textlink="">
      <xdr:nvSpPr>
        <xdr:cNvPr id="197" name="フローチャート: 判断 196">
          <a:extLst>
            <a:ext uri="{FF2B5EF4-FFF2-40B4-BE49-F238E27FC236}">
              <a16:creationId xmlns:a16="http://schemas.microsoft.com/office/drawing/2014/main" id="{2B224291-3C72-41B6-98C3-4D90B36B80C5}"/>
            </a:ext>
          </a:extLst>
        </xdr:cNvPr>
        <xdr:cNvSpPr/>
      </xdr:nvSpPr>
      <xdr:spPr>
        <a:xfrm>
          <a:off x="4064000" y="1448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168699</xdr:rowOff>
    </xdr:from>
    <xdr:ext cx="736600" cy="259045"/>
    <xdr:sp macro="" textlink="">
      <xdr:nvSpPr>
        <xdr:cNvPr id="198" name="テキスト ボックス 197">
          <a:extLst>
            <a:ext uri="{FF2B5EF4-FFF2-40B4-BE49-F238E27FC236}">
              <a16:creationId xmlns:a16="http://schemas.microsoft.com/office/drawing/2014/main" id="{E7B5C207-0AAA-4CBE-853B-60AC52DC2FC8}"/>
            </a:ext>
          </a:extLst>
        </xdr:cNvPr>
        <xdr:cNvSpPr txBox="1"/>
      </xdr:nvSpPr>
      <xdr:spPr>
        <a:xfrm>
          <a:off x="3733800" y="14570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63889</xdr:rowOff>
    </xdr:from>
    <xdr:to>
      <xdr:col>15</xdr:col>
      <xdr:colOff>82550</xdr:colOff>
      <xdr:row>82</xdr:row>
      <xdr:rowOff>148899</xdr:rowOff>
    </xdr:to>
    <xdr:cxnSp macro="">
      <xdr:nvCxnSpPr>
        <xdr:cNvPr id="199" name="直線コネクタ 198">
          <a:extLst>
            <a:ext uri="{FF2B5EF4-FFF2-40B4-BE49-F238E27FC236}">
              <a16:creationId xmlns:a16="http://schemas.microsoft.com/office/drawing/2014/main" id="{9EC22D36-6568-47E0-8772-576E61D4775C}"/>
            </a:ext>
          </a:extLst>
        </xdr:cNvPr>
        <xdr:cNvCxnSpPr/>
      </xdr:nvCxnSpPr>
      <xdr:spPr>
        <a:xfrm>
          <a:off x="2336800" y="13951339"/>
          <a:ext cx="889000" cy="25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41890</xdr:rowOff>
    </xdr:from>
    <xdr:to>
      <xdr:col>15</xdr:col>
      <xdr:colOff>133350</xdr:colOff>
      <xdr:row>83</xdr:row>
      <xdr:rowOff>143490</xdr:rowOff>
    </xdr:to>
    <xdr:sp macro="" textlink="">
      <xdr:nvSpPr>
        <xdr:cNvPr id="200" name="フローチャート: 判断 199">
          <a:extLst>
            <a:ext uri="{FF2B5EF4-FFF2-40B4-BE49-F238E27FC236}">
              <a16:creationId xmlns:a16="http://schemas.microsoft.com/office/drawing/2014/main" id="{6C254304-357F-4394-B59E-5FC8C2180536}"/>
            </a:ext>
          </a:extLst>
        </xdr:cNvPr>
        <xdr:cNvSpPr/>
      </xdr:nvSpPr>
      <xdr:spPr>
        <a:xfrm>
          <a:off x="3175000" y="1427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128267</xdr:rowOff>
    </xdr:from>
    <xdr:ext cx="762000" cy="259045"/>
    <xdr:sp macro="" textlink="">
      <xdr:nvSpPr>
        <xdr:cNvPr id="201" name="テキスト ボックス 200">
          <a:extLst>
            <a:ext uri="{FF2B5EF4-FFF2-40B4-BE49-F238E27FC236}">
              <a16:creationId xmlns:a16="http://schemas.microsoft.com/office/drawing/2014/main" id="{ABB57525-08C6-44B1-BE0F-B5271890290F}"/>
            </a:ext>
          </a:extLst>
        </xdr:cNvPr>
        <xdr:cNvSpPr txBox="1"/>
      </xdr:nvSpPr>
      <xdr:spPr>
        <a:xfrm>
          <a:off x="2844800" y="1435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156152</xdr:rowOff>
    </xdr:from>
    <xdr:to>
      <xdr:col>11</xdr:col>
      <xdr:colOff>31750</xdr:colOff>
      <xdr:row>81</xdr:row>
      <xdr:rowOff>63889</xdr:rowOff>
    </xdr:to>
    <xdr:cxnSp macro="">
      <xdr:nvCxnSpPr>
        <xdr:cNvPr id="202" name="直線コネクタ 201">
          <a:extLst>
            <a:ext uri="{FF2B5EF4-FFF2-40B4-BE49-F238E27FC236}">
              <a16:creationId xmlns:a16="http://schemas.microsoft.com/office/drawing/2014/main" id="{08460160-05EE-4643-A305-BC2D03E2D7AD}"/>
            </a:ext>
          </a:extLst>
        </xdr:cNvPr>
        <xdr:cNvCxnSpPr/>
      </xdr:nvCxnSpPr>
      <xdr:spPr>
        <a:xfrm>
          <a:off x="1447800" y="13872152"/>
          <a:ext cx="889000" cy="7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27580</xdr:rowOff>
    </xdr:from>
    <xdr:to>
      <xdr:col>11</xdr:col>
      <xdr:colOff>82550</xdr:colOff>
      <xdr:row>82</xdr:row>
      <xdr:rowOff>129180</xdr:rowOff>
    </xdr:to>
    <xdr:sp macro="" textlink="">
      <xdr:nvSpPr>
        <xdr:cNvPr id="203" name="フローチャート: 判断 202">
          <a:extLst>
            <a:ext uri="{FF2B5EF4-FFF2-40B4-BE49-F238E27FC236}">
              <a16:creationId xmlns:a16="http://schemas.microsoft.com/office/drawing/2014/main" id="{894B1482-FCBA-4BE4-A917-002DCA12A75D}"/>
            </a:ext>
          </a:extLst>
        </xdr:cNvPr>
        <xdr:cNvSpPr/>
      </xdr:nvSpPr>
      <xdr:spPr>
        <a:xfrm>
          <a:off x="2286000" y="1408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113957</xdr:rowOff>
    </xdr:from>
    <xdr:ext cx="762000" cy="259045"/>
    <xdr:sp macro="" textlink="">
      <xdr:nvSpPr>
        <xdr:cNvPr id="204" name="テキスト ボックス 203">
          <a:extLst>
            <a:ext uri="{FF2B5EF4-FFF2-40B4-BE49-F238E27FC236}">
              <a16:creationId xmlns:a16="http://schemas.microsoft.com/office/drawing/2014/main" id="{67DAA564-D3F4-46EE-88D7-1B2AE2D3B8CF}"/>
            </a:ext>
          </a:extLst>
        </xdr:cNvPr>
        <xdr:cNvSpPr txBox="1"/>
      </xdr:nvSpPr>
      <xdr:spPr>
        <a:xfrm>
          <a:off x="1955800" y="1417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101967</xdr:rowOff>
    </xdr:from>
    <xdr:to>
      <xdr:col>7</xdr:col>
      <xdr:colOff>31750</xdr:colOff>
      <xdr:row>82</xdr:row>
      <xdr:rowOff>32117</xdr:rowOff>
    </xdr:to>
    <xdr:sp macro="" textlink="">
      <xdr:nvSpPr>
        <xdr:cNvPr id="205" name="フローチャート: 判断 204">
          <a:extLst>
            <a:ext uri="{FF2B5EF4-FFF2-40B4-BE49-F238E27FC236}">
              <a16:creationId xmlns:a16="http://schemas.microsoft.com/office/drawing/2014/main" id="{96A5280A-15A3-419D-9E07-E43C72205FBD}"/>
            </a:ext>
          </a:extLst>
        </xdr:cNvPr>
        <xdr:cNvSpPr/>
      </xdr:nvSpPr>
      <xdr:spPr>
        <a:xfrm>
          <a:off x="1397000" y="13989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16894</xdr:rowOff>
    </xdr:from>
    <xdr:ext cx="762000" cy="259045"/>
    <xdr:sp macro="" textlink="">
      <xdr:nvSpPr>
        <xdr:cNvPr id="206" name="テキスト ボックス 205">
          <a:extLst>
            <a:ext uri="{FF2B5EF4-FFF2-40B4-BE49-F238E27FC236}">
              <a16:creationId xmlns:a16="http://schemas.microsoft.com/office/drawing/2014/main" id="{A2D17CB1-AA7B-4464-8745-F1684644EB73}"/>
            </a:ext>
          </a:extLst>
        </xdr:cNvPr>
        <xdr:cNvSpPr txBox="1"/>
      </xdr:nvSpPr>
      <xdr:spPr>
        <a:xfrm>
          <a:off x="1066800" y="1407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C5066BE7-B33B-459B-8851-1559BC6A6564}"/>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96BDAFE9-6171-47C0-B84F-59FAF470727D}"/>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16503EC9-8BD4-42D6-A52D-617164DFBF0E}"/>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8DA56FC2-6425-452E-80E7-58873080377E}"/>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A94BD7D0-9E05-4092-9D31-183C7018D03A}"/>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81465</xdr:rowOff>
    </xdr:from>
    <xdr:to>
      <xdr:col>23</xdr:col>
      <xdr:colOff>184150</xdr:colOff>
      <xdr:row>84</xdr:row>
      <xdr:rowOff>11615</xdr:rowOff>
    </xdr:to>
    <xdr:sp macro="" textlink="">
      <xdr:nvSpPr>
        <xdr:cNvPr id="212" name="楕円 211">
          <a:extLst>
            <a:ext uri="{FF2B5EF4-FFF2-40B4-BE49-F238E27FC236}">
              <a16:creationId xmlns:a16="http://schemas.microsoft.com/office/drawing/2014/main" id="{2BE9FD3F-76CF-4C26-A0C8-55914ED71E68}"/>
            </a:ext>
          </a:extLst>
        </xdr:cNvPr>
        <xdr:cNvSpPr/>
      </xdr:nvSpPr>
      <xdr:spPr>
        <a:xfrm>
          <a:off x="4902200" y="1431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97992</xdr:rowOff>
    </xdr:from>
    <xdr:ext cx="762000" cy="259045"/>
    <xdr:sp macro="" textlink="">
      <xdr:nvSpPr>
        <xdr:cNvPr id="213" name="人件費・物件費等の状況該当値テキスト">
          <a:extLst>
            <a:ext uri="{FF2B5EF4-FFF2-40B4-BE49-F238E27FC236}">
              <a16:creationId xmlns:a16="http://schemas.microsoft.com/office/drawing/2014/main" id="{1C00A7CD-6B8F-40F1-84A3-D2D2CBE8F6DE}"/>
            </a:ext>
          </a:extLst>
        </xdr:cNvPr>
        <xdr:cNvSpPr txBox="1"/>
      </xdr:nvSpPr>
      <xdr:spPr>
        <a:xfrm>
          <a:off x="5041900" y="1415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30469</xdr:rowOff>
    </xdr:from>
    <xdr:to>
      <xdr:col>19</xdr:col>
      <xdr:colOff>184150</xdr:colOff>
      <xdr:row>83</xdr:row>
      <xdr:rowOff>132069</xdr:rowOff>
    </xdr:to>
    <xdr:sp macro="" textlink="">
      <xdr:nvSpPr>
        <xdr:cNvPr id="214" name="楕円 213">
          <a:extLst>
            <a:ext uri="{FF2B5EF4-FFF2-40B4-BE49-F238E27FC236}">
              <a16:creationId xmlns:a16="http://schemas.microsoft.com/office/drawing/2014/main" id="{26AFFBD4-24E7-418D-9E10-481D223EE76E}"/>
            </a:ext>
          </a:extLst>
        </xdr:cNvPr>
        <xdr:cNvSpPr/>
      </xdr:nvSpPr>
      <xdr:spPr>
        <a:xfrm>
          <a:off x="4064000" y="1426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142246</xdr:rowOff>
    </xdr:from>
    <xdr:ext cx="736600" cy="259045"/>
    <xdr:sp macro="" textlink="">
      <xdr:nvSpPr>
        <xdr:cNvPr id="215" name="テキスト ボックス 214">
          <a:extLst>
            <a:ext uri="{FF2B5EF4-FFF2-40B4-BE49-F238E27FC236}">
              <a16:creationId xmlns:a16="http://schemas.microsoft.com/office/drawing/2014/main" id="{D5BD918B-B9CC-44CC-A931-399E595AE0BE}"/>
            </a:ext>
          </a:extLst>
        </xdr:cNvPr>
        <xdr:cNvSpPr txBox="1"/>
      </xdr:nvSpPr>
      <xdr:spPr>
        <a:xfrm>
          <a:off x="3733800" y="14029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98099</xdr:rowOff>
    </xdr:from>
    <xdr:to>
      <xdr:col>15</xdr:col>
      <xdr:colOff>133350</xdr:colOff>
      <xdr:row>83</xdr:row>
      <xdr:rowOff>28249</xdr:rowOff>
    </xdr:to>
    <xdr:sp macro="" textlink="">
      <xdr:nvSpPr>
        <xdr:cNvPr id="216" name="楕円 215">
          <a:extLst>
            <a:ext uri="{FF2B5EF4-FFF2-40B4-BE49-F238E27FC236}">
              <a16:creationId xmlns:a16="http://schemas.microsoft.com/office/drawing/2014/main" id="{850585AD-2649-4182-8C82-11239FFBF55A}"/>
            </a:ext>
          </a:extLst>
        </xdr:cNvPr>
        <xdr:cNvSpPr/>
      </xdr:nvSpPr>
      <xdr:spPr>
        <a:xfrm>
          <a:off x="3175000" y="1415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38426</xdr:rowOff>
    </xdr:from>
    <xdr:ext cx="762000" cy="259045"/>
    <xdr:sp macro="" textlink="">
      <xdr:nvSpPr>
        <xdr:cNvPr id="217" name="テキスト ボックス 216">
          <a:extLst>
            <a:ext uri="{FF2B5EF4-FFF2-40B4-BE49-F238E27FC236}">
              <a16:creationId xmlns:a16="http://schemas.microsoft.com/office/drawing/2014/main" id="{5C1A5E1E-6853-47AF-BAC5-1440072847C3}"/>
            </a:ext>
          </a:extLst>
        </xdr:cNvPr>
        <xdr:cNvSpPr txBox="1"/>
      </xdr:nvSpPr>
      <xdr:spPr>
        <a:xfrm>
          <a:off x="2844800" y="13925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13089</xdr:rowOff>
    </xdr:from>
    <xdr:to>
      <xdr:col>11</xdr:col>
      <xdr:colOff>82550</xdr:colOff>
      <xdr:row>81</xdr:row>
      <xdr:rowOff>114689</xdr:rowOff>
    </xdr:to>
    <xdr:sp macro="" textlink="">
      <xdr:nvSpPr>
        <xdr:cNvPr id="218" name="楕円 217">
          <a:extLst>
            <a:ext uri="{FF2B5EF4-FFF2-40B4-BE49-F238E27FC236}">
              <a16:creationId xmlns:a16="http://schemas.microsoft.com/office/drawing/2014/main" id="{301BA522-7FBA-4237-9564-6772D1537420}"/>
            </a:ext>
          </a:extLst>
        </xdr:cNvPr>
        <xdr:cNvSpPr/>
      </xdr:nvSpPr>
      <xdr:spPr>
        <a:xfrm>
          <a:off x="2286000" y="1390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124866</xdr:rowOff>
    </xdr:from>
    <xdr:ext cx="762000" cy="259045"/>
    <xdr:sp macro="" textlink="">
      <xdr:nvSpPr>
        <xdr:cNvPr id="219" name="テキスト ボックス 218">
          <a:extLst>
            <a:ext uri="{FF2B5EF4-FFF2-40B4-BE49-F238E27FC236}">
              <a16:creationId xmlns:a16="http://schemas.microsoft.com/office/drawing/2014/main" id="{95B83E69-EC04-48C2-A777-A4912743E1C2}"/>
            </a:ext>
          </a:extLst>
        </xdr:cNvPr>
        <xdr:cNvSpPr txBox="1"/>
      </xdr:nvSpPr>
      <xdr:spPr>
        <a:xfrm>
          <a:off x="1955800" y="13669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105352</xdr:rowOff>
    </xdr:from>
    <xdr:to>
      <xdr:col>7</xdr:col>
      <xdr:colOff>31750</xdr:colOff>
      <xdr:row>81</xdr:row>
      <xdr:rowOff>35502</xdr:rowOff>
    </xdr:to>
    <xdr:sp macro="" textlink="">
      <xdr:nvSpPr>
        <xdr:cNvPr id="220" name="楕円 219">
          <a:extLst>
            <a:ext uri="{FF2B5EF4-FFF2-40B4-BE49-F238E27FC236}">
              <a16:creationId xmlns:a16="http://schemas.microsoft.com/office/drawing/2014/main" id="{3A0ADB6D-F1ED-4D10-AAD2-96CC93356A82}"/>
            </a:ext>
          </a:extLst>
        </xdr:cNvPr>
        <xdr:cNvSpPr/>
      </xdr:nvSpPr>
      <xdr:spPr>
        <a:xfrm>
          <a:off x="1397000" y="1382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45679</xdr:rowOff>
    </xdr:from>
    <xdr:ext cx="762000" cy="259045"/>
    <xdr:sp macro="" textlink="">
      <xdr:nvSpPr>
        <xdr:cNvPr id="221" name="テキスト ボックス 220">
          <a:extLst>
            <a:ext uri="{FF2B5EF4-FFF2-40B4-BE49-F238E27FC236}">
              <a16:creationId xmlns:a16="http://schemas.microsoft.com/office/drawing/2014/main" id="{255029B3-7301-4555-ABBE-F28AB2EAFE55}"/>
            </a:ext>
          </a:extLst>
        </xdr:cNvPr>
        <xdr:cNvSpPr txBox="1"/>
      </xdr:nvSpPr>
      <xdr:spPr>
        <a:xfrm>
          <a:off x="1066800" y="135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83DA24D7-D0BF-4BF6-8A7B-ECC47FA88BB7}"/>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A76EA3C0-D311-4411-8518-323775784FEE}"/>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492DF9FE-E432-4F19-AAC9-960A4417FEA1}"/>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B1AAFA23-ABE5-417E-90EA-55F0D21D0621}"/>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96C63E2C-E33D-4E1B-91CD-843834D446F3}"/>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E240F7BD-D4B5-4779-B16B-2C9D1F7A82F7}"/>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27AE6C3-ABDB-4BC7-811E-25C0DD98C0C8}"/>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595E03A0-E52C-42DA-9698-D9A1E597394E}"/>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72D3D3A4-3F94-4018-AF48-E7FF1C14AF17}"/>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17C3FC83-656D-4A57-B136-7284F70C9CAF}"/>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FF617C66-62E5-4C95-8AAB-A12C17C08B7D}"/>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AF9B3DEC-6EE4-4E85-B4B7-E55B40420478}"/>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94E3F2A-0214-4519-AE1E-6FAEB60ECD65}"/>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度重なる合併による職員構成の変動などにより、類似団体の平均値を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全地方自治体の中でも高い水準にあるため、地域の民間給与の支給状況を踏まえつつ、給与水準の適正化を図り、類似団体の平均値に近づけるように努める。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23E26636-6DE6-4F93-8AA8-B2D0C6132EE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CCB9C143-D7C6-4295-AEDE-1A0E7A7547B9}"/>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E888C452-DD30-434A-95D3-4663190DCF63}"/>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E01E53E5-D3EA-4E62-88DB-D619AA7FED83}"/>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CBFF5417-AAE2-4B97-B27A-EFB32A26D551}"/>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699F26A6-7BAE-42B1-B3AA-C073121EC844}"/>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2DFDD3D1-A381-4A6D-8DBB-9F8830A3049E}"/>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36976EEB-7BA9-4D7A-93F3-BA682F20EC43}"/>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BFB014D4-FFFA-45FF-AAA2-96B24A6A0496}"/>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19F599F7-A7B8-4E38-9718-F3F91D927BD1}"/>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9296AAF0-762E-4F3B-825D-58F2AB5E466A}"/>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5E86E6BB-B721-4C22-91D9-9028DDAFAC7C}"/>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F9F2F110-0B41-49FA-AE28-A1B0BCDCBCD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4A2FCF8A-F992-4CD4-8324-1D9CE91396B9}"/>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287EA62B-AFDF-43DB-A157-534F9DF21CDE}"/>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24341</xdr:rowOff>
    </xdr:from>
    <xdr:to>
      <xdr:col>81</xdr:col>
      <xdr:colOff>44450</xdr:colOff>
      <xdr:row>87</xdr:row>
      <xdr:rowOff>111125</xdr:rowOff>
    </xdr:to>
    <xdr:cxnSp macro="">
      <xdr:nvCxnSpPr>
        <xdr:cNvPr id="250" name="直線コネクタ 249">
          <a:extLst>
            <a:ext uri="{FF2B5EF4-FFF2-40B4-BE49-F238E27FC236}">
              <a16:creationId xmlns:a16="http://schemas.microsoft.com/office/drawing/2014/main" id="{A7F6D9EF-B83D-407C-9985-CA14354C9E5F}"/>
            </a:ext>
          </a:extLst>
        </xdr:cNvPr>
        <xdr:cNvCxnSpPr/>
      </xdr:nvCxnSpPr>
      <xdr:spPr>
        <a:xfrm flipV="1">
          <a:off x="17018000" y="13740341"/>
          <a:ext cx="0" cy="128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83202</xdr:rowOff>
    </xdr:from>
    <xdr:ext cx="762000" cy="259045"/>
    <xdr:sp macro="" textlink="">
      <xdr:nvSpPr>
        <xdr:cNvPr id="251" name="給与水準   （国との比較）最小値テキスト">
          <a:extLst>
            <a:ext uri="{FF2B5EF4-FFF2-40B4-BE49-F238E27FC236}">
              <a16:creationId xmlns:a16="http://schemas.microsoft.com/office/drawing/2014/main" id="{60569035-7614-4988-A633-25344CD96700}"/>
            </a:ext>
          </a:extLst>
        </xdr:cNvPr>
        <xdr:cNvSpPr txBox="1"/>
      </xdr:nvSpPr>
      <xdr:spPr>
        <a:xfrm>
          <a:off x="17106900" y="14999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87</xdr:row>
      <xdr:rowOff>111125</xdr:rowOff>
    </xdr:from>
    <xdr:to>
      <xdr:col>81</xdr:col>
      <xdr:colOff>133350</xdr:colOff>
      <xdr:row>87</xdr:row>
      <xdr:rowOff>111125</xdr:rowOff>
    </xdr:to>
    <xdr:cxnSp macro="">
      <xdr:nvCxnSpPr>
        <xdr:cNvPr id="252" name="直線コネクタ 251">
          <a:extLst>
            <a:ext uri="{FF2B5EF4-FFF2-40B4-BE49-F238E27FC236}">
              <a16:creationId xmlns:a16="http://schemas.microsoft.com/office/drawing/2014/main" id="{917F835B-B657-4D2A-850E-71E88CA9B071}"/>
            </a:ext>
          </a:extLst>
        </xdr:cNvPr>
        <xdr:cNvCxnSpPr/>
      </xdr:nvCxnSpPr>
      <xdr:spPr>
        <a:xfrm>
          <a:off x="16929100" y="15027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110718</xdr:rowOff>
    </xdr:from>
    <xdr:ext cx="762000" cy="259045"/>
    <xdr:sp macro="" textlink="">
      <xdr:nvSpPr>
        <xdr:cNvPr id="253" name="給与水準   （国との比較）最大値テキスト">
          <a:extLst>
            <a:ext uri="{FF2B5EF4-FFF2-40B4-BE49-F238E27FC236}">
              <a16:creationId xmlns:a16="http://schemas.microsoft.com/office/drawing/2014/main" id="{4FCC5795-36F7-483A-A9A1-E81CF0FB4D28}"/>
            </a:ext>
          </a:extLst>
        </xdr:cNvPr>
        <xdr:cNvSpPr txBox="1"/>
      </xdr:nvSpPr>
      <xdr:spPr>
        <a:xfrm>
          <a:off x="17106900" y="1348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24341</xdr:rowOff>
    </xdr:from>
    <xdr:to>
      <xdr:col>81</xdr:col>
      <xdr:colOff>133350</xdr:colOff>
      <xdr:row>80</xdr:row>
      <xdr:rowOff>24341</xdr:rowOff>
    </xdr:to>
    <xdr:cxnSp macro="">
      <xdr:nvCxnSpPr>
        <xdr:cNvPr id="254" name="直線コネクタ 253">
          <a:extLst>
            <a:ext uri="{FF2B5EF4-FFF2-40B4-BE49-F238E27FC236}">
              <a16:creationId xmlns:a16="http://schemas.microsoft.com/office/drawing/2014/main" id="{57F898D4-8E8C-4440-A7CB-41F734ADED80}"/>
            </a:ext>
          </a:extLst>
        </xdr:cNvPr>
        <xdr:cNvCxnSpPr/>
      </xdr:nvCxnSpPr>
      <xdr:spPr>
        <a:xfrm>
          <a:off x="16929100" y="13740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111125</xdr:rowOff>
    </xdr:from>
    <xdr:to>
      <xdr:col>81</xdr:col>
      <xdr:colOff>44450</xdr:colOff>
      <xdr:row>87</xdr:row>
      <xdr:rowOff>111125</xdr:rowOff>
    </xdr:to>
    <xdr:cxnSp macro="">
      <xdr:nvCxnSpPr>
        <xdr:cNvPr id="255" name="直線コネクタ 254">
          <a:extLst>
            <a:ext uri="{FF2B5EF4-FFF2-40B4-BE49-F238E27FC236}">
              <a16:creationId xmlns:a16="http://schemas.microsoft.com/office/drawing/2014/main" id="{A1B8751C-D783-4C08-941A-EB8958CBD5F5}"/>
            </a:ext>
          </a:extLst>
        </xdr:cNvPr>
        <xdr:cNvCxnSpPr/>
      </xdr:nvCxnSpPr>
      <xdr:spPr>
        <a:xfrm>
          <a:off x="16179800" y="150272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8061</xdr:rowOff>
    </xdr:from>
    <xdr:ext cx="762000" cy="259045"/>
    <xdr:sp macro="" textlink="">
      <xdr:nvSpPr>
        <xdr:cNvPr id="256" name="給与水準   （国との比較）平均値テキスト">
          <a:extLst>
            <a:ext uri="{FF2B5EF4-FFF2-40B4-BE49-F238E27FC236}">
              <a16:creationId xmlns:a16="http://schemas.microsoft.com/office/drawing/2014/main" id="{CDD3F602-29FE-466B-900C-E866DA2680CD}"/>
            </a:ext>
          </a:extLst>
        </xdr:cNvPr>
        <xdr:cNvSpPr txBox="1"/>
      </xdr:nvSpPr>
      <xdr:spPr>
        <a:xfrm>
          <a:off x="17106900" y="1423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57" name="フローチャート: 判断 256">
          <a:extLst>
            <a:ext uri="{FF2B5EF4-FFF2-40B4-BE49-F238E27FC236}">
              <a16:creationId xmlns:a16="http://schemas.microsoft.com/office/drawing/2014/main" id="{7F21C31F-8B5A-47FB-8DB2-8DDD7053E590}"/>
            </a:ext>
          </a:extLst>
        </xdr:cNvPr>
        <xdr:cNvSpPr/>
      </xdr:nvSpPr>
      <xdr:spPr>
        <a:xfrm>
          <a:off x="169672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111125</xdr:rowOff>
    </xdr:from>
    <xdr:to>
      <xdr:col>77</xdr:col>
      <xdr:colOff>44450</xdr:colOff>
      <xdr:row>88</xdr:row>
      <xdr:rowOff>120650</xdr:rowOff>
    </xdr:to>
    <xdr:cxnSp macro="">
      <xdr:nvCxnSpPr>
        <xdr:cNvPr id="258" name="直線コネクタ 257">
          <a:extLst>
            <a:ext uri="{FF2B5EF4-FFF2-40B4-BE49-F238E27FC236}">
              <a16:creationId xmlns:a16="http://schemas.microsoft.com/office/drawing/2014/main" id="{57C9C9E5-E4FB-4501-885E-AF7B580BCE4A}"/>
            </a:ext>
          </a:extLst>
        </xdr:cNvPr>
        <xdr:cNvCxnSpPr/>
      </xdr:nvCxnSpPr>
      <xdr:spPr>
        <a:xfrm flipV="1">
          <a:off x="15290800" y="15027275"/>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142875</xdr:rowOff>
    </xdr:from>
    <xdr:to>
      <xdr:col>77</xdr:col>
      <xdr:colOff>95250</xdr:colOff>
      <xdr:row>84</xdr:row>
      <xdr:rowOff>73025</xdr:rowOff>
    </xdr:to>
    <xdr:sp macro="" textlink="">
      <xdr:nvSpPr>
        <xdr:cNvPr id="259" name="フローチャート: 判断 258">
          <a:extLst>
            <a:ext uri="{FF2B5EF4-FFF2-40B4-BE49-F238E27FC236}">
              <a16:creationId xmlns:a16="http://schemas.microsoft.com/office/drawing/2014/main" id="{8D0D941F-C29A-44E8-B468-98681DDC0A3D}"/>
            </a:ext>
          </a:extLst>
        </xdr:cNvPr>
        <xdr:cNvSpPr/>
      </xdr:nvSpPr>
      <xdr:spPr>
        <a:xfrm>
          <a:off x="16129000" y="1437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83202</xdr:rowOff>
    </xdr:from>
    <xdr:ext cx="736600" cy="259045"/>
    <xdr:sp macro="" textlink="">
      <xdr:nvSpPr>
        <xdr:cNvPr id="260" name="テキスト ボックス 259">
          <a:extLst>
            <a:ext uri="{FF2B5EF4-FFF2-40B4-BE49-F238E27FC236}">
              <a16:creationId xmlns:a16="http://schemas.microsoft.com/office/drawing/2014/main" id="{E3B54F10-32B6-4685-B7EB-E022210065D3}"/>
            </a:ext>
          </a:extLst>
        </xdr:cNvPr>
        <xdr:cNvSpPr txBox="1"/>
      </xdr:nvSpPr>
      <xdr:spPr>
        <a:xfrm>
          <a:off x="15798800" y="1414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151341</xdr:rowOff>
    </xdr:from>
    <xdr:to>
      <xdr:col>72</xdr:col>
      <xdr:colOff>203200</xdr:colOff>
      <xdr:row>88</xdr:row>
      <xdr:rowOff>120650</xdr:rowOff>
    </xdr:to>
    <xdr:cxnSp macro="">
      <xdr:nvCxnSpPr>
        <xdr:cNvPr id="261" name="直線コネクタ 260">
          <a:extLst>
            <a:ext uri="{FF2B5EF4-FFF2-40B4-BE49-F238E27FC236}">
              <a16:creationId xmlns:a16="http://schemas.microsoft.com/office/drawing/2014/main" id="{8F332939-0EB4-4773-B5EB-C562CC437AB4}"/>
            </a:ext>
          </a:extLst>
        </xdr:cNvPr>
        <xdr:cNvCxnSpPr/>
      </xdr:nvCxnSpPr>
      <xdr:spPr>
        <a:xfrm>
          <a:off x="14401800" y="15067491"/>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11641</xdr:rowOff>
    </xdr:from>
    <xdr:to>
      <xdr:col>73</xdr:col>
      <xdr:colOff>44450</xdr:colOff>
      <xdr:row>84</xdr:row>
      <xdr:rowOff>113241</xdr:rowOff>
    </xdr:to>
    <xdr:sp macro="" textlink="">
      <xdr:nvSpPr>
        <xdr:cNvPr id="262" name="フローチャート: 判断 261">
          <a:extLst>
            <a:ext uri="{FF2B5EF4-FFF2-40B4-BE49-F238E27FC236}">
              <a16:creationId xmlns:a16="http://schemas.microsoft.com/office/drawing/2014/main" id="{FF43641B-9D6C-4B31-B537-5BACD7F2DAF2}"/>
            </a:ext>
          </a:extLst>
        </xdr:cNvPr>
        <xdr:cNvSpPr/>
      </xdr:nvSpPr>
      <xdr:spPr>
        <a:xfrm>
          <a:off x="15240000" y="144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123418</xdr:rowOff>
    </xdr:from>
    <xdr:ext cx="762000" cy="259045"/>
    <xdr:sp macro="" textlink="">
      <xdr:nvSpPr>
        <xdr:cNvPr id="263" name="テキスト ボックス 262">
          <a:extLst>
            <a:ext uri="{FF2B5EF4-FFF2-40B4-BE49-F238E27FC236}">
              <a16:creationId xmlns:a16="http://schemas.microsoft.com/office/drawing/2014/main" id="{C14E76FC-BA3B-4ED9-8448-F60A985E3B34}"/>
            </a:ext>
          </a:extLst>
        </xdr:cNvPr>
        <xdr:cNvSpPr txBox="1"/>
      </xdr:nvSpPr>
      <xdr:spPr>
        <a:xfrm>
          <a:off x="14909800" y="14182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131234</xdr:rowOff>
    </xdr:from>
    <xdr:to>
      <xdr:col>68</xdr:col>
      <xdr:colOff>152400</xdr:colOff>
      <xdr:row>87</xdr:row>
      <xdr:rowOff>151341</xdr:rowOff>
    </xdr:to>
    <xdr:cxnSp macro="">
      <xdr:nvCxnSpPr>
        <xdr:cNvPr id="264" name="直線コネクタ 263">
          <a:extLst>
            <a:ext uri="{FF2B5EF4-FFF2-40B4-BE49-F238E27FC236}">
              <a16:creationId xmlns:a16="http://schemas.microsoft.com/office/drawing/2014/main" id="{0A982AC3-5AF7-41DC-BD60-70DB9F5607BF}"/>
            </a:ext>
          </a:extLst>
        </xdr:cNvPr>
        <xdr:cNvCxnSpPr/>
      </xdr:nvCxnSpPr>
      <xdr:spPr>
        <a:xfrm>
          <a:off x="13512800" y="15047384"/>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11641</xdr:rowOff>
    </xdr:from>
    <xdr:to>
      <xdr:col>68</xdr:col>
      <xdr:colOff>203200</xdr:colOff>
      <xdr:row>84</xdr:row>
      <xdr:rowOff>113241</xdr:rowOff>
    </xdr:to>
    <xdr:sp macro="" textlink="">
      <xdr:nvSpPr>
        <xdr:cNvPr id="265" name="フローチャート: 判断 264">
          <a:extLst>
            <a:ext uri="{FF2B5EF4-FFF2-40B4-BE49-F238E27FC236}">
              <a16:creationId xmlns:a16="http://schemas.microsoft.com/office/drawing/2014/main" id="{D376AE43-E360-44F0-B45C-BF6E0365D8B9}"/>
            </a:ext>
          </a:extLst>
        </xdr:cNvPr>
        <xdr:cNvSpPr/>
      </xdr:nvSpPr>
      <xdr:spPr>
        <a:xfrm>
          <a:off x="14351000" y="144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123418</xdr:rowOff>
    </xdr:from>
    <xdr:ext cx="762000" cy="259045"/>
    <xdr:sp macro="" textlink="">
      <xdr:nvSpPr>
        <xdr:cNvPr id="266" name="テキスト ボックス 265">
          <a:extLst>
            <a:ext uri="{FF2B5EF4-FFF2-40B4-BE49-F238E27FC236}">
              <a16:creationId xmlns:a16="http://schemas.microsoft.com/office/drawing/2014/main" id="{EE54CC25-7522-45D6-B4BB-04B82DA66131}"/>
            </a:ext>
          </a:extLst>
        </xdr:cNvPr>
        <xdr:cNvSpPr txBox="1"/>
      </xdr:nvSpPr>
      <xdr:spPr>
        <a:xfrm>
          <a:off x="14020800" y="14182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51859</xdr:rowOff>
    </xdr:from>
    <xdr:to>
      <xdr:col>64</xdr:col>
      <xdr:colOff>152400</xdr:colOff>
      <xdr:row>84</xdr:row>
      <xdr:rowOff>153459</xdr:rowOff>
    </xdr:to>
    <xdr:sp macro="" textlink="">
      <xdr:nvSpPr>
        <xdr:cNvPr id="267" name="フローチャート: 判断 266">
          <a:extLst>
            <a:ext uri="{FF2B5EF4-FFF2-40B4-BE49-F238E27FC236}">
              <a16:creationId xmlns:a16="http://schemas.microsoft.com/office/drawing/2014/main" id="{E44129D5-0C66-4A27-89CD-7FE8ED1D052F}"/>
            </a:ext>
          </a:extLst>
        </xdr:cNvPr>
        <xdr:cNvSpPr/>
      </xdr:nvSpPr>
      <xdr:spPr>
        <a:xfrm>
          <a:off x="13462000" y="14453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163636</xdr:rowOff>
    </xdr:from>
    <xdr:ext cx="762000" cy="259045"/>
    <xdr:sp macro="" textlink="">
      <xdr:nvSpPr>
        <xdr:cNvPr id="268" name="テキスト ボックス 267">
          <a:extLst>
            <a:ext uri="{FF2B5EF4-FFF2-40B4-BE49-F238E27FC236}">
              <a16:creationId xmlns:a16="http://schemas.microsoft.com/office/drawing/2014/main" id="{79C542CE-34E1-4095-823B-584EE9D5809C}"/>
            </a:ext>
          </a:extLst>
        </xdr:cNvPr>
        <xdr:cNvSpPr txBox="1"/>
      </xdr:nvSpPr>
      <xdr:spPr>
        <a:xfrm>
          <a:off x="13131800" y="1422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CF2CA9F6-64E2-46DF-9164-9BB0D1497C4A}"/>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9783633C-813C-4A43-8A91-EAE1AEF5AEA8}"/>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29182A20-10F3-496C-89DE-1D341DBB1D11}"/>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9C486BBD-BEAE-4C57-9C4A-20633FE7682D}"/>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1D864219-E302-477B-AE43-A9B5534009AC}"/>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60325</xdr:rowOff>
    </xdr:from>
    <xdr:to>
      <xdr:col>81</xdr:col>
      <xdr:colOff>95250</xdr:colOff>
      <xdr:row>87</xdr:row>
      <xdr:rowOff>161925</xdr:rowOff>
    </xdr:to>
    <xdr:sp macro="" textlink="">
      <xdr:nvSpPr>
        <xdr:cNvPr id="274" name="楕円 273">
          <a:extLst>
            <a:ext uri="{FF2B5EF4-FFF2-40B4-BE49-F238E27FC236}">
              <a16:creationId xmlns:a16="http://schemas.microsoft.com/office/drawing/2014/main" id="{88753986-205C-4C5C-A86E-A05FC8A8E68F}"/>
            </a:ext>
          </a:extLst>
        </xdr:cNvPr>
        <xdr:cNvSpPr/>
      </xdr:nvSpPr>
      <xdr:spPr>
        <a:xfrm>
          <a:off x="169672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127652</xdr:rowOff>
    </xdr:from>
    <xdr:ext cx="762000" cy="259045"/>
    <xdr:sp macro="" textlink="">
      <xdr:nvSpPr>
        <xdr:cNvPr id="275" name="給与水準   （国との比較）該当値テキスト">
          <a:extLst>
            <a:ext uri="{FF2B5EF4-FFF2-40B4-BE49-F238E27FC236}">
              <a16:creationId xmlns:a16="http://schemas.microsoft.com/office/drawing/2014/main" id="{C61799FD-C97B-48F0-BF2F-791EEB79361C}"/>
            </a:ext>
          </a:extLst>
        </xdr:cNvPr>
        <xdr:cNvSpPr txBox="1"/>
      </xdr:nvSpPr>
      <xdr:spPr>
        <a:xfrm>
          <a:off x="17106900" y="1487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60325</xdr:rowOff>
    </xdr:from>
    <xdr:to>
      <xdr:col>77</xdr:col>
      <xdr:colOff>95250</xdr:colOff>
      <xdr:row>87</xdr:row>
      <xdr:rowOff>161925</xdr:rowOff>
    </xdr:to>
    <xdr:sp macro="" textlink="">
      <xdr:nvSpPr>
        <xdr:cNvPr id="276" name="楕円 275">
          <a:extLst>
            <a:ext uri="{FF2B5EF4-FFF2-40B4-BE49-F238E27FC236}">
              <a16:creationId xmlns:a16="http://schemas.microsoft.com/office/drawing/2014/main" id="{EEDC76B8-173E-4B0E-B0F4-81DC4437B2CA}"/>
            </a:ext>
          </a:extLst>
        </xdr:cNvPr>
        <xdr:cNvSpPr/>
      </xdr:nvSpPr>
      <xdr:spPr>
        <a:xfrm>
          <a:off x="16129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146702</xdr:rowOff>
    </xdr:from>
    <xdr:ext cx="736600" cy="259045"/>
    <xdr:sp macro="" textlink="">
      <xdr:nvSpPr>
        <xdr:cNvPr id="277" name="テキスト ボックス 276">
          <a:extLst>
            <a:ext uri="{FF2B5EF4-FFF2-40B4-BE49-F238E27FC236}">
              <a16:creationId xmlns:a16="http://schemas.microsoft.com/office/drawing/2014/main" id="{0F64468E-6766-4A1C-A400-4EC4F6BC6EC6}"/>
            </a:ext>
          </a:extLst>
        </xdr:cNvPr>
        <xdr:cNvSpPr txBox="1"/>
      </xdr:nvSpPr>
      <xdr:spPr>
        <a:xfrm>
          <a:off x="15798800" y="1506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69850</xdr:rowOff>
    </xdr:from>
    <xdr:to>
      <xdr:col>73</xdr:col>
      <xdr:colOff>44450</xdr:colOff>
      <xdr:row>89</xdr:row>
      <xdr:rowOff>0</xdr:rowOff>
    </xdr:to>
    <xdr:sp macro="" textlink="">
      <xdr:nvSpPr>
        <xdr:cNvPr id="278" name="楕円 277">
          <a:extLst>
            <a:ext uri="{FF2B5EF4-FFF2-40B4-BE49-F238E27FC236}">
              <a16:creationId xmlns:a16="http://schemas.microsoft.com/office/drawing/2014/main" id="{5CD94DA9-BE8C-42FE-86F9-0900FA2723FE}"/>
            </a:ext>
          </a:extLst>
        </xdr:cNvPr>
        <xdr:cNvSpPr/>
      </xdr:nvSpPr>
      <xdr:spPr>
        <a:xfrm>
          <a:off x="15240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156227</xdr:rowOff>
    </xdr:from>
    <xdr:ext cx="762000" cy="259045"/>
    <xdr:sp macro="" textlink="">
      <xdr:nvSpPr>
        <xdr:cNvPr id="279" name="テキスト ボックス 278">
          <a:extLst>
            <a:ext uri="{FF2B5EF4-FFF2-40B4-BE49-F238E27FC236}">
              <a16:creationId xmlns:a16="http://schemas.microsoft.com/office/drawing/2014/main" id="{840A4D15-5A9A-4C7D-A37A-0872715B4E2A}"/>
            </a:ext>
          </a:extLst>
        </xdr:cNvPr>
        <xdr:cNvSpPr txBox="1"/>
      </xdr:nvSpPr>
      <xdr:spPr>
        <a:xfrm>
          <a:off x="14909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100541</xdr:rowOff>
    </xdr:from>
    <xdr:to>
      <xdr:col>68</xdr:col>
      <xdr:colOff>203200</xdr:colOff>
      <xdr:row>88</xdr:row>
      <xdr:rowOff>30691</xdr:rowOff>
    </xdr:to>
    <xdr:sp macro="" textlink="">
      <xdr:nvSpPr>
        <xdr:cNvPr id="280" name="楕円 279">
          <a:extLst>
            <a:ext uri="{FF2B5EF4-FFF2-40B4-BE49-F238E27FC236}">
              <a16:creationId xmlns:a16="http://schemas.microsoft.com/office/drawing/2014/main" id="{B4C17AB3-2A3F-4E74-8F42-40398CB44B99}"/>
            </a:ext>
          </a:extLst>
        </xdr:cNvPr>
        <xdr:cNvSpPr/>
      </xdr:nvSpPr>
      <xdr:spPr>
        <a:xfrm>
          <a:off x="14351000" y="1501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15468</xdr:rowOff>
    </xdr:from>
    <xdr:ext cx="762000" cy="259045"/>
    <xdr:sp macro="" textlink="">
      <xdr:nvSpPr>
        <xdr:cNvPr id="281" name="テキスト ボックス 280">
          <a:extLst>
            <a:ext uri="{FF2B5EF4-FFF2-40B4-BE49-F238E27FC236}">
              <a16:creationId xmlns:a16="http://schemas.microsoft.com/office/drawing/2014/main" id="{8A2EC908-4693-43BB-A651-B75AB9710587}"/>
            </a:ext>
          </a:extLst>
        </xdr:cNvPr>
        <xdr:cNvSpPr txBox="1"/>
      </xdr:nvSpPr>
      <xdr:spPr>
        <a:xfrm>
          <a:off x="14020800" y="15103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80434</xdr:rowOff>
    </xdr:from>
    <xdr:to>
      <xdr:col>64</xdr:col>
      <xdr:colOff>152400</xdr:colOff>
      <xdr:row>88</xdr:row>
      <xdr:rowOff>10584</xdr:rowOff>
    </xdr:to>
    <xdr:sp macro="" textlink="">
      <xdr:nvSpPr>
        <xdr:cNvPr id="282" name="楕円 281">
          <a:extLst>
            <a:ext uri="{FF2B5EF4-FFF2-40B4-BE49-F238E27FC236}">
              <a16:creationId xmlns:a16="http://schemas.microsoft.com/office/drawing/2014/main" id="{758CE75C-0480-4EB7-BBAB-BD62A527E9AF}"/>
            </a:ext>
          </a:extLst>
        </xdr:cNvPr>
        <xdr:cNvSpPr/>
      </xdr:nvSpPr>
      <xdr:spPr>
        <a:xfrm>
          <a:off x="13462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166811</xdr:rowOff>
    </xdr:from>
    <xdr:ext cx="762000" cy="259045"/>
    <xdr:sp macro="" textlink="">
      <xdr:nvSpPr>
        <xdr:cNvPr id="283" name="テキスト ボックス 282">
          <a:extLst>
            <a:ext uri="{FF2B5EF4-FFF2-40B4-BE49-F238E27FC236}">
              <a16:creationId xmlns:a16="http://schemas.microsoft.com/office/drawing/2014/main" id="{CCEA6665-3BA3-4F7B-B8F5-23BB5C754C27}"/>
            </a:ext>
          </a:extLst>
        </xdr:cNvPr>
        <xdr:cNvSpPr txBox="1"/>
      </xdr:nvSpPr>
      <xdr:spPr>
        <a:xfrm>
          <a:off x="13131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D2D205CB-EAD6-488A-925D-EFB51F2060FF}"/>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DDED8BE8-180E-41B2-A938-338BD1334EF9}"/>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25508318-E8DD-4759-817D-2E77E73FF8E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5269A650-59F7-423F-BCDA-87EE7034E26B}"/>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21C5A00B-CA87-40DB-A897-AB264878157E}"/>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5DA8B80A-6BB7-4F73-85B4-74CC577EA639}"/>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174D7930-5317-4CD9-A725-551ED7A932CF}"/>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527E66CA-A825-4249-938A-6CEA8DD123E5}"/>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46357A6B-8F2C-4EF1-82F7-E6C8606C89ED}"/>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D278D3C5-5B69-4465-ABC2-CC4CC0BADE0D}"/>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C080C0AA-2EF2-43F7-8871-29C24D55F143}"/>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F94F0024-1339-4629-9314-9A70501D67C9}"/>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4F82B7F-6F02-4E07-B6F9-B7CF38686622}"/>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昨年度と比較して職員数は増加したが、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現在の行政需要を勘定すると適正な職員数であり、類似団体や県内平均と比較しても少ない職員数で行政運営を行えている。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第</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次豊川市定員適正化計画（令和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年度）による効率的な組織体制と職員の適正配置、デジタル化による業務の簡素化・効率化、民間委託等の推進、多様な採用形態の活用を推進することで、定員適正化に努める。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C96DB8C3-0338-40B6-ACB4-E997963FE538}"/>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D2B2D31B-3DDB-4308-9B50-24DE7BAA331A}"/>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660AC703-8A7B-4ADF-B193-93DC5E5D2228}"/>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0" name="直線コネクタ 299">
          <a:extLst>
            <a:ext uri="{FF2B5EF4-FFF2-40B4-BE49-F238E27FC236}">
              <a16:creationId xmlns:a16="http://schemas.microsoft.com/office/drawing/2014/main" id="{F688C1DE-9EAE-406C-9788-D4B593158184}"/>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1" name="テキスト ボックス 300">
          <a:extLst>
            <a:ext uri="{FF2B5EF4-FFF2-40B4-BE49-F238E27FC236}">
              <a16:creationId xmlns:a16="http://schemas.microsoft.com/office/drawing/2014/main" id="{BE8D7324-13DA-4F53-94A6-E91FEB64DFE6}"/>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516C1C05-CD78-4C85-8C4F-5AC22ABB14C5}"/>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A42EEBEB-D1D0-493B-AC61-BB9ED8D874C6}"/>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4" name="直線コネクタ 303">
          <a:extLst>
            <a:ext uri="{FF2B5EF4-FFF2-40B4-BE49-F238E27FC236}">
              <a16:creationId xmlns:a16="http://schemas.microsoft.com/office/drawing/2014/main" id="{8E428189-6CCC-4932-A0E6-101DA4B218C1}"/>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5" name="テキスト ボックス 304">
          <a:extLst>
            <a:ext uri="{FF2B5EF4-FFF2-40B4-BE49-F238E27FC236}">
              <a16:creationId xmlns:a16="http://schemas.microsoft.com/office/drawing/2014/main" id="{F3596C61-2126-4DBD-BA63-59E384804BB8}"/>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a:extLst>
            <a:ext uri="{FF2B5EF4-FFF2-40B4-BE49-F238E27FC236}">
              <a16:creationId xmlns:a16="http://schemas.microsoft.com/office/drawing/2014/main" id="{2C6B6189-08EE-41F9-A9DD-E1718672F856}"/>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7" name="テキスト ボックス 306">
          <a:extLst>
            <a:ext uri="{FF2B5EF4-FFF2-40B4-BE49-F238E27FC236}">
              <a16:creationId xmlns:a16="http://schemas.microsoft.com/office/drawing/2014/main" id="{0E849AE9-16BA-4CEA-A4B3-FD2F47E109E4}"/>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8" name="定員管理の状況グラフ枠">
          <a:extLst>
            <a:ext uri="{FF2B5EF4-FFF2-40B4-BE49-F238E27FC236}">
              <a16:creationId xmlns:a16="http://schemas.microsoft.com/office/drawing/2014/main" id="{12DC5FD1-55CF-4A60-8A53-DD508C22DAD5}"/>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136525</xdr:rowOff>
    </xdr:from>
    <xdr:to>
      <xdr:col>81</xdr:col>
      <xdr:colOff>44450</xdr:colOff>
      <xdr:row>66</xdr:row>
      <xdr:rowOff>124778</xdr:rowOff>
    </xdr:to>
    <xdr:cxnSp macro="">
      <xdr:nvCxnSpPr>
        <xdr:cNvPr id="309" name="直線コネクタ 308">
          <a:extLst>
            <a:ext uri="{FF2B5EF4-FFF2-40B4-BE49-F238E27FC236}">
              <a16:creationId xmlns:a16="http://schemas.microsoft.com/office/drawing/2014/main" id="{0B007150-3AD6-4EF3-A582-A37BCCE76C14}"/>
            </a:ext>
          </a:extLst>
        </xdr:cNvPr>
        <xdr:cNvCxnSpPr/>
      </xdr:nvCxnSpPr>
      <xdr:spPr>
        <a:xfrm flipV="1">
          <a:off x="17018000" y="10252075"/>
          <a:ext cx="0" cy="11884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96855</xdr:rowOff>
    </xdr:from>
    <xdr:ext cx="762000" cy="259045"/>
    <xdr:sp macro="" textlink="">
      <xdr:nvSpPr>
        <xdr:cNvPr id="310" name="定員管理の状況最小値テキスト">
          <a:extLst>
            <a:ext uri="{FF2B5EF4-FFF2-40B4-BE49-F238E27FC236}">
              <a16:creationId xmlns:a16="http://schemas.microsoft.com/office/drawing/2014/main" id="{9A28112F-6C22-42A6-9895-28EEBE7E4DEC}"/>
            </a:ext>
          </a:extLst>
        </xdr:cNvPr>
        <xdr:cNvSpPr txBox="1"/>
      </xdr:nvSpPr>
      <xdr:spPr>
        <a:xfrm>
          <a:off x="17106900" y="11412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124778</xdr:rowOff>
    </xdr:from>
    <xdr:to>
      <xdr:col>81</xdr:col>
      <xdr:colOff>133350</xdr:colOff>
      <xdr:row>66</xdr:row>
      <xdr:rowOff>124778</xdr:rowOff>
    </xdr:to>
    <xdr:cxnSp macro="">
      <xdr:nvCxnSpPr>
        <xdr:cNvPr id="311" name="直線コネクタ 310">
          <a:extLst>
            <a:ext uri="{FF2B5EF4-FFF2-40B4-BE49-F238E27FC236}">
              <a16:creationId xmlns:a16="http://schemas.microsoft.com/office/drawing/2014/main" id="{4564A82D-35DB-4991-B0C0-C8F90CFD9272}"/>
            </a:ext>
          </a:extLst>
        </xdr:cNvPr>
        <xdr:cNvCxnSpPr/>
      </xdr:nvCxnSpPr>
      <xdr:spPr>
        <a:xfrm>
          <a:off x="16929100" y="11440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51452</xdr:rowOff>
    </xdr:from>
    <xdr:ext cx="762000" cy="259045"/>
    <xdr:sp macro="" textlink="">
      <xdr:nvSpPr>
        <xdr:cNvPr id="312" name="定員管理の状況最大値テキスト">
          <a:extLst>
            <a:ext uri="{FF2B5EF4-FFF2-40B4-BE49-F238E27FC236}">
              <a16:creationId xmlns:a16="http://schemas.microsoft.com/office/drawing/2014/main" id="{ED970ECF-36CF-442B-9653-EE45F4750975}"/>
            </a:ext>
          </a:extLst>
        </xdr:cNvPr>
        <xdr:cNvSpPr txBox="1"/>
      </xdr:nvSpPr>
      <xdr:spPr>
        <a:xfrm>
          <a:off x="17106900" y="999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136525</xdr:rowOff>
    </xdr:from>
    <xdr:to>
      <xdr:col>81</xdr:col>
      <xdr:colOff>133350</xdr:colOff>
      <xdr:row>59</xdr:row>
      <xdr:rowOff>136525</xdr:rowOff>
    </xdr:to>
    <xdr:cxnSp macro="">
      <xdr:nvCxnSpPr>
        <xdr:cNvPr id="313" name="直線コネクタ 312">
          <a:extLst>
            <a:ext uri="{FF2B5EF4-FFF2-40B4-BE49-F238E27FC236}">
              <a16:creationId xmlns:a16="http://schemas.microsoft.com/office/drawing/2014/main" id="{1B2FC11D-EDFB-4C92-BD5C-8CE1616E1EF0}"/>
            </a:ext>
          </a:extLst>
        </xdr:cNvPr>
        <xdr:cNvCxnSpPr/>
      </xdr:nvCxnSpPr>
      <xdr:spPr>
        <a:xfrm>
          <a:off x="16929100" y="1025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82232</xdr:rowOff>
    </xdr:from>
    <xdr:to>
      <xdr:col>81</xdr:col>
      <xdr:colOff>44450</xdr:colOff>
      <xdr:row>59</xdr:row>
      <xdr:rowOff>154622</xdr:rowOff>
    </xdr:to>
    <xdr:cxnSp macro="">
      <xdr:nvCxnSpPr>
        <xdr:cNvPr id="314" name="直線コネクタ 313">
          <a:extLst>
            <a:ext uri="{FF2B5EF4-FFF2-40B4-BE49-F238E27FC236}">
              <a16:creationId xmlns:a16="http://schemas.microsoft.com/office/drawing/2014/main" id="{C6A3A3A7-42B8-4C2D-AF1A-0AFAA1F73DFC}"/>
            </a:ext>
          </a:extLst>
        </xdr:cNvPr>
        <xdr:cNvCxnSpPr/>
      </xdr:nvCxnSpPr>
      <xdr:spPr>
        <a:xfrm>
          <a:off x="16179800" y="10197782"/>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104474</xdr:rowOff>
    </xdr:from>
    <xdr:ext cx="762000" cy="259045"/>
    <xdr:sp macro="" textlink="">
      <xdr:nvSpPr>
        <xdr:cNvPr id="315" name="定員管理の状況平均値テキスト">
          <a:extLst>
            <a:ext uri="{FF2B5EF4-FFF2-40B4-BE49-F238E27FC236}">
              <a16:creationId xmlns:a16="http://schemas.microsoft.com/office/drawing/2014/main" id="{F5A4E245-E8EB-4327-8D28-7AF14BB7886A}"/>
            </a:ext>
          </a:extLst>
        </xdr:cNvPr>
        <xdr:cNvSpPr txBox="1"/>
      </xdr:nvSpPr>
      <xdr:spPr>
        <a:xfrm>
          <a:off x="17106900" y="10734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132397</xdr:rowOff>
    </xdr:from>
    <xdr:to>
      <xdr:col>81</xdr:col>
      <xdr:colOff>95250</xdr:colOff>
      <xdr:row>63</xdr:row>
      <xdr:rowOff>62547</xdr:rowOff>
    </xdr:to>
    <xdr:sp macro="" textlink="">
      <xdr:nvSpPr>
        <xdr:cNvPr id="316" name="フローチャート: 判断 315">
          <a:extLst>
            <a:ext uri="{FF2B5EF4-FFF2-40B4-BE49-F238E27FC236}">
              <a16:creationId xmlns:a16="http://schemas.microsoft.com/office/drawing/2014/main" id="{148BA65B-122D-49D2-B5CA-BCA0E0082E6A}"/>
            </a:ext>
          </a:extLst>
        </xdr:cNvPr>
        <xdr:cNvSpPr/>
      </xdr:nvSpPr>
      <xdr:spPr>
        <a:xfrm>
          <a:off x="16967200" y="1076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82232</xdr:rowOff>
    </xdr:from>
    <xdr:to>
      <xdr:col>77</xdr:col>
      <xdr:colOff>44450</xdr:colOff>
      <xdr:row>59</xdr:row>
      <xdr:rowOff>82232</xdr:rowOff>
    </xdr:to>
    <xdr:cxnSp macro="">
      <xdr:nvCxnSpPr>
        <xdr:cNvPr id="317" name="直線コネクタ 316">
          <a:extLst>
            <a:ext uri="{FF2B5EF4-FFF2-40B4-BE49-F238E27FC236}">
              <a16:creationId xmlns:a16="http://schemas.microsoft.com/office/drawing/2014/main" id="{B5CF0F5A-78C9-49A5-847D-ACF3FF6C361E}"/>
            </a:ext>
          </a:extLst>
        </xdr:cNvPr>
        <xdr:cNvCxnSpPr/>
      </xdr:nvCxnSpPr>
      <xdr:spPr>
        <a:xfrm>
          <a:off x="15290800" y="101977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72072</xdr:rowOff>
    </xdr:from>
    <xdr:to>
      <xdr:col>77</xdr:col>
      <xdr:colOff>95250</xdr:colOff>
      <xdr:row>63</xdr:row>
      <xdr:rowOff>2222</xdr:rowOff>
    </xdr:to>
    <xdr:sp macro="" textlink="">
      <xdr:nvSpPr>
        <xdr:cNvPr id="318" name="フローチャート: 判断 317">
          <a:extLst>
            <a:ext uri="{FF2B5EF4-FFF2-40B4-BE49-F238E27FC236}">
              <a16:creationId xmlns:a16="http://schemas.microsoft.com/office/drawing/2014/main" id="{3D6E3256-E852-49AE-A5E5-57D75EDFE38C}"/>
            </a:ext>
          </a:extLst>
        </xdr:cNvPr>
        <xdr:cNvSpPr/>
      </xdr:nvSpPr>
      <xdr:spPr>
        <a:xfrm>
          <a:off x="16129000" y="1070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158449</xdr:rowOff>
    </xdr:from>
    <xdr:ext cx="736600" cy="259045"/>
    <xdr:sp macro="" textlink="">
      <xdr:nvSpPr>
        <xdr:cNvPr id="319" name="テキスト ボックス 318">
          <a:extLst>
            <a:ext uri="{FF2B5EF4-FFF2-40B4-BE49-F238E27FC236}">
              <a16:creationId xmlns:a16="http://schemas.microsoft.com/office/drawing/2014/main" id="{126CE9F8-2694-43CA-9374-A06724B80E3F}"/>
            </a:ext>
          </a:extLst>
        </xdr:cNvPr>
        <xdr:cNvSpPr txBox="1"/>
      </xdr:nvSpPr>
      <xdr:spPr>
        <a:xfrm>
          <a:off x="15798800" y="10788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3810</xdr:rowOff>
    </xdr:from>
    <xdr:to>
      <xdr:col>72</xdr:col>
      <xdr:colOff>203200</xdr:colOff>
      <xdr:row>59</xdr:row>
      <xdr:rowOff>82232</xdr:rowOff>
    </xdr:to>
    <xdr:cxnSp macro="">
      <xdr:nvCxnSpPr>
        <xdr:cNvPr id="320" name="直線コネクタ 319">
          <a:extLst>
            <a:ext uri="{FF2B5EF4-FFF2-40B4-BE49-F238E27FC236}">
              <a16:creationId xmlns:a16="http://schemas.microsoft.com/office/drawing/2014/main" id="{064FF191-98D2-40AB-BFC2-D79E33DB7139}"/>
            </a:ext>
          </a:extLst>
        </xdr:cNvPr>
        <xdr:cNvCxnSpPr/>
      </xdr:nvCxnSpPr>
      <xdr:spPr>
        <a:xfrm>
          <a:off x="14401800" y="10119360"/>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159068</xdr:rowOff>
    </xdr:from>
    <xdr:to>
      <xdr:col>73</xdr:col>
      <xdr:colOff>44450</xdr:colOff>
      <xdr:row>62</xdr:row>
      <xdr:rowOff>89218</xdr:rowOff>
    </xdr:to>
    <xdr:sp macro="" textlink="">
      <xdr:nvSpPr>
        <xdr:cNvPr id="321" name="フローチャート: 判断 320">
          <a:extLst>
            <a:ext uri="{FF2B5EF4-FFF2-40B4-BE49-F238E27FC236}">
              <a16:creationId xmlns:a16="http://schemas.microsoft.com/office/drawing/2014/main" id="{11210407-8F0A-496C-9F59-1C062C0589E6}"/>
            </a:ext>
          </a:extLst>
        </xdr:cNvPr>
        <xdr:cNvSpPr/>
      </xdr:nvSpPr>
      <xdr:spPr>
        <a:xfrm>
          <a:off x="15240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73995</xdr:rowOff>
    </xdr:from>
    <xdr:ext cx="762000" cy="259045"/>
    <xdr:sp macro="" textlink="">
      <xdr:nvSpPr>
        <xdr:cNvPr id="322" name="テキスト ボックス 321">
          <a:extLst>
            <a:ext uri="{FF2B5EF4-FFF2-40B4-BE49-F238E27FC236}">
              <a16:creationId xmlns:a16="http://schemas.microsoft.com/office/drawing/2014/main" id="{D8EE9657-1CA4-471A-8AB1-08FE082E0AB8}"/>
            </a:ext>
          </a:extLst>
        </xdr:cNvPr>
        <xdr:cNvSpPr txBox="1"/>
      </xdr:nvSpPr>
      <xdr:spPr>
        <a:xfrm>
          <a:off x="14909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96838</xdr:rowOff>
    </xdr:from>
    <xdr:to>
      <xdr:col>68</xdr:col>
      <xdr:colOff>152400</xdr:colOff>
      <xdr:row>59</xdr:row>
      <xdr:rowOff>3810</xdr:rowOff>
    </xdr:to>
    <xdr:cxnSp macro="">
      <xdr:nvCxnSpPr>
        <xdr:cNvPr id="323" name="直線コネクタ 322">
          <a:extLst>
            <a:ext uri="{FF2B5EF4-FFF2-40B4-BE49-F238E27FC236}">
              <a16:creationId xmlns:a16="http://schemas.microsoft.com/office/drawing/2014/main" id="{69F22D55-054B-4DD7-B462-8108BA57A62C}"/>
            </a:ext>
          </a:extLst>
        </xdr:cNvPr>
        <xdr:cNvCxnSpPr/>
      </xdr:nvCxnSpPr>
      <xdr:spPr>
        <a:xfrm>
          <a:off x="13512800" y="10040938"/>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116840</xdr:rowOff>
    </xdr:from>
    <xdr:to>
      <xdr:col>68</xdr:col>
      <xdr:colOff>203200</xdr:colOff>
      <xdr:row>62</xdr:row>
      <xdr:rowOff>46990</xdr:rowOff>
    </xdr:to>
    <xdr:sp macro="" textlink="">
      <xdr:nvSpPr>
        <xdr:cNvPr id="324" name="フローチャート: 判断 323">
          <a:extLst>
            <a:ext uri="{FF2B5EF4-FFF2-40B4-BE49-F238E27FC236}">
              <a16:creationId xmlns:a16="http://schemas.microsoft.com/office/drawing/2014/main" id="{0DBECEEC-7FC0-4F16-8796-E21E3E51F68A}"/>
            </a:ext>
          </a:extLst>
        </xdr:cNvPr>
        <xdr:cNvSpPr/>
      </xdr:nvSpPr>
      <xdr:spPr>
        <a:xfrm>
          <a:off x="14351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31767</xdr:rowOff>
    </xdr:from>
    <xdr:ext cx="762000" cy="259045"/>
    <xdr:sp macro="" textlink="">
      <xdr:nvSpPr>
        <xdr:cNvPr id="325" name="テキスト ボックス 324">
          <a:extLst>
            <a:ext uri="{FF2B5EF4-FFF2-40B4-BE49-F238E27FC236}">
              <a16:creationId xmlns:a16="http://schemas.microsoft.com/office/drawing/2014/main" id="{8B62D117-3A15-4417-9087-800699C4EA15}"/>
            </a:ext>
          </a:extLst>
        </xdr:cNvPr>
        <xdr:cNvSpPr txBox="1"/>
      </xdr:nvSpPr>
      <xdr:spPr>
        <a:xfrm>
          <a:off x="14020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56515</xdr:rowOff>
    </xdr:from>
    <xdr:to>
      <xdr:col>64</xdr:col>
      <xdr:colOff>152400</xdr:colOff>
      <xdr:row>61</xdr:row>
      <xdr:rowOff>158115</xdr:rowOff>
    </xdr:to>
    <xdr:sp macro="" textlink="">
      <xdr:nvSpPr>
        <xdr:cNvPr id="326" name="フローチャート: 判断 325">
          <a:extLst>
            <a:ext uri="{FF2B5EF4-FFF2-40B4-BE49-F238E27FC236}">
              <a16:creationId xmlns:a16="http://schemas.microsoft.com/office/drawing/2014/main" id="{276D8BF6-E80F-4A9D-B674-8DD72870A498}"/>
            </a:ext>
          </a:extLst>
        </xdr:cNvPr>
        <xdr:cNvSpPr/>
      </xdr:nvSpPr>
      <xdr:spPr>
        <a:xfrm>
          <a:off x="13462000" y="1051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142892</xdr:rowOff>
    </xdr:from>
    <xdr:ext cx="762000" cy="259045"/>
    <xdr:sp macro="" textlink="">
      <xdr:nvSpPr>
        <xdr:cNvPr id="327" name="テキスト ボックス 326">
          <a:extLst>
            <a:ext uri="{FF2B5EF4-FFF2-40B4-BE49-F238E27FC236}">
              <a16:creationId xmlns:a16="http://schemas.microsoft.com/office/drawing/2014/main" id="{AFE0E08A-23E1-4606-8AA0-98358FE5A342}"/>
            </a:ext>
          </a:extLst>
        </xdr:cNvPr>
        <xdr:cNvSpPr txBox="1"/>
      </xdr:nvSpPr>
      <xdr:spPr>
        <a:xfrm>
          <a:off x="13131800" y="1060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33FC3DA4-A2B0-41A7-83BB-196916A3B0D6}"/>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47097830-A620-49FF-A579-C0FB54DF3EB1}"/>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3472B509-C09C-4926-95FD-F9FEB0D5C332}"/>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EBACFC5C-C18E-45C7-B493-57D2F666CDE8}"/>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2CDBA411-914A-422E-8AEE-2145134B59F1}"/>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103822</xdr:rowOff>
    </xdr:from>
    <xdr:to>
      <xdr:col>81</xdr:col>
      <xdr:colOff>95250</xdr:colOff>
      <xdr:row>60</xdr:row>
      <xdr:rowOff>33972</xdr:rowOff>
    </xdr:to>
    <xdr:sp macro="" textlink="">
      <xdr:nvSpPr>
        <xdr:cNvPr id="333" name="楕円 332">
          <a:extLst>
            <a:ext uri="{FF2B5EF4-FFF2-40B4-BE49-F238E27FC236}">
              <a16:creationId xmlns:a16="http://schemas.microsoft.com/office/drawing/2014/main" id="{D6413BA8-FAD8-4058-BDFE-34B87F80C8E5}"/>
            </a:ext>
          </a:extLst>
        </xdr:cNvPr>
        <xdr:cNvSpPr/>
      </xdr:nvSpPr>
      <xdr:spPr>
        <a:xfrm>
          <a:off x="16967200" y="1021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25099</xdr:rowOff>
    </xdr:from>
    <xdr:ext cx="762000" cy="259045"/>
    <xdr:sp macro="" textlink="">
      <xdr:nvSpPr>
        <xdr:cNvPr id="334" name="定員管理の状況該当値テキスト">
          <a:extLst>
            <a:ext uri="{FF2B5EF4-FFF2-40B4-BE49-F238E27FC236}">
              <a16:creationId xmlns:a16="http://schemas.microsoft.com/office/drawing/2014/main" id="{090EE45E-7709-4EB2-8D5F-644EDA89E8A6}"/>
            </a:ext>
          </a:extLst>
        </xdr:cNvPr>
        <xdr:cNvSpPr txBox="1"/>
      </xdr:nvSpPr>
      <xdr:spPr>
        <a:xfrm>
          <a:off x="17106900" y="10140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31432</xdr:rowOff>
    </xdr:from>
    <xdr:to>
      <xdr:col>77</xdr:col>
      <xdr:colOff>95250</xdr:colOff>
      <xdr:row>59</xdr:row>
      <xdr:rowOff>133032</xdr:rowOff>
    </xdr:to>
    <xdr:sp macro="" textlink="">
      <xdr:nvSpPr>
        <xdr:cNvPr id="335" name="楕円 334">
          <a:extLst>
            <a:ext uri="{FF2B5EF4-FFF2-40B4-BE49-F238E27FC236}">
              <a16:creationId xmlns:a16="http://schemas.microsoft.com/office/drawing/2014/main" id="{27842E11-779D-4C34-A150-373862D9B779}"/>
            </a:ext>
          </a:extLst>
        </xdr:cNvPr>
        <xdr:cNvSpPr/>
      </xdr:nvSpPr>
      <xdr:spPr>
        <a:xfrm>
          <a:off x="16129000" y="1014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143209</xdr:rowOff>
    </xdr:from>
    <xdr:ext cx="736600" cy="259045"/>
    <xdr:sp macro="" textlink="">
      <xdr:nvSpPr>
        <xdr:cNvPr id="336" name="テキスト ボックス 335">
          <a:extLst>
            <a:ext uri="{FF2B5EF4-FFF2-40B4-BE49-F238E27FC236}">
              <a16:creationId xmlns:a16="http://schemas.microsoft.com/office/drawing/2014/main" id="{9F063449-172E-4235-9B45-36F71001803D}"/>
            </a:ext>
          </a:extLst>
        </xdr:cNvPr>
        <xdr:cNvSpPr txBox="1"/>
      </xdr:nvSpPr>
      <xdr:spPr>
        <a:xfrm>
          <a:off x="15798800" y="991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31432</xdr:rowOff>
    </xdr:from>
    <xdr:to>
      <xdr:col>73</xdr:col>
      <xdr:colOff>44450</xdr:colOff>
      <xdr:row>59</xdr:row>
      <xdr:rowOff>133032</xdr:rowOff>
    </xdr:to>
    <xdr:sp macro="" textlink="">
      <xdr:nvSpPr>
        <xdr:cNvPr id="337" name="楕円 336">
          <a:extLst>
            <a:ext uri="{FF2B5EF4-FFF2-40B4-BE49-F238E27FC236}">
              <a16:creationId xmlns:a16="http://schemas.microsoft.com/office/drawing/2014/main" id="{9A69A58D-2228-4E34-8A45-87458603B6D6}"/>
            </a:ext>
          </a:extLst>
        </xdr:cNvPr>
        <xdr:cNvSpPr/>
      </xdr:nvSpPr>
      <xdr:spPr>
        <a:xfrm>
          <a:off x="15240000" y="1014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143209</xdr:rowOff>
    </xdr:from>
    <xdr:ext cx="762000" cy="259045"/>
    <xdr:sp macro="" textlink="">
      <xdr:nvSpPr>
        <xdr:cNvPr id="338" name="テキスト ボックス 337">
          <a:extLst>
            <a:ext uri="{FF2B5EF4-FFF2-40B4-BE49-F238E27FC236}">
              <a16:creationId xmlns:a16="http://schemas.microsoft.com/office/drawing/2014/main" id="{F1B5E8F1-033E-49F3-A9B4-AA5538E657B1}"/>
            </a:ext>
          </a:extLst>
        </xdr:cNvPr>
        <xdr:cNvSpPr txBox="1"/>
      </xdr:nvSpPr>
      <xdr:spPr>
        <a:xfrm>
          <a:off x="14909800" y="991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124460</xdr:rowOff>
    </xdr:from>
    <xdr:to>
      <xdr:col>68</xdr:col>
      <xdr:colOff>203200</xdr:colOff>
      <xdr:row>59</xdr:row>
      <xdr:rowOff>54610</xdr:rowOff>
    </xdr:to>
    <xdr:sp macro="" textlink="">
      <xdr:nvSpPr>
        <xdr:cNvPr id="339" name="楕円 338">
          <a:extLst>
            <a:ext uri="{FF2B5EF4-FFF2-40B4-BE49-F238E27FC236}">
              <a16:creationId xmlns:a16="http://schemas.microsoft.com/office/drawing/2014/main" id="{61219716-B493-4E92-B207-AFE41440AC83}"/>
            </a:ext>
          </a:extLst>
        </xdr:cNvPr>
        <xdr:cNvSpPr/>
      </xdr:nvSpPr>
      <xdr:spPr>
        <a:xfrm>
          <a:off x="143510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64787</xdr:rowOff>
    </xdr:from>
    <xdr:ext cx="762000" cy="259045"/>
    <xdr:sp macro="" textlink="">
      <xdr:nvSpPr>
        <xdr:cNvPr id="340" name="テキスト ボックス 339">
          <a:extLst>
            <a:ext uri="{FF2B5EF4-FFF2-40B4-BE49-F238E27FC236}">
              <a16:creationId xmlns:a16="http://schemas.microsoft.com/office/drawing/2014/main" id="{BDF1A541-4A0B-4E95-AC53-C01CEC4C5689}"/>
            </a:ext>
          </a:extLst>
        </xdr:cNvPr>
        <xdr:cNvSpPr txBox="1"/>
      </xdr:nvSpPr>
      <xdr:spPr>
        <a:xfrm>
          <a:off x="14020800" y="983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46038</xdr:rowOff>
    </xdr:from>
    <xdr:to>
      <xdr:col>64</xdr:col>
      <xdr:colOff>152400</xdr:colOff>
      <xdr:row>58</xdr:row>
      <xdr:rowOff>147638</xdr:rowOff>
    </xdr:to>
    <xdr:sp macro="" textlink="">
      <xdr:nvSpPr>
        <xdr:cNvPr id="341" name="楕円 340">
          <a:extLst>
            <a:ext uri="{FF2B5EF4-FFF2-40B4-BE49-F238E27FC236}">
              <a16:creationId xmlns:a16="http://schemas.microsoft.com/office/drawing/2014/main" id="{E254AE74-8D13-42DE-B91B-185E1C01E5F0}"/>
            </a:ext>
          </a:extLst>
        </xdr:cNvPr>
        <xdr:cNvSpPr/>
      </xdr:nvSpPr>
      <xdr:spPr>
        <a:xfrm>
          <a:off x="13462000" y="999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157815</xdr:rowOff>
    </xdr:from>
    <xdr:ext cx="762000" cy="259045"/>
    <xdr:sp macro="" textlink="">
      <xdr:nvSpPr>
        <xdr:cNvPr id="342" name="テキスト ボックス 341">
          <a:extLst>
            <a:ext uri="{FF2B5EF4-FFF2-40B4-BE49-F238E27FC236}">
              <a16:creationId xmlns:a16="http://schemas.microsoft.com/office/drawing/2014/main" id="{0A87213A-6D15-413D-AD9D-159D4E97E9DC}"/>
            </a:ext>
          </a:extLst>
        </xdr:cNvPr>
        <xdr:cNvSpPr txBox="1"/>
      </xdr:nvSpPr>
      <xdr:spPr>
        <a:xfrm>
          <a:off x="13131800" y="9759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3" name="正方形/長方形 342">
          <a:extLst>
            <a:ext uri="{FF2B5EF4-FFF2-40B4-BE49-F238E27FC236}">
              <a16:creationId xmlns:a16="http://schemas.microsoft.com/office/drawing/2014/main" id="{52C42D17-D94E-4AC8-A3D8-5435720FB376}"/>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4" name="テキスト ボックス 343">
          <a:extLst>
            <a:ext uri="{FF2B5EF4-FFF2-40B4-BE49-F238E27FC236}">
              <a16:creationId xmlns:a16="http://schemas.microsoft.com/office/drawing/2014/main" id="{4A0FC310-0CDC-4B32-B76F-BD0F71981CE6}"/>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5" name="テキスト ボックス 344">
          <a:extLst>
            <a:ext uri="{FF2B5EF4-FFF2-40B4-BE49-F238E27FC236}">
              <a16:creationId xmlns:a16="http://schemas.microsoft.com/office/drawing/2014/main" id="{BB8BF4AC-4A9F-47F9-A7D9-6A7AA479ADF5}"/>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6" name="正方形/長方形 345">
          <a:extLst>
            <a:ext uri="{FF2B5EF4-FFF2-40B4-BE49-F238E27FC236}">
              <a16:creationId xmlns:a16="http://schemas.microsoft.com/office/drawing/2014/main" id="{D120F5FE-5173-4F8D-A1DA-77139D87DB99}"/>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7" name="正方形/長方形 346">
          <a:extLst>
            <a:ext uri="{FF2B5EF4-FFF2-40B4-BE49-F238E27FC236}">
              <a16:creationId xmlns:a16="http://schemas.microsoft.com/office/drawing/2014/main" id="{4F08C7A8-0F0F-4E97-B901-B2A9C5608805}"/>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8" name="正方形/長方形 347">
          <a:extLst>
            <a:ext uri="{FF2B5EF4-FFF2-40B4-BE49-F238E27FC236}">
              <a16:creationId xmlns:a16="http://schemas.microsoft.com/office/drawing/2014/main" id="{003E0CC9-55D1-4B4E-B13C-52AAC7410A87}"/>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9" name="正方形/長方形 348">
          <a:extLst>
            <a:ext uri="{FF2B5EF4-FFF2-40B4-BE49-F238E27FC236}">
              <a16:creationId xmlns:a16="http://schemas.microsoft.com/office/drawing/2014/main" id="{3730FFB1-5C64-4F45-8C68-11FA8289F855}"/>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0" name="正方形/長方形 349">
          <a:extLst>
            <a:ext uri="{FF2B5EF4-FFF2-40B4-BE49-F238E27FC236}">
              <a16:creationId xmlns:a16="http://schemas.microsoft.com/office/drawing/2014/main" id="{E2C17E41-A00D-46D3-B63E-7056AE979C8B}"/>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1" name="正方形/長方形 350">
          <a:extLst>
            <a:ext uri="{FF2B5EF4-FFF2-40B4-BE49-F238E27FC236}">
              <a16:creationId xmlns:a16="http://schemas.microsoft.com/office/drawing/2014/main" id="{52D513B6-CB38-455D-8BC1-60B4A674B518}"/>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2" name="正方形/長方形 351">
          <a:extLst>
            <a:ext uri="{FF2B5EF4-FFF2-40B4-BE49-F238E27FC236}">
              <a16:creationId xmlns:a16="http://schemas.microsoft.com/office/drawing/2014/main" id="{A96DF732-DBDE-4759-9E7E-E1F264D0C4F3}"/>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3" name="正方形/長方形 352">
          <a:extLst>
            <a:ext uri="{FF2B5EF4-FFF2-40B4-BE49-F238E27FC236}">
              <a16:creationId xmlns:a16="http://schemas.microsoft.com/office/drawing/2014/main" id="{18A3ECA1-9C8A-48AF-9065-DA8DA8763424}"/>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4" name="正方形/長方形 353">
          <a:extLst>
            <a:ext uri="{FF2B5EF4-FFF2-40B4-BE49-F238E27FC236}">
              <a16:creationId xmlns:a16="http://schemas.microsoft.com/office/drawing/2014/main" id="{46E9C039-E6C6-4450-ABE9-1F9AC92C480E}"/>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5" name="テキスト ボックス 354">
          <a:extLst>
            <a:ext uri="{FF2B5EF4-FFF2-40B4-BE49-F238E27FC236}">
              <a16:creationId xmlns:a16="http://schemas.microsoft.com/office/drawing/2014/main" id="{1A7B0E26-878C-4594-BBDE-1A3B3CF242CB}"/>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過去からの借入抑制策などにより、類似団体内の平均値を下回っているが、今後控える大型建設事業の実施などにより償還額の増が見込まれるため、実質公債費率の悪化が見込まれる。特定財源の確保等により、水準の悪化を抑制するように努める。</a:t>
          </a:r>
        </a:p>
      </xdr:txBody>
    </xdr:sp>
    <xdr:clientData/>
  </xdr:twoCellAnchor>
  <xdr:oneCellAnchor>
    <xdr:from>
      <xdr:col>61</xdr:col>
      <xdr:colOff>6350</xdr:colOff>
      <xdr:row>32</xdr:row>
      <xdr:rowOff>101600</xdr:rowOff>
    </xdr:from>
    <xdr:ext cx="298543" cy="225703"/>
    <xdr:sp macro="" textlink="">
      <xdr:nvSpPr>
        <xdr:cNvPr id="356" name="テキスト ボックス 355">
          <a:extLst>
            <a:ext uri="{FF2B5EF4-FFF2-40B4-BE49-F238E27FC236}">
              <a16:creationId xmlns:a16="http://schemas.microsoft.com/office/drawing/2014/main" id="{B2B86C67-16CF-4FD5-8337-AEF5EEAEC3EC}"/>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7" name="直線コネクタ 356">
          <a:extLst>
            <a:ext uri="{FF2B5EF4-FFF2-40B4-BE49-F238E27FC236}">
              <a16:creationId xmlns:a16="http://schemas.microsoft.com/office/drawing/2014/main" id="{D12BF3E1-C755-4838-8748-12D5BF4D7CA1}"/>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8" name="テキスト ボックス 357">
          <a:extLst>
            <a:ext uri="{FF2B5EF4-FFF2-40B4-BE49-F238E27FC236}">
              <a16:creationId xmlns:a16="http://schemas.microsoft.com/office/drawing/2014/main" id="{20CEADC4-CBCC-4F72-A179-B6B8880CAEF8}"/>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9" name="直線コネクタ 358">
          <a:extLst>
            <a:ext uri="{FF2B5EF4-FFF2-40B4-BE49-F238E27FC236}">
              <a16:creationId xmlns:a16="http://schemas.microsoft.com/office/drawing/2014/main" id="{C1C5D532-C376-4C66-95F4-157BD546014F}"/>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0" name="テキスト ボックス 359">
          <a:extLst>
            <a:ext uri="{FF2B5EF4-FFF2-40B4-BE49-F238E27FC236}">
              <a16:creationId xmlns:a16="http://schemas.microsoft.com/office/drawing/2014/main" id="{7345D19E-0091-47DC-BDDB-AC829A7C9F23}"/>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1" name="直線コネクタ 360">
          <a:extLst>
            <a:ext uri="{FF2B5EF4-FFF2-40B4-BE49-F238E27FC236}">
              <a16:creationId xmlns:a16="http://schemas.microsoft.com/office/drawing/2014/main" id="{E760B2FF-B963-4965-BE73-AB51C61C62EF}"/>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2" name="テキスト ボックス 361">
          <a:extLst>
            <a:ext uri="{FF2B5EF4-FFF2-40B4-BE49-F238E27FC236}">
              <a16:creationId xmlns:a16="http://schemas.microsoft.com/office/drawing/2014/main" id="{89979798-F561-42D0-962D-59134EDE887B}"/>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3" name="直線コネクタ 362">
          <a:extLst>
            <a:ext uri="{FF2B5EF4-FFF2-40B4-BE49-F238E27FC236}">
              <a16:creationId xmlns:a16="http://schemas.microsoft.com/office/drawing/2014/main" id="{AB7344EC-CB8F-480D-9ECA-F106349C8A15}"/>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4" name="テキスト ボックス 363">
          <a:extLst>
            <a:ext uri="{FF2B5EF4-FFF2-40B4-BE49-F238E27FC236}">
              <a16:creationId xmlns:a16="http://schemas.microsoft.com/office/drawing/2014/main" id="{1428D1B6-F44A-45EE-BF14-CD24E625A683}"/>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5" name="直線コネクタ 364">
          <a:extLst>
            <a:ext uri="{FF2B5EF4-FFF2-40B4-BE49-F238E27FC236}">
              <a16:creationId xmlns:a16="http://schemas.microsoft.com/office/drawing/2014/main" id="{095D1FF3-CEF2-41C3-889F-9594052E99F9}"/>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6" name="テキスト ボックス 365">
          <a:extLst>
            <a:ext uri="{FF2B5EF4-FFF2-40B4-BE49-F238E27FC236}">
              <a16:creationId xmlns:a16="http://schemas.microsoft.com/office/drawing/2014/main" id="{AE415C0B-9AE8-4016-B089-A220B800A63F}"/>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7" name="直線コネクタ 366">
          <a:extLst>
            <a:ext uri="{FF2B5EF4-FFF2-40B4-BE49-F238E27FC236}">
              <a16:creationId xmlns:a16="http://schemas.microsoft.com/office/drawing/2014/main" id="{D26B7EE0-B16C-4501-9E37-081E109DF286}"/>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8" name="テキスト ボックス 367">
          <a:extLst>
            <a:ext uri="{FF2B5EF4-FFF2-40B4-BE49-F238E27FC236}">
              <a16:creationId xmlns:a16="http://schemas.microsoft.com/office/drawing/2014/main" id="{C18CA222-36E8-46FF-8EEE-92CA5837AE9B}"/>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9" name="直線コネクタ 368">
          <a:extLst>
            <a:ext uri="{FF2B5EF4-FFF2-40B4-BE49-F238E27FC236}">
              <a16:creationId xmlns:a16="http://schemas.microsoft.com/office/drawing/2014/main" id="{36A6C792-079A-42FE-94CA-5AF2066EA5FC}"/>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F986C520-771A-4177-B4EB-AADB4B9F44D2}"/>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B1FD84DA-A6B8-4F60-A5AB-E587BD888D14}"/>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77410</xdr:rowOff>
    </xdr:from>
    <xdr:to>
      <xdr:col>81</xdr:col>
      <xdr:colOff>44450</xdr:colOff>
      <xdr:row>46</xdr:row>
      <xdr:rowOff>17538</xdr:rowOff>
    </xdr:to>
    <xdr:cxnSp macro="">
      <xdr:nvCxnSpPr>
        <xdr:cNvPr id="372" name="直線コネクタ 371">
          <a:extLst>
            <a:ext uri="{FF2B5EF4-FFF2-40B4-BE49-F238E27FC236}">
              <a16:creationId xmlns:a16="http://schemas.microsoft.com/office/drawing/2014/main" id="{84C91251-B3EF-45AC-8792-0C75E498B7BB}"/>
            </a:ext>
          </a:extLst>
        </xdr:cNvPr>
        <xdr:cNvCxnSpPr/>
      </xdr:nvCxnSpPr>
      <xdr:spPr>
        <a:xfrm flipV="1">
          <a:off x="17018000" y="6249610"/>
          <a:ext cx="0" cy="16546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161065</xdr:rowOff>
    </xdr:from>
    <xdr:ext cx="762000" cy="259045"/>
    <xdr:sp macro="" textlink="">
      <xdr:nvSpPr>
        <xdr:cNvPr id="373" name="公債費負担の状況最小値テキスト">
          <a:extLst>
            <a:ext uri="{FF2B5EF4-FFF2-40B4-BE49-F238E27FC236}">
              <a16:creationId xmlns:a16="http://schemas.microsoft.com/office/drawing/2014/main" id="{74E5FDB1-571E-4B85-B191-79D1B1741598}"/>
            </a:ext>
          </a:extLst>
        </xdr:cNvPr>
        <xdr:cNvSpPr txBox="1"/>
      </xdr:nvSpPr>
      <xdr:spPr>
        <a:xfrm>
          <a:off x="17106900" y="787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46</xdr:row>
      <xdr:rowOff>17538</xdr:rowOff>
    </xdr:from>
    <xdr:to>
      <xdr:col>81</xdr:col>
      <xdr:colOff>133350</xdr:colOff>
      <xdr:row>46</xdr:row>
      <xdr:rowOff>17538</xdr:rowOff>
    </xdr:to>
    <xdr:cxnSp macro="">
      <xdr:nvCxnSpPr>
        <xdr:cNvPr id="374" name="直線コネクタ 373">
          <a:extLst>
            <a:ext uri="{FF2B5EF4-FFF2-40B4-BE49-F238E27FC236}">
              <a16:creationId xmlns:a16="http://schemas.microsoft.com/office/drawing/2014/main" id="{D54BFDC3-73E8-4CAC-88A1-1DA826E321D4}"/>
            </a:ext>
          </a:extLst>
        </xdr:cNvPr>
        <xdr:cNvCxnSpPr/>
      </xdr:nvCxnSpPr>
      <xdr:spPr>
        <a:xfrm>
          <a:off x="16929100" y="790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163787</xdr:rowOff>
    </xdr:from>
    <xdr:ext cx="762000" cy="259045"/>
    <xdr:sp macro="" textlink="">
      <xdr:nvSpPr>
        <xdr:cNvPr id="375" name="公債費負担の状況最大値テキスト">
          <a:extLst>
            <a:ext uri="{FF2B5EF4-FFF2-40B4-BE49-F238E27FC236}">
              <a16:creationId xmlns:a16="http://schemas.microsoft.com/office/drawing/2014/main" id="{6FB4466F-5384-4A92-97C1-4A7547540AE5}"/>
            </a:ext>
          </a:extLst>
        </xdr:cNvPr>
        <xdr:cNvSpPr txBox="1"/>
      </xdr:nvSpPr>
      <xdr:spPr>
        <a:xfrm>
          <a:off x="17106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77410</xdr:rowOff>
    </xdr:from>
    <xdr:to>
      <xdr:col>81</xdr:col>
      <xdr:colOff>133350</xdr:colOff>
      <xdr:row>36</xdr:row>
      <xdr:rowOff>77410</xdr:rowOff>
    </xdr:to>
    <xdr:cxnSp macro="">
      <xdr:nvCxnSpPr>
        <xdr:cNvPr id="376" name="直線コネクタ 375">
          <a:extLst>
            <a:ext uri="{FF2B5EF4-FFF2-40B4-BE49-F238E27FC236}">
              <a16:creationId xmlns:a16="http://schemas.microsoft.com/office/drawing/2014/main" id="{6F410F0A-7490-4FF7-9D55-D8645BE94DAF}"/>
            </a:ext>
          </a:extLst>
        </xdr:cNvPr>
        <xdr:cNvCxnSpPr/>
      </xdr:nvCxnSpPr>
      <xdr:spPr>
        <a:xfrm>
          <a:off x="16929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146352</xdr:rowOff>
    </xdr:from>
    <xdr:to>
      <xdr:col>81</xdr:col>
      <xdr:colOff>44450</xdr:colOff>
      <xdr:row>37</xdr:row>
      <xdr:rowOff>32355</xdr:rowOff>
    </xdr:to>
    <xdr:cxnSp macro="">
      <xdr:nvCxnSpPr>
        <xdr:cNvPr id="377" name="直線コネクタ 376">
          <a:extLst>
            <a:ext uri="{FF2B5EF4-FFF2-40B4-BE49-F238E27FC236}">
              <a16:creationId xmlns:a16="http://schemas.microsoft.com/office/drawing/2014/main" id="{C5A5BAE1-AA45-444F-AB0E-20655F318C8F}"/>
            </a:ext>
          </a:extLst>
        </xdr:cNvPr>
        <xdr:cNvCxnSpPr/>
      </xdr:nvCxnSpPr>
      <xdr:spPr>
        <a:xfrm>
          <a:off x="16179800" y="6318552"/>
          <a:ext cx="8382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139294</xdr:rowOff>
    </xdr:from>
    <xdr:ext cx="762000" cy="259045"/>
    <xdr:sp macro="" textlink="">
      <xdr:nvSpPr>
        <xdr:cNvPr id="378" name="公債費負担の状況平均値テキスト">
          <a:extLst>
            <a:ext uri="{FF2B5EF4-FFF2-40B4-BE49-F238E27FC236}">
              <a16:creationId xmlns:a16="http://schemas.microsoft.com/office/drawing/2014/main" id="{F912D18B-C6A4-4069-86D8-A1139014C44C}"/>
            </a:ext>
          </a:extLst>
        </xdr:cNvPr>
        <xdr:cNvSpPr txBox="1"/>
      </xdr:nvSpPr>
      <xdr:spPr>
        <a:xfrm>
          <a:off x="17106900" y="6825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79" name="フローチャート: 判断 378">
          <a:extLst>
            <a:ext uri="{FF2B5EF4-FFF2-40B4-BE49-F238E27FC236}">
              <a16:creationId xmlns:a16="http://schemas.microsoft.com/office/drawing/2014/main" id="{1FD10A5A-B805-40FE-BD84-8224259127FC}"/>
            </a:ext>
          </a:extLst>
        </xdr:cNvPr>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123372</xdr:rowOff>
    </xdr:from>
    <xdr:to>
      <xdr:col>77</xdr:col>
      <xdr:colOff>44450</xdr:colOff>
      <xdr:row>36</xdr:row>
      <xdr:rowOff>146352</xdr:rowOff>
    </xdr:to>
    <xdr:cxnSp macro="">
      <xdr:nvCxnSpPr>
        <xdr:cNvPr id="380" name="直線コネクタ 379">
          <a:extLst>
            <a:ext uri="{FF2B5EF4-FFF2-40B4-BE49-F238E27FC236}">
              <a16:creationId xmlns:a16="http://schemas.microsoft.com/office/drawing/2014/main" id="{29F9A3D5-9240-4038-BA50-D5924237E686}"/>
            </a:ext>
          </a:extLst>
        </xdr:cNvPr>
        <xdr:cNvCxnSpPr/>
      </xdr:nvCxnSpPr>
      <xdr:spPr>
        <a:xfrm>
          <a:off x="15290800" y="6295572"/>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7257</xdr:rowOff>
    </xdr:from>
    <xdr:to>
      <xdr:col>77</xdr:col>
      <xdr:colOff>95250</xdr:colOff>
      <xdr:row>40</xdr:row>
      <xdr:rowOff>108857</xdr:rowOff>
    </xdr:to>
    <xdr:sp macro="" textlink="">
      <xdr:nvSpPr>
        <xdr:cNvPr id="381" name="フローチャート: 判断 380">
          <a:extLst>
            <a:ext uri="{FF2B5EF4-FFF2-40B4-BE49-F238E27FC236}">
              <a16:creationId xmlns:a16="http://schemas.microsoft.com/office/drawing/2014/main" id="{1D22A294-027E-4C22-8830-84411D88F65F}"/>
            </a:ext>
          </a:extLst>
        </xdr:cNvPr>
        <xdr:cNvSpPr/>
      </xdr:nvSpPr>
      <xdr:spPr>
        <a:xfrm>
          <a:off x="16129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93634</xdr:rowOff>
    </xdr:from>
    <xdr:ext cx="736600" cy="259045"/>
    <xdr:sp macro="" textlink="">
      <xdr:nvSpPr>
        <xdr:cNvPr id="382" name="テキスト ボックス 381">
          <a:extLst>
            <a:ext uri="{FF2B5EF4-FFF2-40B4-BE49-F238E27FC236}">
              <a16:creationId xmlns:a16="http://schemas.microsoft.com/office/drawing/2014/main" id="{B62FBD7F-B117-4FF1-8CE9-CC7908F60908}"/>
            </a:ext>
          </a:extLst>
        </xdr:cNvPr>
        <xdr:cNvSpPr txBox="1"/>
      </xdr:nvSpPr>
      <xdr:spPr>
        <a:xfrm>
          <a:off x="15798800" y="695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77410</xdr:rowOff>
    </xdr:from>
    <xdr:to>
      <xdr:col>72</xdr:col>
      <xdr:colOff>203200</xdr:colOff>
      <xdr:row>36</xdr:row>
      <xdr:rowOff>123372</xdr:rowOff>
    </xdr:to>
    <xdr:cxnSp macro="">
      <xdr:nvCxnSpPr>
        <xdr:cNvPr id="383" name="直線コネクタ 382">
          <a:extLst>
            <a:ext uri="{FF2B5EF4-FFF2-40B4-BE49-F238E27FC236}">
              <a16:creationId xmlns:a16="http://schemas.microsoft.com/office/drawing/2014/main" id="{96048EA9-E17A-4F18-A1F3-A7F0A539665B}"/>
            </a:ext>
          </a:extLst>
        </xdr:cNvPr>
        <xdr:cNvCxnSpPr/>
      </xdr:nvCxnSpPr>
      <xdr:spPr>
        <a:xfrm>
          <a:off x="14401800" y="6249610"/>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53219</xdr:rowOff>
    </xdr:from>
    <xdr:to>
      <xdr:col>73</xdr:col>
      <xdr:colOff>44450</xdr:colOff>
      <xdr:row>40</xdr:row>
      <xdr:rowOff>154819</xdr:rowOff>
    </xdr:to>
    <xdr:sp macro="" textlink="">
      <xdr:nvSpPr>
        <xdr:cNvPr id="384" name="フローチャート: 判断 383">
          <a:extLst>
            <a:ext uri="{FF2B5EF4-FFF2-40B4-BE49-F238E27FC236}">
              <a16:creationId xmlns:a16="http://schemas.microsoft.com/office/drawing/2014/main" id="{D08FF7E7-6C53-4E70-8B98-27114902384B}"/>
            </a:ext>
          </a:extLst>
        </xdr:cNvPr>
        <xdr:cNvSpPr/>
      </xdr:nvSpPr>
      <xdr:spPr>
        <a:xfrm>
          <a:off x="15240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139596</xdr:rowOff>
    </xdr:from>
    <xdr:ext cx="762000" cy="259045"/>
    <xdr:sp macro="" textlink="">
      <xdr:nvSpPr>
        <xdr:cNvPr id="385" name="テキスト ボックス 384">
          <a:extLst>
            <a:ext uri="{FF2B5EF4-FFF2-40B4-BE49-F238E27FC236}">
              <a16:creationId xmlns:a16="http://schemas.microsoft.com/office/drawing/2014/main" id="{5F9E69A2-CD14-421F-9779-53172100B84E}"/>
            </a:ext>
          </a:extLst>
        </xdr:cNvPr>
        <xdr:cNvSpPr txBox="1"/>
      </xdr:nvSpPr>
      <xdr:spPr>
        <a:xfrm>
          <a:off x="14909800" y="6997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77410</xdr:rowOff>
    </xdr:from>
    <xdr:to>
      <xdr:col>68</xdr:col>
      <xdr:colOff>152400</xdr:colOff>
      <xdr:row>36</xdr:row>
      <xdr:rowOff>169333</xdr:rowOff>
    </xdr:to>
    <xdr:cxnSp macro="">
      <xdr:nvCxnSpPr>
        <xdr:cNvPr id="386" name="直線コネクタ 385">
          <a:extLst>
            <a:ext uri="{FF2B5EF4-FFF2-40B4-BE49-F238E27FC236}">
              <a16:creationId xmlns:a16="http://schemas.microsoft.com/office/drawing/2014/main" id="{ECABB263-4FE0-468F-960C-55E5D0342524}"/>
            </a:ext>
          </a:extLst>
        </xdr:cNvPr>
        <xdr:cNvCxnSpPr/>
      </xdr:nvCxnSpPr>
      <xdr:spPr>
        <a:xfrm flipV="1">
          <a:off x="13512800" y="6249610"/>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133652</xdr:rowOff>
    </xdr:from>
    <xdr:to>
      <xdr:col>68</xdr:col>
      <xdr:colOff>203200</xdr:colOff>
      <xdr:row>41</xdr:row>
      <xdr:rowOff>63802</xdr:rowOff>
    </xdr:to>
    <xdr:sp macro="" textlink="">
      <xdr:nvSpPr>
        <xdr:cNvPr id="387" name="フローチャート: 判断 386">
          <a:extLst>
            <a:ext uri="{FF2B5EF4-FFF2-40B4-BE49-F238E27FC236}">
              <a16:creationId xmlns:a16="http://schemas.microsoft.com/office/drawing/2014/main" id="{ED26F766-ACF0-4194-9095-863CA0CD6C49}"/>
            </a:ext>
          </a:extLst>
        </xdr:cNvPr>
        <xdr:cNvSpPr/>
      </xdr:nvSpPr>
      <xdr:spPr>
        <a:xfrm>
          <a:off x="14351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48579</xdr:rowOff>
    </xdr:from>
    <xdr:ext cx="762000" cy="259045"/>
    <xdr:sp macro="" textlink="">
      <xdr:nvSpPr>
        <xdr:cNvPr id="388" name="テキスト ボックス 387">
          <a:extLst>
            <a:ext uri="{FF2B5EF4-FFF2-40B4-BE49-F238E27FC236}">
              <a16:creationId xmlns:a16="http://schemas.microsoft.com/office/drawing/2014/main" id="{5F2B356A-A3B4-48C9-AAC6-6C6209741E70}"/>
            </a:ext>
          </a:extLst>
        </xdr:cNvPr>
        <xdr:cNvSpPr txBox="1"/>
      </xdr:nvSpPr>
      <xdr:spPr>
        <a:xfrm>
          <a:off x="14020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168124</xdr:rowOff>
    </xdr:from>
    <xdr:to>
      <xdr:col>64</xdr:col>
      <xdr:colOff>152400</xdr:colOff>
      <xdr:row>41</xdr:row>
      <xdr:rowOff>98274</xdr:rowOff>
    </xdr:to>
    <xdr:sp macro="" textlink="">
      <xdr:nvSpPr>
        <xdr:cNvPr id="389" name="フローチャート: 判断 388">
          <a:extLst>
            <a:ext uri="{FF2B5EF4-FFF2-40B4-BE49-F238E27FC236}">
              <a16:creationId xmlns:a16="http://schemas.microsoft.com/office/drawing/2014/main" id="{EC86C6AD-A1B9-46DF-9FEA-68EA626127B4}"/>
            </a:ext>
          </a:extLst>
        </xdr:cNvPr>
        <xdr:cNvSpPr/>
      </xdr:nvSpPr>
      <xdr:spPr>
        <a:xfrm>
          <a:off x="134620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83051</xdr:rowOff>
    </xdr:from>
    <xdr:ext cx="762000" cy="259045"/>
    <xdr:sp macro="" textlink="">
      <xdr:nvSpPr>
        <xdr:cNvPr id="390" name="テキスト ボックス 389">
          <a:extLst>
            <a:ext uri="{FF2B5EF4-FFF2-40B4-BE49-F238E27FC236}">
              <a16:creationId xmlns:a16="http://schemas.microsoft.com/office/drawing/2014/main" id="{88B7CF27-9AF6-4079-A233-5E2E8F827727}"/>
            </a:ext>
          </a:extLst>
        </xdr:cNvPr>
        <xdr:cNvSpPr txBox="1"/>
      </xdr:nvSpPr>
      <xdr:spPr>
        <a:xfrm>
          <a:off x="13131800" y="71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51BB06FC-BEDB-499D-B273-316BCD12FC96}"/>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944CB78-C913-41C2-895E-D47258E35F41}"/>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D3AE358E-9BA2-4B01-9078-050733D30938}"/>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F50535F7-9779-4093-8825-E17A34634608}"/>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A7445AEB-72CD-45CC-8C6E-CED3274003DB}"/>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153005</xdr:rowOff>
    </xdr:from>
    <xdr:to>
      <xdr:col>81</xdr:col>
      <xdr:colOff>95250</xdr:colOff>
      <xdr:row>37</xdr:row>
      <xdr:rowOff>83155</xdr:rowOff>
    </xdr:to>
    <xdr:sp macro="" textlink="">
      <xdr:nvSpPr>
        <xdr:cNvPr id="396" name="楕円 395">
          <a:extLst>
            <a:ext uri="{FF2B5EF4-FFF2-40B4-BE49-F238E27FC236}">
              <a16:creationId xmlns:a16="http://schemas.microsoft.com/office/drawing/2014/main" id="{1A063DF9-23AC-41CE-A99C-38AB6B341AC7}"/>
            </a:ext>
          </a:extLst>
        </xdr:cNvPr>
        <xdr:cNvSpPr/>
      </xdr:nvSpPr>
      <xdr:spPr>
        <a:xfrm>
          <a:off x="16967200" y="632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74282</xdr:rowOff>
    </xdr:from>
    <xdr:ext cx="762000" cy="259045"/>
    <xdr:sp macro="" textlink="">
      <xdr:nvSpPr>
        <xdr:cNvPr id="397" name="公債費負担の状況該当値テキスト">
          <a:extLst>
            <a:ext uri="{FF2B5EF4-FFF2-40B4-BE49-F238E27FC236}">
              <a16:creationId xmlns:a16="http://schemas.microsoft.com/office/drawing/2014/main" id="{1DF10085-A0C7-4657-80B3-62142ABB8E9D}"/>
            </a:ext>
          </a:extLst>
        </xdr:cNvPr>
        <xdr:cNvSpPr txBox="1"/>
      </xdr:nvSpPr>
      <xdr:spPr>
        <a:xfrm>
          <a:off x="17106900" y="624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95552</xdr:rowOff>
    </xdr:from>
    <xdr:to>
      <xdr:col>77</xdr:col>
      <xdr:colOff>95250</xdr:colOff>
      <xdr:row>37</xdr:row>
      <xdr:rowOff>25702</xdr:rowOff>
    </xdr:to>
    <xdr:sp macro="" textlink="">
      <xdr:nvSpPr>
        <xdr:cNvPr id="398" name="楕円 397">
          <a:extLst>
            <a:ext uri="{FF2B5EF4-FFF2-40B4-BE49-F238E27FC236}">
              <a16:creationId xmlns:a16="http://schemas.microsoft.com/office/drawing/2014/main" id="{F0B4C405-25D1-4B6F-9B6D-6D3EE663B980}"/>
            </a:ext>
          </a:extLst>
        </xdr:cNvPr>
        <xdr:cNvSpPr/>
      </xdr:nvSpPr>
      <xdr:spPr>
        <a:xfrm>
          <a:off x="16129000" y="626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35879</xdr:rowOff>
    </xdr:from>
    <xdr:ext cx="736600" cy="259045"/>
    <xdr:sp macro="" textlink="">
      <xdr:nvSpPr>
        <xdr:cNvPr id="399" name="テキスト ボックス 398">
          <a:extLst>
            <a:ext uri="{FF2B5EF4-FFF2-40B4-BE49-F238E27FC236}">
              <a16:creationId xmlns:a16="http://schemas.microsoft.com/office/drawing/2014/main" id="{CD2516B0-9DED-44B4-B30C-DC79290D1407}"/>
            </a:ext>
          </a:extLst>
        </xdr:cNvPr>
        <xdr:cNvSpPr txBox="1"/>
      </xdr:nvSpPr>
      <xdr:spPr>
        <a:xfrm>
          <a:off x="15798800" y="6036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72572</xdr:rowOff>
    </xdr:from>
    <xdr:to>
      <xdr:col>73</xdr:col>
      <xdr:colOff>44450</xdr:colOff>
      <xdr:row>37</xdr:row>
      <xdr:rowOff>2722</xdr:rowOff>
    </xdr:to>
    <xdr:sp macro="" textlink="">
      <xdr:nvSpPr>
        <xdr:cNvPr id="400" name="楕円 399">
          <a:extLst>
            <a:ext uri="{FF2B5EF4-FFF2-40B4-BE49-F238E27FC236}">
              <a16:creationId xmlns:a16="http://schemas.microsoft.com/office/drawing/2014/main" id="{C95C11DA-3579-43C7-BDDB-BEAF4B0DC4B5}"/>
            </a:ext>
          </a:extLst>
        </xdr:cNvPr>
        <xdr:cNvSpPr/>
      </xdr:nvSpPr>
      <xdr:spPr>
        <a:xfrm>
          <a:off x="15240000" y="624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12899</xdr:rowOff>
    </xdr:from>
    <xdr:ext cx="762000" cy="259045"/>
    <xdr:sp macro="" textlink="">
      <xdr:nvSpPr>
        <xdr:cNvPr id="401" name="テキスト ボックス 400">
          <a:extLst>
            <a:ext uri="{FF2B5EF4-FFF2-40B4-BE49-F238E27FC236}">
              <a16:creationId xmlns:a16="http://schemas.microsoft.com/office/drawing/2014/main" id="{B825AC7D-71EC-4288-83E2-FC74E89F4556}"/>
            </a:ext>
          </a:extLst>
        </xdr:cNvPr>
        <xdr:cNvSpPr txBox="1"/>
      </xdr:nvSpPr>
      <xdr:spPr>
        <a:xfrm>
          <a:off x="14909800" y="601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26610</xdr:rowOff>
    </xdr:from>
    <xdr:to>
      <xdr:col>68</xdr:col>
      <xdr:colOff>203200</xdr:colOff>
      <xdr:row>36</xdr:row>
      <xdr:rowOff>128210</xdr:rowOff>
    </xdr:to>
    <xdr:sp macro="" textlink="">
      <xdr:nvSpPr>
        <xdr:cNvPr id="402" name="楕円 401">
          <a:extLst>
            <a:ext uri="{FF2B5EF4-FFF2-40B4-BE49-F238E27FC236}">
              <a16:creationId xmlns:a16="http://schemas.microsoft.com/office/drawing/2014/main" id="{46657890-7C76-46D0-AF56-9DEE99B9E68E}"/>
            </a:ext>
          </a:extLst>
        </xdr:cNvPr>
        <xdr:cNvSpPr/>
      </xdr:nvSpPr>
      <xdr:spPr>
        <a:xfrm>
          <a:off x="14351000" y="619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138387</xdr:rowOff>
    </xdr:from>
    <xdr:ext cx="762000" cy="259045"/>
    <xdr:sp macro="" textlink="">
      <xdr:nvSpPr>
        <xdr:cNvPr id="403" name="テキスト ボックス 402">
          <a:extLst>
            <a:ext uri="{FF2B5EF4-FFF2-40B4-BE49-F238E27FC236}">
              <a16:creationId xmlns:a16="http://schemas.microsoft.com/office/drawing/2014/main" id="{B0FF8AEC-A27E-4D30-A2E2-FE948A82F674}"/>
            </a:ext>
          </a:extLst>
        </xdr:cNvPr>
        <xdr:cNvSpPr txBox="1"/>
      </xdr:nvSpPr>
      <xdr:spPr>
        <a:xfrm>
          <a:off x="14020800" y="5967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118533</xdr:rowOff>
    </xdr:from>
    <xdr:to>
      <xdr:col>64</xdr:col>
      <xdr:colOff>152400</xdr:colOff>
      <xdr:row>37</xdr:row>
      <xdr:rowOff>48683</xdr:rowOff>
    </xdr:to>
    <xdr:sp macro="" textlink="">
      <xdr:nvSpPr>
        <xdr:cNvPr id="404" name="楕円 403">
          <a:extLst>
            <a:ext uri="{FF2B5EF4-FFF2-40B4-BE49-F238E27FC236}">
              <a16:creationId xmlns:a16="http://schemas.microsoft.com/office/drawing/2014/main" id="{51EA6BDE-393E-4995-A891-392A503072F5}"/>
            </a:ext>
          </a:extLst>
        </xdr:cNvPr>
        <xdr:cNvSpPr/>
      </xdr:nvSpPr>
      <xdr:spPr>
        <a:xfrm>
          <a:off x="13462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58860</xdr:rowOff>
    </xdr:from>
    <xdr:ext cx="762000" cy="259045"/>
    <xdr:sp macro="" textlink="">
      <xdr:nvSpPr>
        <xdr:cNvPr id="405" name="テキスト ボックス 404">
          <a:extLst>
            <a:ext uri="{FF2B5EF4-FFF2-40B4-BE49-F238E27FC236}">
              <a16:creationId xmlns:a16="http://schemas.microsoft.com/office/drawing/2014/main" id="{066BEF02-2E0E-42F3-A5AD-C6A64E3C8D46}"/>
            </a:ext>
          </a:extLst>
        </xdr:cNvPr>
        <xdr:cNvSpPr txBox="1"/>
      </xdr:nvSpPr>
      <xdr:spPr>
        <a:xfrm>
          <a:off x="13131800" y="60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A2658E2F-5A6B-4023-AF74-DA2BE01F1083}"/>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4D6466A9-61A2-4502-8369-69A5D50B54AE}"/>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AEDB5AC2-4EF7-47FB-A8E6-A86EF37D54C9}"/>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2D129E8D-6E0B-44D3-9BBF-71A0FCBC663D}"/>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5A792078-5AF2-4CA0-8EDE-4E1B9A2C79C2}"/>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CE8D2BAA-54EE-4207-A8C4-255C700A314D}"/>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AB0570F2-C444-4E6D-800C-6E3B3C5222F9}"/>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CC667A64-CD3D-40B5-B943-DF0929F2D6B3}"/>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79A0EEC9-EE6C-49A2-80AE-2AD1383D75DA}"/>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4CF217FC-8A47-4654-8763-F034DF4117A9}"/>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3FF8BCD7-1E51-4A46-97F6-9EE90EED2F74}"/>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D9DBB20C-7D71-476C-A21B-A68299FEBE88}"/>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F507FF67-2A8B-4C1B-BE38-683E4322EC5D}"/>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内で最も良い数値になっている。主な要因としては、公営企業債繰入見込で、各会計の地方債残高の減などがあげられる。しかし、今後、大型建設事業が控えており、新規借入に伴う地方債残高の増や、基金の取崩しなどにより、将来負担比率は増加傾向にあると見込まれる。充当可能特定歳入の確保等により将来負担比率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D89441F9-542C-4928-9D65-ACBEEE66D265}"/>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CC0B4F9F-0673-4BCB-8C56-ADEC882A44B9}"/>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0EEC9EE6-F677-4DA9-9E95-67B0E457CB4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2" name="直線コネクタ 421">
          <a:extLst>
            <a:ext uri="{FF2B5EF4-FFF2-40B4-BE49-F238E27FC236}">
              <a16:creationId xmlns:a16="http://schemas.microsoft.com/office/drawing/2014/main" id="{7A3DAAB6-F9D2-4B8D-81D0-D2A2CCC004BD}"/>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3" name="テキスト ボックス 422">
          <a:extLst>
            <a:ext uri="{FF2B5EF4-FFF2-40B4-BE49-F238E27FC236}">
              <a16:creationId xmlns:a16="http://schemas.microsoft.com/office/drawing/2014/main" id="{F324569E-E0E4-4B5C-8C13-A3FA8FF6A366}"/>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4" name="直線コネクタ 423">
          <a:extLst>
            <a:ext uri="{FF2B5EF4-FFF2-40B4-BE49-F238E27FC236}">
              <a16:creationId xmlns:a16="http://schemas.microsoft.com/office/drawing/2014/main" id="{3F3E92F2-7F7E-4736-A09A-CEEB6E3ED4EB}"/>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5" name="テキスト ボックス 424">
          <a:extLst>
            <a:ext uri="{FF2B5EF4-FFF2-40B4-BE49-F238E27FC236}">
              <a16:creationId xmlns:a16="http://schemas.microsoft.com/office/drawing/2014/main" id="{B41B5560-8404-41C1-A280-55363758957C}"/>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6" name="直線コネクタ 425">
          <a:extLst>
            <a:ext uri="{FF2B5EF4-FFF2-40B4-BE49-F238E27FC236}">
              <a16:creationId xmlns:a16="http://schemas.microsoft.com/office/drawing/2014/main" id="{C60F4B54-961A-4713-95B8-69DA7869B908}"/>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7" name="テキスト ボックス 426">
          <a:extLst>
            <a:ext uri="{FF2B5EF4-FFF2-40B4-BE49-F238E27FC236}">
              <a16:creationId xmlns:a16="http://schemas.microsoft.com/office/drawing/2014/main" id="{174A5FA4-C127-4197-B437-147D4DE2681C}"/>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8" name="直線コネクタ 427">
          <a:extLst>
            <a:ext uri="{FF2B5EF4-FFF2-40B4-BE49-F238E27FC236}">
              <a16:creationId xmlns:a16="http://schemas.microsoft.com/office/drawing/2014/main" id="{0C19B1A8-10AE-4337-AFCC-6FDB79A8685A}"/>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9" name="テキスト ボックス 428">
          <a:extLst>
            <a:ext uri="{FF2B5EF4-FFF2-40B4-BE49-F238E27FC236}">
              <a16:creationId xmlns:a16="http://schemas.microsoft.com/office/drawing/2014/main" id="{7EA62C04-2CDF-4B8F-819E-8D32249E795C}"/>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a:extLst>
            <a:ext uri="{FF2B5EF4-FFF2-40B4-BE49-F238E27FC236}">
              <a16:creationId xmlns:a16="http://schemas.microsoft.com/office/drawing/2014/main" id="{68084AC5-0EAB-47C9-880B-F4AE1DA8DE6D}"/>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a:extLst>
            <a:ext uri="{FF2B5EF4-FFF2-40B4-BE49-F238E27FC236}">
              <a16:creationId xmlns:a16="http://schemas.microsoft.com/office/drawing/2014/main" id="{69B3CFC3-F8D0-40CE-A9E7-455B47A43FC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26975</xdr:rowOff>
    </xdr:to>
    <xdr:cxnSp macro="">
      <xdr:nvCxnSpPr>
        <xdr:cNvPr id="432" name="直線コネクタ 431">
          <a:extLst>
            <a:ext uri="{FF2B5EF4-FFF2-40B4-BE49-F238E27FC236}">
              <a16:creationId xmlns:a16="http://schemas.microsoft.com/office/drawing/2014/main" id="{C817137F-9665-44AF-8841-8E3878378983}"/>
            </a:ext>
          </a:extLst>
        </xdr:cNvPr>
        <xdr:cNvCxnSpPr/>
      </xdr:nvCxnSpPr>
      <xdr:spPr>
        <a:xfrm flipV="1">
          <a:off x="17018000" y="2451100"/>
          <a:ext cx="0" cy="15192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170502</xdr:rowOff>
    </xdr:from>
    <xdr:ext cx="762000" cy="259045"/>
    <xdr:sp macro="" textlink="">
      <xdr:nvSpPr>
        <xdr:cNvPr id="433" name="将来負担の状況最小値テキスト">
          <a:extLst>
            <a:ext uri="{FF2B5EF4-FFF2-40B4-BE49-F238E27FC236}">
              <a16:creationId xmlns:a16="http://schemas.microsoft.com/office/drawing/2014/main" id="{6A511338-A627-455F-8D48-AD8329EBA255}"/>
            </a:ext>
          </a:extLst>
        </xdr:cNvPr>
        <xdr:cNvSpPr txBox="1"/>
      </xdr:nvSpPr>
      <xdr:spPr>
        <a:xfrm>
          <a:off x="17106900" y="394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26975</xdr:rowOff>
    </xdr:from>
    <xdr:to>
      <xdr:col>81</xdr:col>
      <xdr:colOff>133350</xdr:colOff>
      <xdr:row>23</xdr:row>
      <xdr:rowOff>26975</xdr:rowOff>
    </xdr:to>
    <xdr:cxnSp macro="">
      <xdr:nvCxnSpPr>
        <xdr:cNvPr id="434" name="直線コネクタ 433">
          <a:extLst>
            <a:ext uri="{FF2B5EF4-FFF2-40B4-BE49-F238E27FC236}">
              <a16:creationId xmlns:a16="http://schemas.microsoft.com/office/drawing/2014/main" id="{44D1FBAA-2B73-40F1-9AC6-AE685FFBDF67}"/>
            </a:ext>
          </a:extLst>
        </xdr:cNvPr>
        <xdr:cNvCxnSpPr/>
      </xdr:nvCxnSpPr>
      <xdr:spPr>
        <a:xfrm>
          <a:off x="16929100" y="3970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5" name="将来負担の状況最大値テキスト">
          <a:extLst>
            <a:ext uri="{FF2B5EF4-FFF2-40B4-BE49-F238E27FC236}">
              <a16:creationId xmlns:a16="http://schemas.microsoft.com/office/drawing/2014/main" id="{75CF8CC1-CF6B-4185-B10B-7AB6BD63FBC4}"/>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6" name="直線コネクタ 435">
          <a:extLst>
            <a:ext uri="{FF2B5EF4-FFF2-40B4-BE49-F238E27FC236}">
              <a16:creationId xmlns:a16="http://schemas.microsoft.com/office/drawing/2014/main" id="{0BA93389-3CFA-42C3-8291-038625D6F08C}"/>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7" name="将来負担の状況平均値テキスト">
          <a:extLst>
            <a:ext uri="{FF2B5EF4-FFF2-40B4-BE49-F238E27FC236}">
              <a16:creationId xmlns:a16="http://schemas.microsoft.com/office/drawing/2014/main" id="{7604420D-E6BC-480A-B232-5225B5DE55AA}"/>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8" name="フローチャート: 判断 437">
          <a:extLst>
            <a:ext uri="{FF2B5EF4-FFF2-40B4-BE49-F238E27FC236}">
              <a16:creationId xmlns:a16="http://schemas.microsoft.com/office/drawing/2014/main" id="{BC148E62-F0D5-4E2C-BF21-ACA035802FED}"/>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14478</xdr:rowOff>
    </xdr:from>
    <xdr:to>
      <xdr:col>77</xdr:col>
      <xdr:colOff>95250</xdr:colOff>
      <xdr:row>14</xdr:row>
      <xdr:rowOff>116078</xdr:rowOff>
    </xdr:to>
    <xdr:sp macro="" textlink="">
      <xdr:nvSpPr>
        <xdr:cNvPr id="439" name="フローチャート: 判断 438">
          <a:extLst>
            <a:ext uri="{FF2B5EF4-FFF2-40B4-BE49-F238E27FC236}">
              <a16:creationId xmlns:a16="http://schemas.microsoft.com/office/drawing/2014/main" id="{6827F2A9-44EC-43E4-8637-C74A3D76853C}"/>
            </a:ext>
          </a:extLst>
        </xdr:cNvPr>
        <xdr:cNvSpPr/>
      </xdr:nvSpPr>
      <xdr:spPr>
        <a:xfrm>
          <a:off x="16129000" y="2414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126255</xdr:rowOff>
    </xdr:from>
    <xdr:ext cx="736600" cy="259045"/>
    <xdr:sp macro="" textlink="">
      <xdr:nvSpPr>
        <xdr:cNvPr id="440" name="テキスト ボックス 439">
          <a:extLst>
            <a:ext uri="{FF2B5EF4-FFF2-40B4-BE49-F238E27FC236}">
              <a16:creationId xmlns:a16="http://schemas.microsoft.com/office/drawing/2014/main" id="{B5DC8272-AB0E-465B-AB49-B2A5B3CB0992}"/>
            </a:ext>
          </a:extLst>
        </xdr:cNvPr>
        <xdr:cNvSpPr txBox="1"/>
      </xdr:nvSpPr>
      <xdr:spPr>
        <a:xfrm>
          <a:off x="15798800" y="2183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130302</xdr:rowOff>
    </xdr:from>
    <xdr:to>
      <xdr:col>73</xdr:col>
      <xdr:colOff>44450</xdr:colOff>
      <xdr:row>15</xdr:row>
      <xdr:rowOff>60452</xdr:rowOff>
    </xdr:to>
    <xdr:sp macro="" textlink="">
      <xdr:nvSpPr>
        <xdr:cNvPr id="441" name="フローチャート: 判断 440">
          <a:extLst>
            <a:ext uri="{FF2B5EF4-FFF2-40B4-BE49-F238E27FC236}">
              <a16:creationId xmlns:a16="http://schemas.microsoft.com/office/drawing/2014/main" id="{ABBD6698-A628-428F-B4EB-77289383B5DC}"/>
            </a:ext>
          </a:extLst>
        </xdr:cNvPr>
        <xdr:cNvSpPr/>
      </xdr:nvSpPr>
      <xdr:spPr>
        <a:xfrm>
          <a:off x="15240000" y="253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70629</xdr:rowOff>
    </xdr:from>
    <xdr:ext cx="762000" cy="259045"/>
    <xdr:sp macro="" textlink="">
      <xdr:nvSpPr>
        <xdr:cNvPr id="442" name="テキスト ボックス 441">
          <a:extLst>
            <a:ext uri="{FF2B5EF4-FFF2-40B4-BE49-F238E27FC236}">
              <a16:creationId xmlns:a16="http://schemas.microsoft.com/office/drawing/2014/main" id="{11A0F4E2-028B-4B53-A460-356B65388F24}"/>
            </a:ext>
          </a:extLst>
        </xdr:cNvPr>
        <xdr:cNvSpPr txBox="1"/>
      </xdr:nvSpPr>
      <xdr:spPr>
        <a:xfrm>
          <a:off x="14909800" y="229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6147</xdr:rowOff>
    </xdr:from>
    <xdr:to>
      <xdr:col>68</xdr:col>
      <xdr:colOff>203200</xdr:colOff>
      <xdr:row>15</xdr:row>
      <xdr:rowOff>107747</xdr:rowOff>
    </xdr:to>
    <xdr:sp macro="" textlink="">
      <xdr:nvSpPr>
        <xdr:cNvPr id="443" name="フローチャート: 判断 442">
          <a:extLst>
            <a:ext uri="{FF2B5EF4-FFF2-40B4-BE49-F238E27FC236}">
              <a16:creationId xmlns:a16="http://schemas.microsoft.com/office/drawing/2014/main" id="{9A1EF30B-F74A-46EB-9406-BF6FE0F66D59}"/>
            </a:ext>
          </a:extLst>
        </xdr:cNvPr>
        <xdr:cNvSpPr/>
      </xdr:nvSpPr>
      <xdr:spPr>
        <a:xfrm>
          <a:off x="14351000" y="257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117924</xdr:rowOff>
    </xdr:from>
    <xdr:ext cx="762000" cy="259045"/>
    <xdr:sp macro="" textlink="">
      <xdr:nvSpPr>
        <xdr:cNvPr id="444" name="テキスト ボックス 443">
          <a:extLst>
            <a:ext uri="{FF2B5EF4-FFF2-40B4-BE49-F238E27FC236}">
              <a16:creationId xmlns:a16="http://schemas.microsoft.com/office/drawing/2014/main" id="{09258BFA-90B8-4336-965F-4362A90F71B2}"/>
            </a:ext>
          </a:extLst>
        </xdr:cNvPr>
        <xdr:cNvSpPr txBox="1"/>
      </xdr:nvSpPr>
      <xdr:spPr>
        <a:xfrm>
          <a:off x="14020800" y="234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154432</xdr:rowOff>
    </xdr:from>
    <xdr:to>
      <xdr:col>64</xdr:col>
      <xdr:colOff>152400</xdr:colOff>
      <xdr:row>15</xdr:row>
      <xdr:rowOff>84582</xdr:rowOff>
    </xdr:to>
    <xdr:sp macro="" textlink="">
      <xdr:nvSpPr>
        <xdr:cNvPr id="445" name="フローチャート: 判断 444">
          <a:extLst>
            <a:ext uri="{FF2B5EF4-FFF2-40B4-BE49-F238E27FC236}">
              <a16:creationId xmlns:a16="http://schemas.microsoft.com/office/drawing/2014/main" id="{253ED0B7-868C-4B77-A5DF-6D536466EF23}"/>
            </a:ext>
          </a:extLst>
        </xdr:cNvPr>
        <xdr:cNvSpPr/>
      </xdr:nvSpPr>
      <xdr:spPr>
        <a:xfrm>
          <a:off x="13462000" y="255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94759</xdr:rowOff>
    </xdr:from>
    <xdr:ext cx="762000" cy="259045"/>
    <xdr:sp macro="" textlink="">
      <xdr:nvSpPr>
        <xdr:cNvPr id="446" name="テキスト ボックス 445">
          <a:extLst>
            <a:ext uri="{FF2B5EF4-FFF2-40B4-BE49-F238E27FC236}">
              <a16:creationId xmlns:a16="http://schemas.microsoft.com/office/drawing/2014/main" id="{7878105F-0A31-4DFF-BE63-EDD9C940FD65}"/>
            </a:ext>
          </a:extLst>
        </xdr:cNvPr>
        <xdr:cNvSpPr txBox="1"/>
      </xdr:nvSpPr>
      <xdr:spPr>
        <a:xfrm>
          <a:off x="13131800" y="232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3B840418-83B8-4DDB-9E3B-C74B3C53E6DC}"/>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5A3474FF-CB19-4A93-A998-7F99E2B77496}"/>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57F608A-0AAE-45AE-AF5B-E048A27C9F29}"/>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12CA503D-9835-47BE-A370-2B89A746FD21}"/>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74CB9D6C-DDF5-4253-A11C-6A89DC01E9C3}"/>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186,524
179,170
161.14
79,999,533
75,619,605
3,964,349
41,239,256
39,014,703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人件費は、</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対前年度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改善</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24.0</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％となった。類似団体と比較して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％、愛知県平均と比較して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それぞれ</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下回っている。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主な要因としては、行政需要の高まりなどにより職員数が増加傾向にある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ものの、職員退職手当が減少した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があげられる。今後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、効率的な組織体制と職員の適正配置等を推進し、人件費の増加抑制に努める。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38100</xdr:rowOff>
    </xdr:from>
    <xdr:to>
      <xdr:col>24</xdr:col>
      <xdr:colOff>25400</xdr:colOff>
      <xdr:row>42</xdr:row>
      <xdr:rowOff>63500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674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35577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3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63500</xdr:rowOff>
    </xdr:from>
    <xdr:to>
      <xdr:col>24</xdr:col>
      <xdr:colOff>114300</xdr:colOff>
      <xdr:row>42</xdr:row>
      <xdr:rowOff>63500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6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124477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38100</xdr:rowOff>
    </xdr:from>
    <xdr:to>
      <xdr:col>24</xdr:col>
      <xdr:colOff>114300</xdr:colOff>
      <xdr:row>34</xdr:row>
      <xdr:rowOff>38100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69850</xdr:rowOff>
    </xdr:from>
    <xdr:to>
      <xdr:col>24</xdr:col>
      <xdr:colOff>25400</xdr:colOff>
      <xdr:row>38</xdr:row>
      <xdr:rowOff>76200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4135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130827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47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158750</xdr:rowOff>
    </xdr:from>
    <xdr:to>
      <xdr:col>24</xdr:col>
      <xdr:colOff>76200</xdr:colOff>
      <xdr:row>38</xdr:row>
      <xdr:rowOff>88900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76200</xdr:rowOff>
    </xdr:from>
    <xdr:to>
      <xdr:col>19</xdr:col>
      <xdr:colOff>187325</xdr:colOff>
      <xdr:row>40</xdr:row>
      <xdr:rowOff>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5913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95250</xdr:rowOff>
    </xdr:from>
    <xdr:to>
      <xdr:col>20</xdr:col>
      <xdr:colOff>38100</xdr:colOff>
      <xdr:row>38</xdr:row>
      <xdr:rowOff>25400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35577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0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69850</xdr:rowOff>
    </xdr:from>
    <xdr:to>
      <xdr:col>15</xdr:col>
      <xdr:colOff>98425</xdr:colOff>
      <xdr:row>40</xdr:row>
      <xdr:rowOff>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13500"/>
          <a:ext cx="889000" cy="44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88900</xdr:rowOff>
    </xdr:from>
    <xdr:to>
      <xdr:col>15</xdr:col>
      <xdr:colOff>149225</xdr:colOff>
      <xdr:row>39</xdr:row>
      <xdr:rowOff>19050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69850</xdr:rowOff>
    </xdr:from>
    <xdr:to>
      <xdr:col>11</xdr:col>
      <xdr:colOff>9525</xdr:colOff>
      <xdr:row>37</xdr:row>
      <xdr:rowOff>82550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13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165100</xdr:rowOff>
    </xdr:from>
    <xdr:to>
      <xdr:col>11</xdr:col>
      <xdr:colOff>60325</xdr:colOff>
      <xdr:row>37</xdr:row>
      <xdr:rowOff>95250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105427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6350</xdr:rowOff>
    </xdr:from>
    <xdr:to>
      <xdr:col>6</xdr:col>
      <xdr:colOff>171450</xdr:colOff>
      <xdr:row>37</xdr:row>
      <xdr:rowOff>107950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118127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35577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25400</xdr:rowOff>
    </xdr:from>
    <xdr:to>
      <xdr:col>20</xdr:col>
      <xdr:colOff>38100</xdr:colOff>
      <xdr:row>38</xdr:row>
      <xdr:rowOff>127000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111777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2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120650</xdr:rowOff>
    </xdr:from>
    <xdr:to>
      <xdr:col>15</xdr:col>
      <xdr:colOff>149225</xdr:colOff>
      <xdr:row>40</xdr:row>
      <xdr:rowOff>50800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35577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89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19050</xdr:rowOff>
    </xdr:from>
    <xdr:to>
      <xdr:col>11</xdr:col>
      <xdr:colOff>60325</xdr:colOff>
      <xdr:row>37</xdr:row>
      <xdr:rowOff>120650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31750</xdr:rowOff>
    </xdr:from>
    <xdr:to>
      <xdr:col>6</xdr:col>
      <xdr:colOff>171450</xdr:colOff>
      <xdr:row>37</xdr:row>
      <xdr:rowOff>133350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118127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前年度と同数値の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％となった。類似団体と比較して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、愛知県平均と比較して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％それぞれ</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下回って</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他団体と比べやや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良好な水準ではあるものの、公共施設の老朽化が、今後の財政運営に大きな影響を及ぼすことが見込まれる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ことから、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長期的な視点を持ち、ファシリティマネジメントの取組みなど経費削減に努める。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60706</xdr:rowOff>
    </xdr:from>
    <xdr:to>
      <xdr:col>82</xdr:col>
      <xdr:colOff>107950</xdr:colOff>
      <xdr:row>21</xdr:row>
      <xdr:rowOff>106426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895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78503</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7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106426</xdr:rowOff>
    </xdr:from>
    <xdr:to>
      <xdr:col>82</xdr:col>
      <xdr:colOff>196850</xdr:colOff>
      <xdr:row>21</xdr:row>
      <xdr:rowOff>106426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0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147083</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3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60706</xdr:rowOff>
    </xdr:from>
    <xdr:to>
      <xdr:col>82</xdr:col>
      <xdr:colOff>196850</xdr:colOff>
      <xdr:row>13</xdr:row>
      <xdr:rowOff>60706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8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21844</xdr:rowOff>
    </xdr:from>
    <xdr:to>
      <xdr:col>82</xdr:col>
      <xdr:colOff>107950</xdr:colOff>
      <xdr:row>16</xdr:row>
      <xdr:rowOff>21844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7650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116857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6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21844</xdr:rowOff>
    </xdr:from>
    <xdr:to>
      <xdr:col>78</xdr:col>
      <xdr:colOff>69850</xdr:colOff>
      <xdr:row>16</xdr:row>
      <xdr:rowOff>85852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7650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35052</xdr:rowOff>
    </xdr:from>
    <xdr:to>
      <xdr:col>78</xdr:col>
      <xdr:colOff>120650</xdr:colOff>
      <xdr:row>16</xdr:row>
      <xdr:rowOff>136652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121429</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64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30988</xdr:rowOff>
    </xdr:from>
    <xdr:to>
      <xdr:col>73</xdr:col>
      <xdr:colOff>180975</xdr:colOff>
      <xdr:row>16</xdr:row>
      <xdr:rowOff>85852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77418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148861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21844</xdr:rowOff>
    </xdr:from>
    <xdr:to>
      <xdr:col>69</xdr:col>
      <xdr:colOff>92075</xdr:colOff>
      <xdr:row>16</xdr:row>
      <xdr:rowOff>30988</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7650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71628</xdr:rowOff>
    </xdr:from>
    <xdr:to>
      <xdr:col>69</xdr:col>
      <xdr:colOff>142875</xdr:colOff>
      <xdr:row>17</xdr:row>
      <xdr:rowOff>1778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158005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25908</xdr:rowOff>
    </xdr:from>
    <xdr:to>
      <xdr:col>65</xdr:col>
      <xdr:colOff>53975</xdr:colOff>
      <xdr:row>16</xdr:row>
      <xdr:rowOff>127508</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112285</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142494</xdr:rowOff>
    </xdr:from>
    <xdr:to>
      <xdr:col>82</xdr:col>
      <xdr:colOff>158750</xdr:colOff>
      <xdr:row>16</xdr:row>
      <xdr:rowOff>72644</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159021</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55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142494</xdr:rowOff>
    </xdr:from>
    <xdr:to>
      <xdr:col>78</xdr:col>
      <xdr:colOff>120650</xdr:colOff>
      <xdr:row>16</xdr:row>
      <xdr:rowOff>72644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82821</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483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35052</xdr:rowOff>
    </xdr:from>
    <xdr:to>
      <xdr:col>74</xdr:col>
      <xdr:colOff>31750</xdr:colOff>
      <xdr:row>16</xdr:row>
      <xdr:rowOff>136652</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146829</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151638</xdr:rowOff>
    </xdr:from>
    <xdr:to>
      <xdr:col>69</xdr:col>
      <xdr:colOff>142875</xdr:colOff>
      <xdr:row>16</xdr:row>
      <xdr:rowOff>81788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91965</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142494</xdr:rowOff>
    </xdr:from>
    <xdr:to>
      <xdr:col>65</xdr:col>
      <xdr:colOff>53975</xdr:colOff>
      <xdr:row>16</xdr:row>
      <xdr:rowOff>72644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82821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483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扶助費は、</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前年度から</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悪化</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12.3</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％となった。類似団体と比較して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％上回っており、主な要因としては、障害福祉サービス費の増加などがあげられる。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児童福祉や障害者福祉関連経費は、国の施策に連動する部分が大きいものの、市単独扶助費の増が歳出を押し上げる要因の一つとなっているため、事業の統廃合など、あらゆる角度から見直しを行い、上昇傾向に歯止めをかけるよう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12700</xdr:rowOff>
    </xdr:from>
    <xdr:to>
      <xdr:col>24</xdr:col>
      <xdr:colOff>25400</xdr:colOff>
      <xdr:row>60</xdr:row>
      <xdr:rowOff>50800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10299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73677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12700</xdr:rowOff>
    </xdr:from>
    <xdr:to>
      <xdr:col>19</xdr:col>
      <xdr:colOff>187325</xdr:colOff>
      <xdr:row>60</xdr:row>
      <xdr:rowOff>88900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10299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88900</xdr:rowOff>
    </xdr:from>
    <xdr:to>
      <xdr:col>15</xdr:col>
      <xdr:colOff>98425</xdr:colOff>
      <xdr:row>61</xdr:row>
      <xdr:rowOff>146050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103759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61</xdr:row>
      <xdr:rowOff>107950</xdr:rowOff>
    </xdr:from>
    <xdr:to>
      <xdr:col>11</xdr:col>
      <xdr:colOff>9525</xdr:colOff>
      <xdr:row>61</xdr:row>
      <xdr:rowOff>146050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10566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19050</xdr:rowOff>
    </xdr:from>
    <xdr:to>
      <xdr:col>11</xdr:col>
      <xdr:colOff>60325</xdr:colOff>
      <xdr:row>59</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38100</xdr:rowOff>
    </xdr:from>
    <xdr:to>
      <xdr:col>6</xdr:col>
      <xdr:colOff>171450</xdr:colOff>
      <xdr:row>58</xdr:row>
      <xdr:rowOff>139700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149877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0</xdr:rowOff>
    </xdr:from>
    <xdr:to>
      <xdr:col>24</xdr:col>
      <xdr:colOff>76200</xdr:colOff>
      <xdr:row>60</xdr:row>
      <xdr:rowOff>101600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143527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133350</xdr:rowOff>
    </xdr:from>
    <xdr:to>
      <xdr:col>20</xdr:col>
      <xdr:colOff>38100</xdr:colOff>
      <xdr:row>60</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48277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1033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38100</xdr:rowOff>
    </xdr:from>
    <xdr:to>
      <xdr:col>15</xdr:col>
      <xdr:colOff>149225</xdr:colOff>
      <xdr:row>60</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124477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95250</xdr:rowOff>
    </xdr:from>
    <xdr:to>
      <xdr:col>11</xdr:col>
      <xdr:colOff>60325</xdr:colOff>
      <xdr:row>62</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62</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61</xdr:row>
      <xdr:rowOff>57150</xdr:rowOff>
    </xdr:from>
    <xdr:to>
      <xdr:col>6</xdr:col>
      <xdr:colOff>171450</xdr:colOff>
      <xdr:row>61</xdr:row>
      <xdr:rowOff>158750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143527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その他は、前年度から</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悪化し</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7.7</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％となった。類似団体と比較して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4.3</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％、愛知県平均と比較して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％それぞれ下回っている。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や愛知県の平均値と比べて良好な水準ではあるが、引き続き事業全体の経費削減や、特別会計における独立採算の原則に立ち返った料金制度の見直しなどによる健全化を図り、税収を主な財源とする普通会計の負担を減らすよう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161290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8812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133367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161290</xdr:rowOff>
    </xdr:from>
    <xdr:to>
      <xdr:col>82</xdr:col>
      <xdr:colOff>196850</xdr:colOff>
      <xdr:row>61</xdr:row>
      <xdr:rowOff>161290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52</xdr:row>
      <xdr:rowOff>149860</xdr:rowOff>
    </xdr:from>
    <xdr:to>
      <xdr:col>82</xdr:col>
      <xdr:colOff>107950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0652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48277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99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52</xdr:row>
      <xdr:rowOff>149860</xdr:rowOff>
    </xdr:from>
    <xdr:to>
      <xdr:col>78</xdr:col>
      <xdr:colOff>69850</xdr:colOff>
      <xdr:row>53</xdr:row>
      <xdr:rowOff>115570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0652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156210</xdr:rowOff>
    </xdr:from>
    <xdr:to>
      <xdr:col>78</xdr:col>
      <xdr:colOff>120650</xdr:colOff>
      <xdr:row>58</xdr:row>
      <xdr:rowOff>86360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71137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92710</xdr:rowOff>
    </xdr:from>
    <xdr:to>
      <xdr:col>73</xdr:col>
      <xdr:colOff>180975</xdr:colOff>
      <xdr:row>53</xdr:row>
      <xdr:rowOff>115570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179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167640</xdr:rowOff>
    </xdr:from>
    <xdr:to>
      <xdr:col>74</xdr:col>
      <xdr:colOff>31750</xdr:colOff>
      <xdr:row>59</xdr:row>
      <xdr:rowOff>97790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82567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92710</xdr:rowOff>
    </xdr:from>
    <xdr:to>
      <xdr:col>69</xdr:col>
      <xdr:colOff>92075</xdr:colOff>
      <xdr:row>55</xdr:row>
      <xdr:rowOff>24130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917956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110490</xdr:rowOff>
    </xdr:from>
    <xdr:to>
      <xdr:col>69</xdr:col>
      <xdr:colOff>142875</xdr:colOff>
      <xdr:row>60</xdr:row>
      <xdr:rowOff>40640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1022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25417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103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121920</xdr:rowOff>
    </xdr:from>
    <xdr:to>
      <xdr:col>65</xdr:col>
      <xdr:colOff>53975</xdr:colOff>
      <xdr:row>61</xdr:row>
      <xdr:rowOff>52070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1040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36847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1049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121920</xdr:rowOff>
    </xdr:from>
    <xdr:to>
      <xdr:col>82</xdr:col>
      <xdr:colOff>158750</xdr:colOff>
      <xdr:row>53</xdr:row>
      <xdr:rowOff>52070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03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30497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52</xdr:row>
      <xdr:rowOff>99060</xdr:rowOff>
    </xdr:from>
    <xdr:to>
      <xdr:col>78</xdr:col>
      <xdr:colOff>120650</xdr:colOff>
      <xdr:row>53</xdr:row>
      <xdr:rowOff>29210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01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39387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878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64770</xdr:rowOff>
    </xdr:from>
    <xdr:to>
      <xdr:col>74</xdr:col>
      <xdr:colOff>31750</xdr:colOff>
      <xdr:row>53</xdr:row>
      <xdr:rowOff>166370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5097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892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41910</xdr:rowOff>
    </xdr:from>
    <xdr:to>
      <xdr:col>69</xdr:col>
      <xdr:colOff>142875</xdr:colOff>
      <xdr:row>53</xdr:row>
      <xdr:rowOff>143510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12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153687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889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144780</xdr:rowOff>
    </xdr:from>
    <xdr:to>
      <xdr:col>65</xdr:col>
      <xdr:colOff>53975</xdr:colOff>
      <xdr:row>55</xdr:row>
      <xdr:rowOff>74930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85107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補助費等は、</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対前年度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改善</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15.6</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類似団体、全国平均、愛知県平均と比較して上回っている。前年度に比べ</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改善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した要因として、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信用保証料補助事業や下水道事業会計への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繰出金が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したこと</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があげられる。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引き続き行政経営改革プランに基づく、市単独補助金の見直しや廃止、減額に取組むとともに、サンセット方式による事業終期を踏まえた計画を行うように努める。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41</xdr:row>
      <xdr:rowOff>80735</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651500"/>
          <a:ext cx="0" cy="145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52812</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80735</xdr:rowOff>
    </xdr:from>
    <xdr:to>
      <xdr:col>82</xdr:col>
      <xdr:colOff>196850</xdr:colOff>
      <xdr:row>41</xdr:row>
      <xdr:rowOff>80735</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11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110672</xdr:rowOff>
    </xdr:from>
    <xdr:to>
      <xdr:col>82</xdr:col>
      <xdr:colOff>107950</xdr:colOff>
      <xdr:row>40</xdr:row>
      <xdr:rowOff>143328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5671800" y="69686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54627</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05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38100</xdr:rowOff>
    </xdr:from>
    <xdr:to>
      <xdr:col>82</xdr:col>
      <xdr:colOff>158750</xdr:colOff>
      <xdr:row>36</xdr:row>
      <xdr:rowOff>139700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132443</xdr:rowOff>
    </xdr:from>
    <xdr:to>
      <xdr:col>78</xdr:col>
      <xdr:colOff>69850</xdr:colOff>
      <xdr:row>40</xdr:row>
      <xdr:rowOff>143328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4782800" y="69904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27214</xdr:rowOff>
    </xdr:from>
    <xdr:to>
      <xdr:col>78</xdr:col>
      <xdr:colOff>120650</xdr:colOff>
      <xdr:row>36</xdr:row>
      <xdr:rowOff>128814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138991</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5968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56243</xdr:rowOff>
    </xdr:from>
    <xdr:to>
      <xdr:col>73</xdr:col>
      <xdr:colOff>180975</xdr:colOff>
      <xdr:row>40</xdr:row>
      <xdr:rowOff>132443</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893800" y="69142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59872</xdr:rowOff>
    </xdr:from>
    <xdr:to>
      <xdr:col>74</xdr:col>
      <xdr:colOff>31750</xdr:colOff>
      <xdr:row>36</xdr:row>
      <xdr:rowOff>161472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199</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140607</xdr:rowOff>
    </xdr:from>
    <xdr:to>
      <xdr:col>69</xdr:col>
      <xdr:colOff>92075</xdr:colOff>
      <xdr:row>40</xdr:row>
      <xdr:rowOff>56243</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004800" y="68271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38100</xdr:rowOff>
    </xdr:from>
    <xdr:to>
      <xdr:col>69</xdr:col>
      <xdr:colOff>142875</xdr:colOff>
      <xdr:row>36</xdr:row>
      <xdr:rowOff>139700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149877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59872</xdr:rowOff>
    </xdr:from>
    <xdr:to>
      <xdr:col>82</xdr:col>
      <xdr:colOff>158750</xdr:colOff>
      <xdr:row>40</xdr:row>
      <xdr:rowOff>161472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9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31949</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688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92528</xdr:rowOff>
    </xdr:from>
    <xdr:to>
      <xdr:col>78</xdr:col>
      <xdr:colOff>120650</xdr:colOff>
      <xdr:row>41</xdr:row>
      <xdr:rowOff>22678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95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7455</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703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81643</xdr:rowOff>
    </xdr:from>
    <xdr:to>
      <xdr:col>74</xdr:col>
      <xdr:colOff>31750</xdr:colOff>
      <xdr:row>41</xdr:row>
      <xdr:rowOff>11793</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93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168020</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702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5443</xdr:rowOff>
    </xdr:from>
    <xdr:to>
      <xdr:col>69</xdr:col>
      <xdr:colOff>142875</xdr:colOff>
      <xdr:row>40</xdr:row>
      <xdr:rowOff>107043</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686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91820</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694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89807</xdr:rowOff>
    </xdr:from>
    <xdr:to>
      <xdr:col>65</xdr:col>
      <xdr:colOff>53975</xdr:colOff>
      <xdr:row>40</xdr:row>
      <xdr:rowOff>19957</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67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4734</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公債費は、前年度</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悪化し、</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となった</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類似団体と比較して、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％下回っており、過去からの新規借入の抑制や繰上償還の成果が出ていると分析する。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、大型建設事業</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などにより、一時的に増加傾向に転じる時期はあるものの、年間借入額の目安を設定し、借入抑制などによる地方債残高の減少に努める。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148227</xdr:rowOff>
    </xdr:from>
    <xdr:to>
      <xdr:col>24</xdr:col>
      <xdr:colOff>25400</xdr:colOff>
      <xdr:row>81</xdr:row>
      <xdr:rowOff>17599</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64077"/>
          <a:ext cx="0" cy="124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161126</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17599</xdr:rowOff>
    </xdr:from>
    <xdr:to>
      <xdr:col>24</xdr:col>
      <xdr:colOff>114300</xdr:colOff>
      <xdr:row>81</xdr:row>
      <xdr:rowOff>17599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63154</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4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148227</xdr:rowOff>
    </xdr:from>
    <xdr:to>
      <xdr:col>24</xdr:col>
      <xdr:colOff>114300</xdr:colOff>
      <xdr:row>73</xdr:row>
      <xdr:rowOff>148227</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6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82913</xdr:rowOff>
    </xdr:from>
    <xdr:to>
      <xdr:col>24</xdr:col>
      <xdr:colOff>25400</xdr:colOff>
      <xdr:row>77</xdr:row>
      <xdr:rowOff>89444</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328456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108693</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310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136616</xdr:rowOff>
    </xdr:from>
    <xdr:to>
      <xdr:col>24</xdr:col>
      <xdr:colOff>76200</xdr:colOff>
      <xdr:row>78</xdr:row>
      <xdr:rowOff>66766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338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82913</xdr:rowOff>
    </xdr:from>
    <xdr:to>
      <xdr:col>19</xdr:col>
      <xdr:colOff>187325</xdr:colOff>
      <xdr:row>77</xdr:row>
      <xdr:rowOff>115570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28456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123552</xdr:rowOff>
    </xdr:from>
    <xdr:to>
      <xdr:col>20</xdr:col>
      <xdr:colOff>38100</xdr:colOff>
      <xdr:row>78</xdr:row>
      <xdr:rowOff>53702</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3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38479</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411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115570</xdr:rowOff>
    </xdr:from>
    <xdr:to>
      <xdr:col>15</xdr:col>
      <xdr:colOff>98425</xdr:colOff>
      <xdr:row>77</xdr:row>
      <xdr:rowOff>115570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317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143148</xdr:rowOff>
    </xdr:from>
    <xdr:to>
      <xdr:col>15</xdr:col>
      <xdr:colOff>149225</xdr:colOff>
      <xdr:row>78</xdr:row>
      <xdr:rowOff>73298</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58075</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43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115570</xdr:rowOff>
    </xdr:from>
    <xdr:to>
      <xdr:col>11</xdr:col>
      <xdr:colOff>9525</xdr:colOff>
      <xdr:row>77</xdr:row>
      <xdr:rowOff>154758</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31722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30480</xdr:rowOff>
    </xdr:from>
    <xdr:to>
      <xdr:col>11</xdr:col>
      <xdr:colOff>60325</xdr:colOff>
      <xdr:row>78</xdr:row>
      <xdr:rowOff>132080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116857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56606</xdr:rowOff>
    </xdr:from>
    <xdr:to>
      <xdr:col>6</xdr:col>
      <xdr:colOff>171450</xdr:colOff>
      <xdr:row>78</xdr:row>
      <xdr:rowOff>158206</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42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142983</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51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38644</xdr:rowOff>
    </xdr:from>
    <xdr:to>
      <xdr:col>24</xdr:col>
      <xdr:colOff>76200</xdr:colOff>
      <xdr:row>77</xdr:row>
      <xdr:rowOff>140244</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24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55171</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085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32113</xdr:rowOff>
    </xdr:from>
    <xdr:to>
      <xdr:col>20</xdr:col>
      <xdr:colOff>38100</xdr:colOff>
      <xdr:row>77</xdr:row>
      <xdr:rowOff>133713</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23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143890</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002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64770</xdr:rowOff>
    </xdr:from>
    <xdr:to>
      <xdr:col>15</xdr:col>
      <xdr:colOff>149225</xdr:colOff>
      <xdr:row>77</xdr:row>
      <xdr:rowOff>166370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64770</xdr:rowOff>
    </xdr:from>
    <xdr:to>
      <xdr:col>11</xdr:col>
      <xdr:colOff>60325</xdr:colOff>
      <xdr:row>77</xdr:row>
      <xdr:rowOff>166370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103958</xdr:rowOff>
    </xdr:from>
    <xdr:to>
      <xdr:col>6</xdr:col>
      <xdr:colOff>171450</xdr:colOff>
      <xdr:row>78</xdr:row>
      <xdr:rowOff>34108</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3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44285</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07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公債費以外は、</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対前年度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改善</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74.7</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％となった。類似団体と比較して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％上回っている</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主な要因としては、</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障害福祉サービス費や児童福祉医療費の増などによる扶助費の増加や、病院事業会計への繰出金の増などによる補助費等の増加が</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あげられる。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引き続き、事業の統廃合など、事務事業の選択と集中を行い、経費の抑制に努める。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53848</xdr:rowOff>
    </xdr:from>
    <xdr:to>
      <xdr:col>82</xdr:col>
      <xdr:colOff>107950</xdr:colOff>
      <xdr:row>79</xdr:row>
      <xdr:rowOff>120142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74114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92219</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63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120142</xdr:rowOff>
    </xdr:from>
    <xdr:to>
      <xdr:col>82</xdr:col>
      <xdr:colOff>196850</xdr:colOff>
      <xdr:row>79</xdr:row>
      <xdr:rowOff>120142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66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140225</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53848</xdr:rowOff>
    </xdr:from>
    <xdr:to>
      <xdr:col>82</xdr:col>
      <xdr:colOff>196850</xdr:colOff>
      <xdr:row>74</xdr:row>
      <xdr:rowOff>53848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56135</xdr:rowOff>
    </xdr:from>
    <xdr:to>
      <xdr:col>82</xdr:col>
      <xdr:colOff>107950</xdr:colOff>
      <xdr:row>77</xdr:row>
      <xdr:rowOff>124713</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257785"/>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3573</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124713</xdr:rowOff>
    </xdr:from>
    <xdr:to>
      <xdr:col>78</xdr:col>
      <xdr:colOff>69850</xdr:colOff>
      <xdr:row>78</xdr:row>
      <xdr:rowOff>113285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326363"/>
          <a:ext cx="889000" cy="16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146829</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88137</xdr:rowOff>
    </xdr:from>
    <xdr:to>
      <xdr:col>73</xdr:col>
      <xdr:colOff>180975</xdr:colOff>
      <xdr:row>78</xdr:row>
      <xdr:rowOff>113285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289787"/>
          <a:ext cx="889000" cy="19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117112</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88137</xdr:rowOff>
    </xdr:from>
    <xdr:to>
      <xdr:col>69</xdr:col>
      <xdr:colOff>92075</xdr:colOff>
      <xdr:row>77</xdr:row>
      <xdr:rowOff>101854</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3289787"/>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140208</xdr:rowOff>
    </xdr:from>
    <xdr:to>
      <xdr:col>69</xdr:col>
      <xdr:colOff>142875</xdr:colOff>
      <xdr:row>77</xdr:row>
      <xdr:rowOff>70358</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80535</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108204</xdr:rowOff>
    </xdr:from>
    <xdr:to>
      <xdr:col>65</xdr:col>
      <xdr:colOff>53975</xdr:colOff>
      <xdr:row>77</xdr:row>
      <xdr:rowOff>38354</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48531</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148862</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73913</xdr:rowOff>
    </xdr:from>
    <xdr:to>
      <xdr:col>78</xdr:col>
      <xdr:colOff>120650</xdr:colOff>
      <xdr:row>78</xdr:row>
      <xdr:rowOff>4063</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160290</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62485</xdr:rowOff>
    </xdr:from>
    <xdr:to>
      <xdr:col>74</xdr:col>
      <xdr:colOff>31750</xdr:colOff>
      <xdr:row>78</xdr:row>
      <xdr:rowOff>164085</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148862</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37337</xdr:rowOff>
    </xdr:from>
    <xdr:to>
      <xdr:col>69</xdr:col>
      <xdr:colOff>142875</xdr:colOff>
      <xdr:row>77</xdr:row>
      <xdr:rowOff>138937</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123714</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51054</xdr:rowOff>
    </xdr:from>
    <xdr:to>
      <xdr:col>65</xdr:col>
      <xdr:colOff>53975</xdr:colOff>
      <xdr:row>77</xdr:row>
      <xdr:rowOff>152654</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137431</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愛知県豊川市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102045</xdr:rowOff>
    </xdr:from>
    <xdr:to>
      <xdr:col>29</xdr:col>
      <xdr:colOff>127000</xdr:colOff>
      <xdr:row>18</xdr:row>
      <xdr:rowOff>138925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35620"/>
          <a:ext cx="0" cy="12370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111002</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138925</xdr:rowOff>
    </xdr:from>
    <xdr:to>
      <xdr:col>30</xdr:col>
      <xdr:colOff>25400</xdr:colOff>
      <xdr:row>18</xdr:row>
      <xdr:rowOff>138925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72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16972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7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102045</xdr:rowOff>
    </xdr:from>
    <xdr:to>
      <xdr:col>30</xdr:col>
      <xdr:colOff>25400</xdr:colOff>
      <xdr:row>11</xdr:row>
      <xdr:rowOff>102045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356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108636</xdr:rowOff>
    </xdr:from>
    <xdr:to>
      <xdr:col>29</xdr:col>
      <xdr:colOff>127000</xdr:colOff>
      <xdr:row>17</xdr:row>
      <xdr:rowOff>120409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70911"/>
          <a:ext cx="647700" cy="11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51655</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4995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35128</xdr:rowOff>
    </xdr:from>
    <xdr:to>
      <xdr:col>29</xdr:col>
      <xdr:colOff>177800</xdr:colOff>
      <xdr:row>15</xdr:row>
      <xdr:rowOff>136728</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54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120409</xdr:rowOff>
    </xdr:from>
    <xdr:to>
      <xdr:col>26</xdr:col>
      <xdr:colOff>50800</xdr:colOff>
      <xdr:row>18</xdr:row>
      <xdr:rowOff>5613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82684"/>
          <a:ext cx="698500" cy="56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69075</xdr:rowOff>
    </xdr:from>
    <xdr:to>
      <xdr:col>26</xdr:col>
      <xdr:colOff>101600</xdr:colOff>
      <xdr:row>15</xdr:row>
      <xdr:rowOff>170675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688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9402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457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5613</xdr:rowOff>
    </xdr:from>
    <xdr:to>
      <xdr:col>22</xdr:col>
      <xdr:colOff>114300</xdr:colOff>
      <xdr:row>19</xdr:row>
      <xdr:rowOff>88062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39338"/>
          <a:ext cx="698500" cy="253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151867</xdr:rowOff>
    </xdr:from>
    <xdr:to>
      <xdr:col>22</xdr:col>
      <xdr:colOff>165100</xdr:colOff>
      <xdr:row>16</xdr:row>
      <xdr:rowOff>82017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712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92194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40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88062</xdr:rowOff>
    </xdr:from>
    <xdr:to>
      <xdr:col>18</xdr:col>
      <xdr:colOff>177800</xdr:colOff>
      <xdr:row>19</xdr:row>
      <xdr:rowOff>139459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393237"/>
          <a:ext cx="698500" cy="51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113424</xdr:rowOff>
    </xdr:from>
    <xdr:to>
      <xdr:col>19</xdr:col>
      <xdr:colOff>38100</xdr:colOff>
      <xdr:row>17</xdr:row>
      <xdr:rowOff>43574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04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53751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673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148514</xdr:rowOff>
    </xdr:from>
    <xdr:to>
      <xdr:col>15</xdr:col>
      <xdr:colOff>101600</xdr:colOff>
      <xdr:row>17</xdr:row>
      <xdr:rowOff>78664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393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88841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0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57836</xdr:rowOff>
    </xdr:from>
    <xdr:to>
      <xdr:col>29</xdr:col>
      <xdr:colOff>177800</xdr:colOff>
      <xdr:row>17</xdr:row>
      <xdr:rowOff>159436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20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29913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99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69609</xdr:rowOff>
    </xdr:from>
    <xdr:to>
      <xdr:col>26</xdr:col>
      <xdr:colOff>101600</xdr:colOff>
      <xdr:row>17</xdr:row>
      <xdr:rowOff>171209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31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155986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18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126263</xdr:rowOff>
    </xdr:from>
    <xdr:to>
      <xdr:col>22</xdr:col>
      <xdr:colOff>165100</xdr:colOff>
      <xdr:row>18</xdr:row>
      <xdr:rowOff>56413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88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41190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7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37262</xdr:rowOff>
    </xdr:from>
    <xdr:to>
      <xdr:col>19</xdr:col>
      <xdr:colOff>38100</xdr:colOff>
      <xdr:row>19</xdr:row>
      <xdr:rowOff>138862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342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123639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428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88659</xdr:rowOff>
    </xdr:from>
    <xdr:to>
      <xdr:col>15</xdr:col>
      <xdr:colOff>101600</xdr:colOff>
      <xdr:row>20</xdr:row>
      <xdr:rowOff>18809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393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3586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48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212877</xdr:rowOff>
    </xdr:from>
    <xdr:to>
      <xdr:col>29</xdr:col>
      <xdr:colOff>127000</xdr:colOff>
      <xdr:row>37</xdr:row>
      <xdr:rowOff>192075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37427"/>
          <a:ext cx="0" cy="11793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164152</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288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192075</xdr:rowOff>
    </xdr:from>
    <xdr:to>
      <xdr:col>30</xdr:col>
      <xdr:colOff>25400</xdr:colOff>
      <xdr:row>37</xdr:row>
      <xdr:rowOff>192075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167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127804</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212877</xdr:rowOff>
    </xdr:from>
    <xdr:to>
      <xdr:col>30</xdr:col>
      <xdr:colOff>25400</xdr:colOff>
      <xdr:row>33</xdr:row>
      <xdr:rowOff>212877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374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94272</xdr:rowOff>
    </xdr:from>
    <xdr:to>
      <xdr:col>29</xdr:col>
      <xdr:colOff>127000</xdr:colOff>
      <xdr:row>37</xdr:row>
      <xdr:rowOff>165786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7218972"/>
          <a:ext cx="647700" cy="715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60571</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70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215494</xdr:rowOff>
    </xdr:from>
    <xdr:to>
      <xdr:col>29</xdr:col>
      <xdr:colOff>177800</xdr:colOff>
      <xdr:row>35</xdr:row>
      <xdr:rowOff>317094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25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74117</xdr:rowOff>
    </xdr:from>
    <xdr:to>
      <xdr:col>26</xdr:col>
      <xdr:colOff>50800</xdr:colOff>
      <xdr:row>37</xdr:row>
      <xdr:rowOff>165786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7198817"/>
          <a:ext cx="698500" cy="91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218999</xdr:rowOff>
    </xdr:from>
    <xdr:to>
      <xdr:col>26</xdr:col>
      <xdr:colOff>101600</xdr:colOff>
      <xdr:row>35</xdr:row>
      <xdr:rowOff>320599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293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330776</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98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74117</xdr:rowOff>
    </xdr:from>
    <xdr:to>
      <xdr:col>22</xdr:col>
      <xdr:colOff>114300</xdr:colOff>
      <xdr:row>37</xdr:row>
      <xdr:rowOff>203276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7198817"/>
          <a:ext cx="698500" cy="1291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188405</xdr:rowOff>
    </xdr:from>
    <xdr:to>
      <xdr:col>22</xdr:col>
      <xdr:colOff>165100</xdr:colOff>
      <xdr:row>35</xdr:row>
      <xdr:rowOff>290005</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987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300182</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6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191008</xdr:rowOff>
    </xdr:from>
    <xdr:to>
      <xdr:col>18</xdr:col>
      <xdr:colOff>177800</xdr:colOff>
      <xdr:row>37</xdr:row>
      <xdr:rowOff>203276</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7315708"/>
          <a:ext cx="698500" cy="12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159601</xdr:rowOff>
    </xdr:from>
    <xdr:to>
      <xdr:col>19</xdr:col>
      <xdr:colOff>38100</xdr:colOff>
      <xdr:row>35</xdr:row>
      <xdr:rowOff>261201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69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271378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38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171412</xdr:rowOff>
    </xdr:from>
    <xdr:to>
      <xdr:col>15</xdr:col>
      <xdr:colOff>101600</xdr:colOff>
      <xdr:row>35</xdr:row>
      <xdr:rowOff>273012</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81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283189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55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43472</xdr:rowOff>
    </xdr:from>
    <xdr:to>
      <xdr:col>29</xdr:col>
      <xdr:colOff>177800</xdr:colOff>
      <xdr:row>37</xdr:row>
      <xdr:rowOff>145072</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168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123499</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707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114986</xdr:rowOff>
    </xdr:from>
    <xdr:to>
      <xdr:col>26</xdr:col>
      <xdr:colOff>101600</xdr:colOff>
      <xdr:row>37</xdr:row>
      <xdr:rowOff>216586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239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201363</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326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23317</xdr:rowOff>
    </xdr:from>
    <xdr:to>
      <xdr:col>22</xdr:col>
      <xdr:colOff>165100</xdr:colOff>
      <xdr:row>37</xdr:row>
      <xdr:rowOff>124917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148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109694</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234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152476</xdr:rowOff>
    </xdr:from>
    <xdr:to>
      <xdr:col>19</xdr:col>
      <xdr:colOff>38100</xdr:colOff>
      <xdr:row>37</xdr:row>
      <xdr:rowOff>254076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277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238853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363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140208</xdr:rowOff>
    </xdr:from>
    <xdr:to>
      <xdr:col>15</xdr:col>
      <xdr:colOff>101600</xdr:colOff>
      <xdr:row>37</xdr:row>
      <xdr:rowOff>241808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264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226585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35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186,524
179,170
161.14
79,999,533
75,619,605
3,964,349
41,239,256
39,014,703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5374</xdr:rowOff>
    </xdr:from>
    <xdr:to>
      <xdr:col>24</xdr:col>
      <xdr:colOff>62865</xdr:colOff>
      <xdr:row>37</xdr:row>
      <xdr:rowOff>63439</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148874"/>
          <a:ext cx="1270" cy="1258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67266</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41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63439</xdr:rowOff>
    </xdr:from>
    <xdr:to>
      <xdr:col>24</xdr:col>
      <xdr:colOff>152400</xdr:colOff>
      <xdr:row>37</xdr:row>
      <xdr:rowOff>63439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40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123501</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492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5374</xdr:rowOff>
    </xdr:from>
    <xdr:to>
      <xdr:col>24</xdr:col>
      <xdr:colOff>152400</xdr:colOff>
      <xdr:row>30</xdr:row>
      <xdr:rowOff>5374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14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161051</xdr:rowOff>
    </xdr:from>
    <xdr:to>
      <xdr:col>24</xdr:col>
      <xdr:colOff>63500</xdr:colOff>
      <xdr:row>35</xdr:row>
      <xdr:rowOff>31481</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990351"/>
          <a:ext cx="838200" cy="4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75521</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561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52644</xdr:rowOff>
    </xdr:from>
    <xdr:to>
      <xdr:col>24</xdr:col>
      <xdr:colOff>114300</xdr:colOff>
      <xdr:row>33</xdr:row>
      <xdr:rowOff>154244</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571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146284</xdr:rowOff>
    </xdr:from>
    <xdr:to>
      <xdr:col>19</xdr:col>
      <xdr:colOff>177800</xdr:colOff>
      <xdr:row>35</xdr:row>
      <xdr:rowOff>31481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2908300" y="5975584"/>
          <a:ext cx="889000" cy="5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84282</xdr:rowOff>
    </xdr:from>
    <xdr:to>
      <xdr:col>20</xdr:col>
      <xdr:colOff>38100</xdr:colOff>
      <xdr:row>34</xdr:row>
      <xdr:rowOff>14432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574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30959</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51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146284</xdr:rowOff>
    </xdr:from>
    <xdr:to>
      <xdr:col>15</xdr:col>
      <xdr:colOff>50800</xdr:colOff>
      <xdr:row>37</xdr:row>
      <xdr:rowOff>139014</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5975584"/>
          <a:ext cx="889000" cy="507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29967</xdr:rowOff>
    </xdr:from>
    <xdr:to>
      <xdr:col>15</xdr:col>
      <xdr:colOff>101600</xdr:colOff>
      <xdr:row>34</xdr:row>
      <xdr:rowOff>131567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585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148094</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5634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139014</xdr:rowOff>
    </xdr:from>
    <xdr:to>
      <xdr:col>10</xdr:col>
      <xdr:colOff>114300</xdr:colOff>
      <xdr:row>37</xdr:row>
      <xdr:rowOff>139105</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482664"/>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162326</xdr:rowOff>
    </xdr:from>
    <xdr:to>
      <xdr:col>10</xdr:col>
      <xdr:colOff>165100</xdr:colOff>
      <xdr:row>36</xdr:row>
      <xdr:rowOff>92476</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16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109003</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593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159309</xdr:rowOff>
    </xdr:from>
    <xdr:to>
      <xdr:col>6</xdr:col>
      <xdr:colOff>38100</xdr:colOff>
      <xdr:row>36</xdr:row>
      <xdr:rowOff>89459</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160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105986</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5935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110251</xdr:rowOff>
    </xdr:from>
    <xdr:to>
      <xdr:col>24</xdr:col>
      <xdr:colOff>114300</xdr:colOff>
      <xdr:row>35</xdr:row>
      <xdr:rowOff>40401</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93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88678</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91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152131</xdr:rowOff>
    </xdr:from>
    <xdr:to>
      <xdr:col>20</xdr:col>
      <xdr:colOff>38100</xdr:colOff>
      <xdr:row>35</xdr:row>
      <xdr:rowOff>82281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98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73408</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07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95484</xdr:rowOff>
    </xdr:from>
    <xdr:to>
      <xdr:col>15</xdr:col>
      <xdr:colOff>101600</xdr:colOff>
      <xdr:row>35</xdr:row>
      <xdr:rowOff>25634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92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16761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01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88214</xdr:rowOff>
    </xdr:from>
    <xdr:to>
      <xdr:col>10</xdr:col>
      <xdr:colOff>165100</xdr:colOff>
      <xdr:row>38</xdr:row>
      <xdr:rowOff>18365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4318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9491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52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88305</xdr:rowOff>
    </xdr:from>
    <xdr:to>
      <xdr:col>6</xdr:col>
      <xdr:colOff>38100</xdr:colOff>
      <xdr:row>38</xdr:row>
      <xdr:rowOff>18455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43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9582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52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143548</xdr:rowOff>
    </xdr:from>
    <xdr:to>
      <xdr:col>24</xdr:col>
      <xdr:colOff>62865</xdr:colOff>
      <xdr:row>58</xdr:row>
      <xdr:rowOff>13818</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44598"/>
          <a:ext cx="1270" cy="1413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17645</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6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13818</xdr:rowOff>
    </xdr:from>
    <xdr:to>
      <xdr:col>24</xdr:col>
      <xdr:colOff>152400</xdr:colOff>
      <xdr:row>58</xdr:row>
      <xdr:rowOff>13818</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5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90225</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1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143548</xdr:rowOff>
    </xdr:from>
    <xdr:to>
      <xdr:col>24</xdr:col>
      <xdr:colOff>152400</xdr:colOff>
      <xdr:row>49</xdr:row>
      <xdr:rowOff>143548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44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42164</xdr:rowOff>
    </xdr:from>
    <xdr:to>
      <xdr:col>24</xdr:col>
      <xdr:colOff>63500</xdr:colOff>
      <xdr:row>57</xdr:row>
      <xdr:rowOff>110972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814814"/>
          <a:ext cx="838200" cy="68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18699</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276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167272</xdr:rowOff>
    </xdr:from>
    <xdr:to>
      <xdr:col>24</xdr:col>
      <xdr:colOff>114300</xdr:colOff>
      <xdr:row>55</xdr:row>
      <xdr:rowOff>97422</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42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110972</xdr:rowOff>
    </xdr:from>
    <xdr:to>
      <xdr:col>19</xdr:col>
      <xdr:colOff>177800</xdr:colOff>
      <xdr:row>58</xdr:row>
      <xdr:rowOff>89256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883622"/>
          <a:ext cx="889000" cy="149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92634</xdr:rowOff>
    </xdr:from>
    <xdr:to>
      <xdr:col>20</xdr:col>
      <xdr:colOff>38100</xdr:colOff>
      <xdr:row>56</xdr:row>
      <xdr:rowOff>22784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5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39311</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29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89256</xdr:rowOff>
    </xdr:from>
    <xdr:to>
      <xdr:col>15</xdr:col>
      <xdr:colOff>50800</xdr:colOff>
      <xdr:row>59</xdr:row>
      <xdr:rowOff>24143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10033356"/>
          <a:ext cx="889000" cy="10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49429</xdr:rowOff>
    </xdr:from>
    <xdr:to>
      <xdr:col>15</xdr:col>
      <xdr:colOff>101600</xdr:colOff>
      <xdr:row>57</xdr:row>
      <xdr:rowOff>151029</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2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167556</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597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24143</xdr:rowOff>
    </xdr:from>
    <xdr:to>
      <xdr:col>10</xdr:col>
      <xdr:colOff>114300</xdr:colOff>
      <xdr:row>59</xdr:row>
      <xdr:rowOff>133376</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139693"/>
          <a:ext cx="889000" cy="10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111303</xdr:rowOff>
    </xdr:from>
    <xdr:to>
      <xdr:col>10</xdr:col>
      <xdr:colOff>165100</xdr:colOff>
      <xdr:row>58</xdr:row>
      <xdr:rowOff>41453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8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57980</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65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104292</xdr:rowOff>
    </xdr:from>
    <xdr:to>
      <xdr:col>6</xdr:col>
      <xdr:colOff>38100</xdr:colOff>
      <xdr:row>59</xdr:row>
      <xdr:rowOff>34442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1004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50969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82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162814</xdr:rowOff>
    </xdr:from>
    <xdr:to>
      <xdr:col>24</xdr:col>
      <xdr:colOff>114300</xdr:colOff>
      <xdr:row>57</xdr:row>
      <xdr:rowOff>92964</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76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141241</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4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60172</xdr:rowOff>
    </xdr:from>
    <xdr:to>
      <xdr:col>20</xdr:col>
      <xdr:colOff>38100</xdr:colOff>
      <xdr:row>57</xdr:row>
      <xdr:rowOff>161772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83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152899</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92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38456</xdr:rowOff>
    </xdr:from>
    <xdr:to>
      <xdr:col>15</xdr:col>
      <xdr:colOff>101600</xdr:colOff>
      <xdr:row>58</xdr:row>
      <xdr:rowOff>140056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9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131183</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1007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144793</xdr:rowOff>
    </xdr:from>
    <xdr:to>
      <xdr:col>10</xdr:col>
      <xdr:colOff>165100</xdr:colOff>
      <xdr:row>59</xdr:row>
      <xdr:rowOff>74943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1008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66070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1018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82576</xdr:rowOff>
    </xdr:from>
    <xdr:to>
      <xdr:col>6</xdr:col>
      <xdr:colOff>38100</xdr:colOff>
      <xdr:row>60</xdr:row>
      <xdr:rowOff>12726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19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60</xdr:row>
      <xdr:rowOff>3853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29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139700</xdr:rowOff>
    </xdr:from>
    <xdr:to>
      <xdr:col>28</xdr:col>
      <xdr:colOff>114300</xdr:colOff>
      <xdr:row>79</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54627</xdr:rowOff>
    </xdr:from>
    <xdr:ext cx="46717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94821" y="1325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111777</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72</xdr:row>
      <xdr:rowOff>54627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39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68</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129413</xdr:rowOff>
    </xdr:from>
    <xdr:to>
      <xdr:col>24</xdr:col>
      <xdr:colOff>62865</xdr:colOff>
      <xdr:row>78</xdr:row>
      <xdr:rowOff>154560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30913"/>
          <a:ext cx="1270" cy="1396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158387</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3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154560</xdr:rowOff>
    </xdr:from>
    <xdr:to>
      <xdr:col>24</xdr:col>
      <xdr:colOff>152400</xdr:colOff>
      <xdr:row>78</xdr:row>
      <xdr:rowOff>154560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2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76090</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0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129413</xdr:rowOff>
    </xdr:from>
    <xdr:to>
      <xdr:col>24</xdr:col>
      <xdr:colOff>152400</xdr:colOff>
      <xdr:row>70</xdr:row>
      <xdr:rowOff>129413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30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81121</xdr:rowOff>
    </xdr:from>
    <xdr:to>
      <xdr:col>24</xdr:col>
      <xdr:colOff>63500</xdr:colOff>
      <xdr:row>74</xdr:row>
      <xdr:rowOff>123555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2768421"/>
          <a:ext cx="838200" cy="4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42753</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2901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64326</xdr:rowOff>
    </xdr:from>
    <xdr:to>
      <xdr:col>24</xdr:col>
      <xdr:colOff>114300</xdr:colOff>
      <xdr:row>75</xdr:row>
      <xdr:rowOff>165925</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292307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111696</xdr:rowOff>
    </xdr:from>
    <xdr:to>
      <xdr:col>19</xdr:col>
      <xdr:colOff>177800</xdr:colOff>
      <xdr:row>74</xdr:row>
      <xdr:rowOff>123555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2798996"/>
          <a:ext cx="889000" cy="1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76612</xdr:rowOff>
    </xdr:from>
    <xdr:to>
      <xdr:col>20</xdr:col>
      <xdr:colOff>38100</xdr:colOff>
      <xdr:row>76</xdr:row>
      <xdr:rowOff>6762</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293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169339</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28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111696</xdr:rowOff>
    </xdr:from>
    <xdr:to>
      <xdr:col>15</xdr:col>
      <xdr:colOff>50800</xdr:colOff>
      <xdr:row>74</xdr:row>
      <xdr:rowOff>136414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2798996"/>
          <a:ext cx="889000" cy="24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104045</xdr:rowOff>
    </xdr:from>
    <xdr:to>
      <xdr:col>15</xdr:col>
      <xdr:colOff>101600</xdr:colOff>
      <xdr:row>76</xdr:row>
      <xdr:rowOff>34195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296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25322</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55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136414</xdr:rowOff>
    </xdr:from>
    <xdr:to>
      <xdr:col>10</xdr:col>
      <xdr:colOff>114300</xdr:colOff>
      <xdr:row>74</xdr:row>
      <xdr:rowOff>166418</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2823714"/>
          <a:ext cx="889000" cy="3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13463</xdr:rowOff>
    </xdr:from>
    <xdr:to>
      <xdr:col>10</xdr:col>
      <xdr:colOff>165100</xdr:colOff>
      <xdr:row>76</xdr:row>
      <xdr:rowOff>115063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04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106190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3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151764</xdr:rowOff>
    </xdr:from>
    <xdr:to>
      <xdr:col>6</xdr:col>
      <xdr:colOff>38100</xdr:colOff>
      <xdr:row>76</xdr:row>
      <xdr:rowOff>81914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01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73041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0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30321</xdr:rowOff>
    </xdr:from>
    <xdr:to>
      <xdr:col>24</xdr:col>
      <xdr:colOff>114300</xdr:colOff>
      <xdr:row>74</xdr:row>
      <xdr:rowOff>131921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271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53198</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569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72755</xdr:rowOff>
    </xdr:from>
    <xdr:to>
      <xdr:col>20</xdr:col>
      <xdr:colOff>38100</xdr:colOff>
      <xdr:row>75</xdr:row>
      <xdr:rowOff>2905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276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19432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253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60896</xdr:rowOff>
    </xdr:from>
    <xdr:to>
      <xdr:col>15</xdr:col>
      <xdr:colOff>101600</xdr:colOff>
      <xdr:row>74</xdr:row>
      <xdr:rowOff>162496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274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7573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2523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85614</xdr:rowOff>
    </xdr:from>
    <xdr:to>
      <xdr:col>10</xdr:col>
      <xdr:colOff>165100</xdr:colOff>
      <xdr:row>75</xdr:row>
      <xdr:rowOff>15764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277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32291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254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115618</xdr:rowOff>
    </xdr:from>
    <xdr:to>
      <xdr:col>6</xdr:col>
      <xdr:colOff>38100</xdr:colOff>
      <xdr:row>75</xdr:row>
      <xdr:rowOff>45768</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280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62295</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257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85789</xdr:rowOff>
    </xdr:from>
    <xdr:to>
      <xdr:col>24</xdr:col>
      <xdr:colOff>62865</xdr:colOff>
      <xdr:row>99</xdr:row>
      <xdr:rowOff>38888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16289"/>
          <a:ext cx="1270" cy="1496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42715</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1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38888</xdr:rowOff>
    </xdr:from>
    <xdr:to>
      <xdr:col>24</xdr:col>
      <xdr:colOff>152400</xdr:colOff>
      <xdr:row>99</xdr:row>
      <xdr:rowOff>38888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12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32466</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9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85789</xdr:rowOff>
    </xdr:from>
    <xdr:to>
      <xdr:col>24</xdr:col>
      <xdr:colOff>152400</xdr:colOff>
      <xdr:row>90</xdr:row>
      <xdr:rowOff>85789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16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25933</xdr:rowOff>
    </xdr:from>
    <xdr:to>
      <xdr:col>24</xdr:col>
      <xdr:colOff>63500</xdr:colOff>
      <xdr:row>95</xdr:row>
      <xdr:rowOff>78587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5970783"/>
          <a:ext cx="838200" cy="39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39997</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156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17120</xdr:rowOff>
    </xdr:from>
    <xdr:to>
      <xdr:col>24</xdr:col>
      <xdr:colOff>114300</xdr:colOff>
      <xdr:row>95</xdr:row>
      <xdr:rowOff>118720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30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25933</xdr:rowOff>
    </xdr:from>
    <xdr:to>
      <xdr:col>19</xdr:col>
      <xdr:colOff>177800</xdr:colOff>
      <xdr:row>98</xdr:row>
      <xdr:rowOff>106668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5970783"/>
          <a:ext cx="889000" cy="93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92</xdr:row>
      <xdr:rowOff>63869</xdr:rowOff>
    </xdr:from>
    <xdr:to>
      <xdr:col>20</xdr:col>
      <xdr:colOff>38100</xdr:colOff>
      <xdr:row>92</xdr:row>
      <xdr:rowOff>165469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5837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10546</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5612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88075</xdr:rowOff>
    </xdr:from>
    <xdr:to>
      <xdr:col>15</xdr:col>
      <xdr:colOff>50800</xdr:colOff>
      <xdr:row>98</xdr:row>
      <xdr:rowOff>106668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019300" y="16890175"/>
          <a:ext cx="889000" cy="1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75527</xdr:rowOff>
    </xdr:from>
    <xdr:to>
      <xdr:col>15</xdr:col>
      <xdr:colOff>101600</xdr:colOff>
      <xdr:row>98</xdr:row>
      <xdr:rowOff>5677</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70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22204</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48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88075</xdr:rowOff>
    </xdr:from>
    <xdr:to>
      <xdr:col>10</xdr:col>
      <xdr:colOff>114300</xdr:colOff>
      <xdr:row>99</xdr:row>
      <xdr:rowOff>58471</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890175"/>
          <a:ext cx="889000" cy="14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148526</xdr:rowOff>
    </xdr:from>
    <xdr:to>
      <xdr:col>10</xdr:col>
      <xdr:colOff>165100</xdr:colOff>
      <xdr:row>98</xdr:row>
      <xdr:rowOff>78676</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779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95203</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55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134010</xdr:rowOff>
    </xdr:from>
    <xdr:to>
      <xdr:col>6</xdr:col>
      <xdr:colOff>38100</xdr:colOff>
      <xdr:row>99</xdr:row>
      <xdr:rowOff>64160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93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80687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71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27787</xdr:rowOff>
    </xdr:from>
    <xdr:to>
      <xdr:col>24</xdr:col>
      <xdr:colOff>114300</xdr:colOff>
      <xdr:row>95</xdr:row>
      <xdr:rowOff>129387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31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6214</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29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146583</xdr:rowOff>
    </xdr:from>
    <xdr:to>
      <xdr:col>20</xdr:col>
      <xdr:colOff>38100</xdr:colOff>
      <xdr:row>93</xdr:row>
      <xdr:rowOff>76733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591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67860</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012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55868</xdr:rowOff>
    </xdr:from>
    <xdr:to>
      <xdr:col>15</xdr:col>
      <xdr:colOff>101600</xdr:colOff>
      <xdr:row>98</xdr:row>
      <xdr:rowOff>157468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85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148595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95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37275</xdr:rowOff>
    </xdr:from>
    <xdr:to>
      <xdr:col>10</xdr:col>
      <xdr:colOff>165100</xdr:colOff>
      <xdr:row>98</xdr:row>
      <xdr:rowOff>138875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83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130002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932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7671</xdr:rowOff>
    </xdr:from>
    <xdr:to>
      <xdr:col>6</xdr:col>
      <xdr:colOff>38100</xdr:colOff>
      <xdr:row>99</xdr:row>
      <xdr:rowOff>109271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98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100398</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707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62802</xdr:rowOff>
    </xdr:from>
    <xdr:to>
      <xdr:col>54</xdr:col>
      <xdr:colOff>189865</xdr:colOff>
      <xdr:row>38</xdr:row>
      <xdr:rowOff>170574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6063552"/>
          <a:ext cx="1270" cy="622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2951</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68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170574</xdr:rowOff>
    </xdr:from>
    <xdr:to>
      <xdr:col>55</xdr:col>
      <xdr:colOff>88900</xdr:colOff>
      <xdr:row>38</xdr:row>
      <xdr:rowOff>170574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685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9479</xdr:rowOff>
    </xdr:from>
    <xdr:ext cx="534377"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83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62802</xdr:rowOff>
    </xdr:from>
    <xdr:to>
      <xdr:col>55</xdr:col>
      <xdr:colOff>88900</xdr:colOff>
      <xdr:row>35</xdr:row>
      <xdr:rowOff>62802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06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5969</xdr:rowOff>
    </xdr:from>
    <xdr:to>
      <xdr:col>55</xdr:col>
      <xdr:colOff>0</xdr:colOff>
      <xdr:row>38</xdr:row>
      <xdr:rowOff>52515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521069"/>
          <a:ext cx="838200" cy="4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124490</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296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101613</xdr:rowOff>
    </xdr:from>
    <xdr:to>
      <xdr:col>55</xdr:col>
      <xdr:colOff>50800</xdr:colOff>
      <xdr:row>38</xdr:row>
      <xdr:rowOff>31762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4452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120371</xdr:rowOff>
    </xdr:from>
    <xdr:to>
      <xdr:col>50</xdr:col>
      <xdr:colOff>114300</xdr:colOff>
      <xdr:row>38</xdr:row>
      <xdr:rowOff>52515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5263871"/>
          <a:ext cx="889000" cy="130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156718</xdr:rowOff>
    </xdr:from>
    <xdr:to>
      <xdr:col>50</xdr:col>
      <xdr:colOff>165100</xdr:colOff>
      <xdr:row>38</xdr:row>
      <xdr:rowOff>86868</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50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103395</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72111" y="627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120371</xdr:rowOff>
    </xdr:from>
    <xdr:to>
      <xdr:col>45</xdr:col>
      <xdr:colOff>177800</xdr:colOff>
      <xdr:row>38</xdr:row>
      <xdr:rowOff>119520</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5263871"/>
          <a:ext cx="889000" cy="137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84328</xdr:rowOff>
    </xdr:from>
    <xdr:to>
      <xdr:col>46</xdr:col>
      <xdr:colOff>38100</xdr:colOff>
      <xdr:row>31</xdr:row>
      <xdr:rowOff>14478</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22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5605</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5320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119520</xdr:rowOff>
    </xdr:from>
    <xdr:to>
      <xdr:col>41</xdr:col>
      <xdr:colOff>50800</xdr:colOff>
      <xdr:row>38</xdr:row>
      <xdr:rowOff>130759</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634620"/>
          <a:ext cx="889000" cy="1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86475</xdr:rowOff>
    </xdr:from>
    <xdr:to>
      <xdr:col>41</xdr:col>
      <xdr:colOff>101600</xdr:colOff>
      <xdr:row>39</xdr:row>
      <xdr:rowOff>16625</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60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7752</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69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138087</xdr:rowOff>
    </xdr:from>
    <xdr:to>
      <xdr:col>36</xdr:col>
      <xdr:colOff>165100</xdr:colOff>
      <xdr:row>39</xdr:row>
      <xdr:rowOff>68237</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6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59364</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74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126619</xdr:rowOff>
    </xdr:from>
    <xdr:to>
      <xdr:col>55</xdr:col>
      <xdr:colOff>50800</xdr:colOff>
      <xdr:row>38</xdr:row>
      <xdr:rowOff>56769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47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105046</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44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1715</xdr:rowOff>
    </xdr:from>
    <xdr:to>
      <xdr:col>50</xdr:col>
      <xdr:colOff>165100</xdr:colOff>
      <xdr:row>38</xdr:row>
      <xdr:rowOff>103315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51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94442</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660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69571</xdr:rowOff>
    </xdr:from>
    <xdr:to>
      <xdr:col>46</xdr:col>
      <xdr:colOff>38100</xdr:colOff>
      <xdr:row>30</xdr:row>
      <xdr:rowOff>171171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521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16248</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4988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68720</xdr:rowOff>
    </xdr:from>
    <xdr:to>
      <xdr:col>41</xdr:col>
      <xdr:colOff>101600</xdr:colOff>
      <xdr:row>38</xdr:row>
      <xdr:rowOff>170320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58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15397</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35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79959</xdr:rowOff>
    </xdr:from>
    <xdr:to>
      <xdr:col>36</xdr:col>
      <xdr:colOff>165100</xdr:colOff>
      <xdr:row>39</xdr:row>
      <xdr:rowOff>10109</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59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26636</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37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153988</xdr:rowOff>
    </xdr:from>
    <xdr:to>
      <xdr:col>54</xdr:col>
      <xdr:colOff>189865</xdr:colOff>
      <xdr:row>58</xdr:row>
      <xdr:rowOff>68872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726488"/>
          <a:ext cx="1270" cy="1286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72699</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01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68872</xdr:rowOff>
    </xdr:from>
    <xdr:to>
      <xdr:col>55</xdr:col>
      <xdr:colOff>88900</xdr:colOff>
      <xdr:row>58</xdr:row>
      <xdr:rowOff>68872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012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100665</xdr:rowOff>
    </xdr:from>
    <xdr:ext cx="534377"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50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153988</xdr:rowOff>
    </xdr:from>
    <xdr:to>
      <xdr:col>55</xdr:col>
      <xdr:colOff>88900</xdr:colOff>
      <xdr:row>50</xdr:row>
      <xdr:rowOff>153988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726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37097</xdr:rowOff>
    </xdr:from>
    <xdr:to>
      <xdr:col>55</xdr:col>
      <xdr:colOff>0</xdr:colOff>
      <xdr:row>54</xdr:row>
      <xdr:rowOff>127622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9123947"/>
          <a:ext cx="838200" cy="26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48239</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4779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69812</xdr:rowOff>
    </xdr:from>
    <xdr:to>
      <xdr:col>55</xdr:col>
      <xdr:colOff>50800</xdr:colOff>
      <xdr:row>55</xdr:row>
      <xdr:rowOff>171412</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49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127622</xdr:rowOff>
    </xdr:from>
    <xdr:to>
      <xdr:col>50</xdr:col>
      <xdr:colOff>114300</xdr:colOff>
      <xdr:row>55</xdr:row>
      <xdr:rowOff>101143</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385922"/>
          <a:ext cx="889000" cy="144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156946</xdr:rowOff>
    </xdr:from>
    <xdr:to>
      <xdr:col>50</xdr:col>
      <xdr:colOff>165100</xdr:colOff>
      <xdr:row>54</xdr:row>
      <xdr:rowOff>87096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24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103623</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01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104457</xdr:rowOff>
    </xdr:from>
    <xdr:to>
      <xdr:col>45</xdr:col>
      <xdr:colOff>177800</xdr:colOff>
      <xdr:row>55</xdr:row>
      <xdr:rowOff>101143</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9362757"/>
          <a:ext cx="889000" cy="168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52</xdr:row>
      <xdr:rowOff>39942</xdr:rowOff>
    </xdr:from>
    <xdr:to>
      <xdr:col>46</xdr:col>
      <xdr:colOff>38100</xdr:colOff>
      <xdr:row>52</xdr:row>
      <xdr:rowOff>141542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895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158069</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873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104457</xdr:rowOff>
    </xdr:from>
    <xdr:to>
      <xdr:col>41</xdr:col>
      <xdr:colOff>50800</xdr:colOff>
      <xdr:row>56</xdr:row>
      <xdr:rowOff>98628</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362757"/>
          <a:ext cx="889000" cy="33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6528</xdr:rowOff>
    </xdr:from>
    <xdr:to>
      <xdr:col>41</xdr:col>
      <xdr:colOff>101600</xdr:colOff>
      <xdr:row>53</xdr:row>
      <xdr:rowOff>108128</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09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124655</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886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162661</xdr:rowOff>
    </xdr:from>
    <xdr:to>
      <xdr:col>36</xdr:col>
      <xdr:colOff>165100</xdr:colOff>
      <xdr:row>55</xdr:row>
      <xdr:rowOff>92811</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42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109338</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19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157747</xdr:rowOff>
    </xdr:from>
    <xdr:to>
      <xdr:col>55</xdr:col>
      <xdr:colOff>50800</xdr:colOff>
      <xdr:row>53</xdr:row>
      <xdr:rowOff>87897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07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9174</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8924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76822</xdr:rowOff>
    </xdr:from>
    <xdr:to>
      <xdr:col>50</xdr:col>
      <xdr:colOff>165100</xdr:colOff>
      <xdr:row>55</xdr:row>
      <xdr:rowOff>6972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33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169549</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42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50343</xdr:rowOff>
    </xdr:from>
    <xdr:to>
      <xdr:col>46</xdr:col>
      <xdr:colOff>38100</xdr:colOff>
      <xdr:row>55</xdr:row>
      <xdr:rowOff>151943</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48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143070</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57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53657</xdr:rowOff>
    </xdr:from>
    <xdr:to>
      <xdr:col>41</xdr:col>
      <xdr:colOff>101600</xdr:colOff>
      <xdr:row>54</xdr:row>
      <xdr:rowOff>155257</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31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146384</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40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47828</xdr:rowOff>
    </xdr:from>
    <xdr:to>
      <xdr:col>36</xdr:col>
      <xdr:colOff>165100</xdr:colOff>
      <xdr:row>56</xdr:row>
      <xdr:rowOff>149428</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64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140555</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74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93477</xdr:rowOff>
    </xdr:from>
    <xdr:to>
      <xdr:col>54</xdr:col>
      <xdr:colOff>189865</xdr:colOff>
      <xdr:row>78</xdr:row>
      <xdr:rowOff>94848</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437877"/>
          <a:ext cx="1270" cy="103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98675</xdr:rowOff>
    </xdr:from>
    <xdr:ext cx="378565"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471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94848</xdr:rowOff>
    </xdr:from>
    <xdr:to>
      <xdr:col>55</xdr:col>
      <xdr:colOff>88900</xdr:colOff>
      <xdr:row>78</xdr:row>
      <xdr:rowOff>94848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46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40154</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2213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93477</xdr:rowOff>
    </xdr:from>
    <xdr:to>
      <xdr:col>55</xdr:col>
      <xdr:colOff>88900</xdr:colOff>
      <xdr:row>72</xdr:row>
      <xdr:rowOff>93477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437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107285</xdr:rowOff>
    </xdr:from>
    <xdr:to>
      <xdr:col>55</xdr:col>
      <xdr:colOff>0</xdr:colOff>
      <xdr:row>78</xdr:row>
      <xdr:rowOff>82641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308935"/>
          <a:ext cx="838200" cy="146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50375</xdr:rowOff>
    </xdr:from>
    <xdr:ext cx="469744"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2909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27498</xdr:rowOff>
    </xdr:from>
    <xdr:to>
      <xdr:col>55</xdr:col>
      <xdr:colOff>50800</xdr:colOff>
      <xdr:row>76</xdr:row>
      <xdr:rowOff>129098</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057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93523</xdr:rowOff>
    </xdr:from>
    <xdr:to>
      <xdr:col>50</xdr:col>
      <xdr:colOff>114300</xdr:colOff>
      <xdr:row>78</xdr:row>
      <xdr:rowOff>82641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295173"/>
          <a:ext cx="889000" cy="160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170419</xdr:rowOff>
    </xdr:from>
    <xdr:to>
      <xdr:col>50</xdr:col>
      <xdr:colOff>165100</xdr:colOff>
      <xdr:row>74</xdr:row>
      <xdr:rowOff>100569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268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117096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246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41081</xdr:rowOff>
    </xdr:from>
    <xdr:to>
      <xdr:col>45</xdr:col>
      <xdr:colOff>177800</xdr:colOff>
      <xdr:row>77</xdr:row>
      <xdr:rowOff>93523</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071281"/>
          <a:ext cx="889000" cy="22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68555</xdr:rowOff>
    </xdr:from>
    <xdr:to>
      <xdr:col>46</xdr:col>
      <xdr:colOff>38100</xdr:colOff>
      <xdr:row>73</xdr:row>
      <xdr:rowOff>170155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25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15232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23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41081</xdr:rowOff>
    </xdr:from>
    <xdr:to>
      <xdr:col>41</xdr:col>
      <xdr:colOff>50800</xdr:colOff>
      <xdr:row>77</xdr:row>
      <xdr:rowOff>90687</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071281"/>
          <a:ext cx="889000" cy="22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28961</xdr:rowOff>
    </xdr:from>
    <xdr:to>
      <xdr:col>41</xdr:col>
      <xdr:colOff>101600</xdr:colOff>
      <xdr:row>74</xdr:row>
      <xdr:rowOff>130561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271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147088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249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103347</xdr:rowOff>
    </xdr:from>
    <xdr:to>
      <xdr:col>36</xdr:col>
      <xdr:colOff>165100</xdr:colOff>
      <xdr:row>75</xdr:row>
      <xdr:rowOff>33497</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279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50024</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256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56485</xdr:rowOff>
    </xdr:from>
    <xdr:to>
      <xdr:col>55</xdr:col>
      <xdr:colOff>50800</xdr:colOff>
      <xdr:row>77</xdr:row>
      <xdr:rowOff>158085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25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34912</xdr:rowOff>
    </xdr:from>
    <xdr:ext cx="469744"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236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31841</xdr:rowOff>
    </xdr:from>
    <xdr:to>
      <xdr:col>50</xdr:col>
      <xdr:colOff>165100</xdr:colOff>
      <xdr:row>78</xdr:row>
      <xdr:rowOff>133441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40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124568</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497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42723</xdr:rowOff>
    </xdr:from>
    <xdr:to>
      <xdr:col>46</xdr:col>
      <xdr:colOff>38100</xdr:colOff>
      <xdr:row>77</xdr:row>
      <xdr:rowOff>144323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24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135450</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15428" y="1333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161731</xdr:rowOff>
    </xdr:from>
    <xdr:to>
      <xdr:col>41</xdr:col>
      <xdr:colOff>101600</xdr:colOff>
      <xdr:row>76</xdr:row>
      <xdr:rowOff>91881</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02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83008</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26428" y="1311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39887</xdr:rowOff>
    </xdr:from>
    <xdr:to>
      <xdr:col>36</xdr:col>
      <xdr:colOff>165100</xdr:colOff>
      <xdr:row>77</xdr:row>
      <xdr:rowOff>141487</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24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132614</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37428" y="13334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118593</xdr:rowOff>
    </xdr:from>
    <xdr:to>
      <xdr:col>54</xdr:col>
      <xdr:colOff>189865</xdr:colOff>
      <xdr:row>98</xdr:row>
      <xdr:rowOff>40411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720543"/>
          <a:ext cx="1270" cy="112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44238</xdr:rowOff>
    </xdr:from>
    <xdr:ext cx="534377"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84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40411</xdr:rowOff>
    </xdr:from>
    <xdr:to>
      <xdr:col>55</xdr:col>
      <xdr:colOff>88900</xdr:colOff>
      <xdr:row>98</xdr:row>
      <xdr:rowOff>40411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842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65270</xdr:rowOff>
    </xdr:from>
    <xdr:ext cx="534377"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49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118593</xdr:rowOff>
    </xdr:from>
    <xdr:to>
      <xdr:col>55</xdr:col>
      <xdr:colOff>88900</xdr:colOff>
      <xdr:row>91</xdr:row>
      <xdr:rowOff>118593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72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118593</xdr:rowOff>
    </xdr:from>
    <xdr:to>
      <xdr:col>55</xdr:col>
      <xdr:colOff>0</xdr:colOff>
      <xdr:row>92</xdr:row>
      <xdr:rowOff>49936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5720543"/>
          <a:ext cx="838200" cy="102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137202</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2535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158775</xdr:rowOff>
    </xdr:from>
    <xdr:to>
      <xdr:col>55</xdr:col>
      <xdr:colOff>50800</xdr:colOff>
      <xdr:row>95</xdr:row>
      <xdr:rowOff>88925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27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49936</xdr:rowOff>
    </xdr:from>
    <xdr:to>
      <xdr:col>50</xdr:col>
      <xdr:colOff>114300</xdr:colOff>
      <xdr:row>93</xdr:row>
      <xdr:rowOff>86779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5823336"/>
          <a:ext cx="889000" cy="20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37007</xdr:rowOff>
    </xdr:from>
    <xdr:to>
      <xdr:col>50</xdr:col>
      <xdr:colOff>165100</xdr:colOff>
      <xdr:row>95</xdr:row>
      <xdr:rowOff>138607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32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129734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41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86779</xdr:rowOff>
    </xdr:from>
    <xdr:to>
      <xdr:col>45</xdr:col>
      <xdr:colOff>177800</xdr:colOff>
      <xdr:row>94</xdr:row>
      <xdr:rowOff>97676</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031629"/>
          <a:ext cx="889000" cy="18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4775</xdr:rowOff>
    </xdr:from>
    <xdr:to>
      <xdr:col>46</xdr:col>
      <xdr:colOff>38100</xdr:colOff>
      <xdr:row>94</xdr:row>
      <xdr:rowOff>106375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121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97502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21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65633</xdr:rowOff>
    </xdr:from>
    <xdr:to>
      <xdr:col>41</xdr:col>
      <xdr:colOff>50800</xdr:colOff>
      <xdr:row>94</xdr:row>
      <xdr:rowOff>97676</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6972300" y="16181933"/>
          <a:ext cx="889000" cy="3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47067</xdr:rowOff>
    </xdr:from>
    <xdr:to>
      <xdr:col>41</xdr:col>
      <xdr:colOff>101600</xdr:colOff>
      <xdr:row>94</xdr:row>
      <xdr:rowOff>148667</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16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139794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25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129248</xdr:rowOff>
    </xdr:from>
    <xdr:to>
      <xdr:col>36</xdr:col>
      <xdr:colOff>165100</xdr:colOff>
      <xdr:row>96</xdr:row>
      <xdr:rowOff>59398</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4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50525</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50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67793</xdr:rowOff>
    </xdr:from>
    <xdr:to>
      <xdr:col>55</xdr:col>
      <xdr:colOff>50800</xdr:colOff>
      <xdr:row>91</xdr:row>
      <xdr:rowOff>169393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566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20820</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562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170586</xdr:rowOff>
    </xdr:from>
    <xdr:to>
      <xdr:col>50</xdr:col>
      <xdr:colOff>165100</xdr:colOff>
      <xdr:row>92</xdr:row>
      <xdr:rowOff>100736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577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117263</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554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35979</xdr:rowOff>
    </xdr:from>
    <xdr:to>
      <xdr:col>46</xdr:col>
      <xdr:colOff>38100</xdr:colOff>
      <xdr:row>93</xdr:row>
      <xdr:rowOff>137579</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598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154106</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575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46876</xdr:rowOff>
    </xdr:from>
    <xdr:to>
      <xdr:col>41</xdr:col>
      <xdr:colOff>101600</xdr:colOff>
      <xdr:row>94</xdr:row>
      <xdr:rowOff>148476</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16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165003</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5938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14833</xdr:rowOff>
    </xdr:from>
    <xdr:to>
      <xdr:col>36</xdr:col>
      <xdr:colOff>165100</xdr:colOff>
      <xdr:row>94</xdr:row>
      <xdr:rowOff>116433</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13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132960</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590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51506</xdr:rowOff>
    </xdr:from>
    <xdr:to>
      <xdr:col>85</xdr:col>
      <xdr:colOff>126364</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195006"/>
          <a:ext cx="1269" cy="145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169633</xdr:rowOff>
    </xdr:from>
    <xdr:ext cx="534377"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497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51506</xdr:rowOff>
    </xdr:from>
    <xdr:to>
      <xdr:col>86</xdr:col>
      <xdr:colOff>25400</xdr:colOff>
      <xdr:row>30</xdr:row>
      <xdr:rowOff>51506</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19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131059</xdr:rowOff>
    </xdr:from>
    <xdr:to>
      <xdr:col>85</xdr:col>
      <xdr:colOff>127000</xdr:colOff>
      <xdr:row>38</xdr:row>
      <xdr:rowOff>136637</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5481300" y="6646159"/>
          <a:ext cx="8382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126773</xdr:rowOff>
    </xdr:from>
    <xdr:ext cx="469744"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2989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103896</xdr:rowOff>
    </xdr:from>
    <xdr:to>
      <xdr:col>85</xdr:col>
      <xdr:colOff>177800</xdr:colOff>
      <xdr:row>38</xdr:row>
      <xdr:rowOff>34046</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44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131059</xdr:rowOff>
    </xdr:from>
    <xdr:to>
      <xdr:col>81</xdr:col>
      <xdr:colOff>50800</xdr:colOff>
      <xdr:row>38</xdr:row>
      <xdr:rowOff>139288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4592300" y="6646159"/>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83734</xdr:rowOff>
    </xdr:from>
    <xdr:to>
      <xdr:col>81</xdr:col>
      <xdr:colOff>101600</xdr:colOff>
      <xdr:row>38</xdr:row>
      <xdr:rowOff>13884</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42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30411</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46428" y="620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139288</xdr:rowOff>
    </xdr:from>
    <xdr:to>
      <xdr:col>76</xdr:col>
      <xdr:colOff>114300</xdr:colOff>
      <xdr:row>38</xdr:row>
      <xdr:rowOff>139700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3703300" y="6654388"/>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47981</xdr:rowOff>
    </xdr:from>
    <xdr:to>
      <xdr:col>76</xdr:col>
      <xdr:colOff>165100</xdr:colOff>
      <xdr:row>37</xdr:row>
      <xdr:rowOff>149581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39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166108</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57428" y="6166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108148</xdr:rowOff>
    </xdr:from>
    <xdr:to>
      <xdr:col>72</xdr:col>
      <xdr:colOff>38100</xdr:colOff>
      <xdr:row>38</xdr:row>
      <xdr:rowOff>38298</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54825</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68428" y="6227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132014</xdr:rowOff>
    </xdr:from>
    <xdr:to>
      <xdr:col>67</xdr:col>
      <xdr:colOff>101600</xdr:colOff>
      <xdr:row>38</xdr:row>
      <xdr:rowOff>62164</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78691</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250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85837</xdr:rowOff>
    </xdr:from>
    <xdr:to>
      <xdr:col>85</xdr:col>
      <xdr:colOff>177800</xdr:colOff>
      <xdr:row>39</xdr:row>
      <xdr:rowOff>15987</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60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764</xdr:rowOff>
    </xdr:from>
    <xdr:ext cx="313932"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5158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80259</xdr:rowOff>
    </xdr:from>
    <xdr:to>
      <xdr:col>81</xdr:col>
      <xdr:colOff>101600</xdr:colOff>
      <xdr:row>39</xdr:row>
      <xdr:rowOff>10409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59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1536</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92017" y="6688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88488</xdr:rowOff>
    </xdr:from>
    <xdr:to>
      <xdr:col>76</xdr:col>
      <xdr:colOff>165100</xdr:colOff>
      <xdr:row>39</xdr:row>
      <xdr:rowOff>18638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60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9765</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467650" y="6696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76416</xdr:rowOff>
    </xdr:from>
    <xdr:to>
      <xdr:col>85</xdr:col>
      <xdr:colOff>126364</xdr:colOff>
      <xdr:row>78</xdr:row>
      <xdr:rowOff>50394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249366"/>
          <a:ext cx="1269" cy="117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54221</xdr:rowOff>
    </xdr:from>
    <xdr:ext cx="469744"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427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50394</xdr:rowOff>
    </xdr:from>
    <xdr:to>
      <xdr:col>86</xdr:col>
      <xdr:colOff>25400</xdr:colOff>
      <xdr:row>78</xdr:row>
      <xdr:rowOff>50394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423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23093</xdr:rowOff>
    </xdr:from>
    <xdr:ext cx="534377"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202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76416</xdr:rowOff>
    </xdr:from>
    <xdr:to>
      <xdr:col>86</xdr:col>
      <xdr:colOff>25400</xdr:colOff>
      <xdr:row>71</xdr:row>
      <xdr:rowOff>76416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249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10579</xdr:rowOff>
    </xdr:from>
    <xdr:to>
      <xdr:col>85</xdr:col>
      <xdr:colOff>127000</xdr:colOff>
      <xdr:row>76</xdr:row>
      <xdr:rowOff>23971</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5481300" y="13040779"/>
          <a:ext cx="838200" cy="1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12126</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26994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160699</xdr:rowOff>
    </xdr:from>
    <xdr:to>
      <xdr:col>85</xdr:col>
      <xdr:colOff>177800</xdr:colOff>
      <xdr:row>75</xdr:row>
      <xdr:rowOff>90849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284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23971</xdr:rowOff>
    </xdr:from>
    <xdr:to>
      <xdr:col>81</xdr:col>
      <xdr:colOff>50800</xdr:colOff>
      <xdr:row>76</xdr:row>
      <xdr:rowOff>40182</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4592300" y="13054171"/>
          <a:ext cx="889000" cy="1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143935</xdr:rowOff>
    </xdr:from>
    <xdr:to>
      <xdr:col>81</xdr:col>
      <xdr:colOff>101600</xdr:colOff>
      <xdr:row>75</xdr:row>
      <xdr:rowOff>74085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283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90612</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260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40182</xdr:rowOff>
    </xdr:from>
    <xdr:to>
      <xdr:col>76</xdr:col>
      <xdr:colOff>114300</xdr:colOff>
      <xdr:row>76</xdr:row>
      <xdr:rowOff>44222</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3703300" y="13070382"/>
          <a:ext cx="889000" cy="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169063</xdr:rowOff>
    </xdr:from>
    <xdr:to>
      <xdr:col>76</xdr:col>
      <xdr:colOff>165100</xdr:colOff>
      <xdr:row>75</xdr:row>
      <xdr:rowOff>99213</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28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115740</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263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34506</xdr:rowOff>
    </xdr:from>
    <xdr:to>
      <xdr:col>71</xdr:col>
      <xdr:colOff>177800</xdr:colOff>
      <xdr:row>76</xdr:row>
      <xdr:rowOff>44222</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2814300" y="13064706"/>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148622</xdr:rowOff>
    </xdr:from>
    <xdr:to>
      <xdr:col>72</xdr:col>
      <xdr:colOff>38100</xdr:colOff>
      <xdr:row>75</xdr:row>
      <xdr:rowOff>78772</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283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95299</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261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159900</xdr:rowOff>
    </xdr:from>
    <xdr:to>
      <xdr:col>67</xdr:col>
      <xdr:colOff>101600</xdr:colOff>
      <xdr:row>75</xdr:row>
      <xdr:rowOff>90050</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28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106577</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262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131229</xdr:rowOff>
    </xdr:from>
    <xdr:to>
      <xdr:col>85</xdr:col>
      <xdr:colOff>177800</xdr:colOff>
      <xdr:row>76</xdr:row>
      <xdr:rowOff>61379</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298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109656</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296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144621</xdr:rowOff>
    </xdr:from>
    <xdr:to>
      <xdr:col>81</xdr:col>
      <xdr:colOff>101600</xdr:colOff>
      <xdr:row>76</xdr:row>
      <xdr:rowOff>74771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300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65898</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309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160832</xdr:rowOff>
    </xdr:from>
    <xdr:to>
      <xdr:col>76</xdr:col>
      <xdr:colOff>165100</xdr:colOff>
      <xdr:row>76</xdr:row>
      <xdr:rowOff>90982</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301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82109</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311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164872</xdr:rowOff>
    </xdr:from>
    <xdr:to>
      <xdr:col>72</xdr:col>
      <xdr:colOff>38100</xdr:colOff>
      <xdr:row>76</xdr:row>
      <xdr:rowOff>95022</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302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86149</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311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155156</xdr:rowOff>
    </xdr:from>
    <xdr:to>
      <xdr:col>67</xdr:col>
      <xdr:colOff>101600</xdr:colOff>
      <xdr:row>76</xdr:row>
      <xdr:rowOff>85306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301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76433</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310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118859</xdr:rowOff>
    </xdr:from>
    <xdr:to>
      <xdr:col>85</xdr:col>
      <xdr:colOff>126364</xdr:colOff>
      <xdr:row>98</xdr:row>
      <xdr:rowOff>150292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720809"/>
          <a:ext cx="1269" cy="1231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154119</xdr:rowOff>
    </xdr:from>
    <xdr:ext cx="469744"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56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150292</xdr:rowOff>
    </xdr:from>
    <xdr:to>
      <xdr:col>86</xdr:col>
      <xdr:colOff>25400</xdr:colOff>
      <xdr:row>98</xdr:row>
      <xdr:rowOff>150292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5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65536</xdr:rowOff>
    </xdr:from>
    <xdr:ext cx="534377"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49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118859</xdr:rowOff>
    </xdr:from>
    <xdr:to>
      <xdr:col>86</xdr:col>
      <xdr:colOff>25400</xdr:colOff>
      <xdr:row>91</xdr:row>
      <xdr:rowOff>118859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720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49440</xdr:rowOff>
    </xdr:from>
    <xdr:to>
      <xdr:col>85</xdr:col>
      <xdr:colOff>127000</xdr:colOff>
      <xdr:row>96</xdr:row>
      <xdr:rowOff>32410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165740"/>
          <a:ext cx="838200" cy="32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50792</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338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72365</xdr:rowOff>
    </xdr:from>
    <xdr:to>
      <xdr:col>85</xdr:col>
      <xdr:colOff>177800</xdr:colOff>
      <xdr:row>96</xdr:row>
      <xdr:rowOff>2515</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36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32410</xdr:rowOff>
    </xdr:from>
    <xdr:to>
      <xdr:col>81</xdr:col>
      <xdr:colOff>50800</xdr:colOff>
      <xdr:row>96</xdr:row>
      <xdr:rowOff>108114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6491610"/>
          <a:ext cx="889000" cy="7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67259</xdr:rowOff>
    </xdr:from>
    <xdr:to>
      <xdr:col>81</xdr:col>
      <xdr:colOff>101600</xdr:colOff>
      <xdr:row>95</xdr:row>
      <xdr:rowOff>168859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35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13936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13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108114</xdr:rowOff>
    </xdr:from>
    <xdr:to>
      <xdr:col>76</xdr:col>
      <xdr:colOff>114300</xdr:colOff>
      <xdr:row>96</xdr:row>
      <xdr:rowOff>146749</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567314"/>
          <a:ext cx="889000" cy="3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36779</xdr:rowOff>
    </xdr:from>
    <xdr:to>
      <xdr:col>76</xdr:col>
      <xdr:colOff>165100</xdr:colOff>
      <xdr:row>96</xdr:row>
      <xdr:rowOff>138379</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49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154906</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27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150140</xdr:rowOff>
    </xdr:from>
    <xdr:to>
      <xdr:col>71</xdr:col>
      <xdr:colOff>177800</xdr:colOff>
      <xdr:row>96</xdr:row>
      <xdr:rowOff>146749</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2814300" y="16437890"/>
          <a:ext cx="889000" cy="16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81051</xdr:rowOff>
    </xdr:from>
    <xdr:to>
      <xdr:col>72</xdr:col>
      <xdr:colOff>38100</xdr:colOff>
      <xdr:row>98</xdr:row>
      <xdr:rowOff>11201</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71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2328</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68428" y="16804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102882</xdr:rowOff>
    </xdr:from>
    <xdr:to>
      <xdr:col>67</xdr:col>
      <xdr:colOff>101600</xdr:colOff>
      <xdr:row>98</xdr:row>
      <xdr:rowOff>33032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7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24159</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79428" y="16826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170090</xdr:rowOff>
    </xdr:from>
    <xdr:to>
      <xdr:col>85</xdr:col>
      <xdr:colOff>177800</xdr:colOff>
      <xdr:row>94</xdr:row>
      <xdr:rowOff>100240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11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21517</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596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153060</xdr:rowOff>
    </xdr:from>
    <xdr:to>
      <xdr:col>81</xdr:col>
      <xdr:colOff>101600</xdr:colOff>
      <xdr:row>96</xdr:row>
      <xdr:rowOff>83210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44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74337</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653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57314</xdr:rowOff>
    </xdr:from>
    <xdr:to>
      <xdr:col>76</xdr:col>
      <xdr:colOff>165100</xdr:colOff>
      <xdr:row>96</xdr:row>
      <xdr:rowOff>158914</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51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150041</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25111" y="1660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95949</xdr:rowOff>
    </xdr:from>
    <xdr:to>
      <xdr:col>72</xdr:col>
      <xdr:colOff>38100</xdr:colOff>
      <xdr:row>97</xdr:row>
      <xdr:rowOff>26099</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55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42626</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33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99340</xdr:rowOff>
    </xdr:from>
    <xdr:to>
      <xdr:col>67</xdr:col>
      <xdr:colOff>101600</xdr:colOff>
      <xdr:row>96</xdr:row>
      <xdr:rowOff>29490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38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46017</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16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148971</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92471"/>
          <a:ext cx="1269" cy="1438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95648</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6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148971</xdr:rowOff>
    </xdr:from>
    <xdr:to>
      <xdr:col>116</xdr:col>
      <xdr:colOff>152400</xdr:colOff>
      <xdr:row>30</xdr:row>
      <xdr:rowOff>148971</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92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135399</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1361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112522</xdr:rowOff>
    </xdr:from>
    <xdr:to>
      <xdr:col>116</xdr:col>
      <xdr:colOff>114300</xdr:colOff>
      <xdr:row>37</xdr:row>
      <xdr:rowOff>42672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284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115697</xdr:rowOff>
    </xdr:from>
    <xdr:to>
      <xdr:col>112</xdr:col>
      <xdr:colOff>38100</xdr:colOff>
      <xdr:row>37</xdr:row>
      <xdr:rowOff>45847</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28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62374</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063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124841</xdr:rowOff>
    </xdr:from>
    <xdr:to>
      <xdr:col>107</xdr:col>
      <xdr:colOff>101600</xdr:colOff>
      <xdr:row>37</xdr:row>
      <xdr:rowOff>54991</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29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71518</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07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55499</xdr:rowOff>
    </xdr:from>
    <xdr:to>
      <xdr:col>102</xdr:col>
      <xdr:colOff>165100</xdr:colOff>
      <xdr:row>37</xdr:row>
      <xdr:rowOff>157099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39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2176</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17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122428</xdr:rowOff>
    </xdr:from>
    <xdr:to>
      <xdr:col>98</xdr:col>
      <xdr:colOff>38100</xdr:colOff>
      <xdr:row>38</xdr:row>
      <xdr:rowOff>52578</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4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69105</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241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55194</xdr:rowOff>
    </xdr:from>
    <xdr:to>
      <xdr:col>116</xdr:col>
      <xdr:colOff>62864</xdr:colOff>
      <xdr:row>59</xdr:row>
      <xdr:rowOff>42545</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627694"/>
          <a:ext cx="1269" cy="1530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46372</xdr:rowOff>
    </xdr:from>
    <xdr:ext cx="313932"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1619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42545</xdr:rowOff>
    </xdr:from>
    <xdr:to>
      <xdr:col>116</xdr:col>
      <xdr:colOff>152400</xdr:colOff>
      <xdr:row>59</xdr:row>
      <xdr:rowOff>42545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158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1871</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40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55194</xdr:rowOff>
    </xdr:from>
    <xdr:to>
      <xdr:col>116</xdr:col>
      <xdr:colOff>152400</xdr:colOff>
      <xdr:row>50</xdr:row>
      <xdr:rowOff>55194</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62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153759</xdr:rowOff>
    </xdr:from>
    <xdr:to>
      <xdr:col>116</xdr:col>
      <xdr:colOff>63500</xdr:colOff>
      <xdr:row>58</xdr:row>
      <xdr:rowOff>32334</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1323300" y="9926409"/>
          <a:ext cx="838200" cy="5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48226</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6494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25349</xdr:rowOff>
    </xdr:from>
    <xdr:to>
      <xdr:col>116</xdr:col>
      <xdr:colOff>114300</xdr:colOff>
      <xdr:row>57</xdr:row>
      <xdr:rowOff>126949</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153759</xdr:rowOff>
    </xdr:from>
    <xdr:to>
      <xdr:col>111</xdr:col>
      <xdr:colOff>177800</xdr:colOff>
      <xdr:row>58</xdr:row>
      <xdr:rowOff>32486</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0434300" y="9926409"/>
          <a:ext cx="889000" cy="5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889</xdr:rowOff>
    </xdr:from>
    <xdr:to>
      <xdr:col>112</xdr:col>
      <xdr:colOff>38100</xdr:colOff>
      <xdr:row>57</xdr:row>
      <xdr:rowOff>102489</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977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119016</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9548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32296</xdr:rowOff>
    </xdr:from>
    <xdr:to>
      <xdr:col>107</xdr:col>
      <xdr:colOff>50800</xdr:colOff>
      <xdr:row>58</xdr:row>
      <xdr:rowOff>32486</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9545300" y="9976396"/>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2604</xdr:rowOff>
    </xdr:from>
    <xdr:to>
      <xdr:col>107</xdr:col>
      <xdr:colOff>101600</xdr:colOff>
      <xdr:row>57</xdr:row>
      <xdr:rowOff>104204</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977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120731</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9550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32182</xdr:rowOff>
    </xdr:from>
    <xdr:to>
      <xdr:col>102</xdr:col>
      <xdr:colOff>114300</xdr:colOff>
      <xdr:row>58</xdr:row>
      <xdr:rowOff>32296</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8656300" y="9976282"/>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4737</xdr:rowOff>
    </xdr:from>
    <xdr:to>
      <xdr:col>102</xdr:col>
      <xdr:colOff>165100</xdr:colOff>
      <xdr:row>57</xdr:row>
      <xdr:rowOff>106337</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977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122864</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955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155156</xdr:rowOff>
    </xdr:from>
    <xdr:to>
      <xdr:col>98</xdr:col>
      <xdr:colOff>38100</xdr:colOff>
      <xdr:row>57</xdr:row>
      <xdr:rowOff>85306</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9756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101833</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953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152984</xdr:rowOff>
    </xdr:from>
    <xdr:to>
      <xdr:col>116</xdr:col>
      <xdr:colOff>114300</xdr:colOff>
      <xdr:row>58</xdr:row>
      <xdr:rowOff>83134</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992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131411</xdr:rowOff>
    </xdr:from>
    <xdr:ext cx="469744"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9904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102959</xdr:rowOff>
    </xdr:from>
    <xdr:to>
      <xdr:col>112</xdr:col>
      <xdr:colOff>38100</xdr:colOff>
      <xdr:row>58</xdr:row>
      <xdr:rowOff>33109</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987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24236</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088428" y="996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153136</xdr:rowOff>
    </xdr:from>
    <xdr:to>
      <xdr:col>107</xdr:col>
      <xdr:colOff>101600</xdr:colOff>
      <xdr:row>58</xdr:row>
      <xdr:rowOff>83286</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992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74413</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199428" y="1001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152946</xdr:rowOff>
    </xdr:from>
    <xdr:to>
      <xdr:col>102</xdr:col>
      <xdr:colOff>165100</xdr:colOff>
      <xdr:row>58</xdr:row>
      <xdr:rowOff>83096</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992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74223</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10428" y="10018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152832</xdr:rowOff>
    </xdr:from>
    <xdr:to>
      <xdr:col>98</xdr:col>
      <xdr:colOff>38100</xdr:colOff>
      <xdr:row>58</xdr:row>
      <xdr:rowOff>82982</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992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74109</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21428" y="1001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108039</xdr:rowOff>
    </xdr:from>
    <xdr:to>
      <xdr:col>116</xdr:col>
      <xdr:colOff>62864</xdr:colOff>
      <xdr:row>79</xdr:row>
      <xdr:rowOff>99580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280989"/>
          <a:ext cx="1269" cy="1363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103407</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64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99580</xdr:rowOff>
    </xdr:from>
    <xdr:to>
      <xdr:col>116</xdr:col>
      <xdr:colOff>152400</xdr:colOff>
      <xdr:row>79</xdr:row>
      <xdr:rowOff>99580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644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54716</xdr:rowOff>
    </xdr:from>
    <xdr:ext cx="534377"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205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108039</xdr:rowOff>
    </xdr:from>
    <xdr:to>
      <xdr:col>116</xdr:col>
      <xdr:colOff>152400</xdr:colOff>
      <xdr:row>71</xdr:row>
      <xdr:rowOff>108039</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280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79</xdr:row>
      <xdr:rowOff>99580</xdr:rowOff>
    </xdr:from>
    <xdr:to>
      <xdr:col>116</xdr:col>
      <xdr:colOff>63500</xdr:colOff>
      <xdr:row>79</xdr:row>
      <xdr:rowOff>104496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1323300" y="13644130"/>
          <a:ext cx="838200" cy="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25976</xdr:rowOff>
    </xdr:from>
    <xdr:ext cx="534377"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884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3099</xdr:rowOff>
    </xdr:from>
    <xdr:to>
      <xdr:col>116</xdr:col>
      <xdr:colOff>114300</xdr:colOff>
      <xdr:row>76</xdr:row>
      <xdr:rowOff>104699</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3033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39954</xdr:rowOff>
    </xdr:from>
    <xdr:to>
      <xdr:col>111</xdr:col>
      <xdr:colOff>177800</xdr:colOff>
      <xdr:row>79</xdr:row>
      <xdr:rowOff>104496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0434300" y="13584504"/>
          <a:ext cx="889000" cy="6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25349</xdr:rowOff>
    </xdr:from>
    <xdr:to>
      <xdr:col>112</xdr:col>
      <xdr:colOff>38100</xdr:colOff>
      <xdr:row>76</xdr:row>
      <xdr:rowOff>126949</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3055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143476</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6111" y="1283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79</xdr:row>
      <xdr:rowOff>39954</xdr:rowOff>
    </xdr:from>
    <xdr:to>
      <xdr:col>107</xdr:col>
      <xdr:colOff>50800</xdr:colOff>
      <xdr:row>79</xdr:row>
      <xdr:rowOff>105448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9545300" y="13584504"/>
          <a:ext cx="889000" cy="6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39218</xdr:rowOff>
    </xdr:from>
    <xdr:to>
      <xdr:col>107</xdr:col>
      <xdr:colOff>101600</xdr:colOff>
      <xdr:row>76</xdr:row>
      <xdr:rowOff>140818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306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157345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67111" y="1284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98704</xdr:rowOff>
    </xdr:from>
    <xdr:to>
      <xdr:col>102</xdr:col>
      <xdr:colOff>114300</xdr:colOff>
      <xdr:row>79</xdr:row>
      <xdr:rowOff>105448</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8656300" y="13471804"/>
          <a:ext cx="889000" cy="17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164109</xdr:rowOff>
    </xdr:from>
    <xdr:to>
      <xdr:col>102</xdr:col>
      <xdr:colOff>165100</xdr:colOff>
      <xdr:row>76</xdr:row>
      <xdr:rowOff>94259</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302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110786</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279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27940</xdr:rowOff>
    </xdr:from>
    <xdr:to>
      <xdr:col>98</xdr:col>
      <xdr:colOff>38100</xdr:colOff>
      <xdr:row>75</xdr:row>
      <xdr:rowOff>129540</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88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146067</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266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48780</xdr:rowOff>
    </xdr:from>
    <xdr:to>
      <xdr:col>116</xdr:col>
      <xdr:colOff>114300</xdr:colOff>
      <xdr:row>79</xdr:row>
      <xdr:rowOff>150380</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359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135157</xdr:rowOff>
    </xdr:from>
    <xdr:ext cx="534377"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350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53696</xdr:rowOff>
    </xdr:from>
    <xdr:to>
      <xdr:col>112</xdr:col>
      <xdr:colOff>38100</xdr:colOff>
      <xdr:row>79</xdr:row>
      <xdr:rowOff>155296</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359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146423</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369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160604</xdr:rowOff>
    </xdr:from>
    <xdr:to>
      <xdr:col>107</xdr:col>
      <xdr:colOff>101600</xdr:colOff>
      <xdr:row>79</xdr:row>
      <xdr:rowOff>90754</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353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81881</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362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79</xdr:row>
      <xdr:rowOff>54648</xdr:rowOff>
    </xdr:from>
    <xdr:to>
      <xdr:col>102</xdr:col>
      <xdr:colOff>165100</xdr:colOff>
      <xdr:row>79</xdr:row>
      <xdr:rowOff>156248</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359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147375</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369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47904</xdr:rowOff>
    </xdr:from>
    <xdr:to>
      <xdr:col>98</xdr:col>
      <xdr:colOff>38100</xdr:colOff>
      <xdr:row>78</xdr:row>
      <xdr:rowOff>149504</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342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140631</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351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405,415</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円（対前年度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11,127</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）となった。主な構成項目について、人件費は、住民一人当たり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64,533</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。人員配置の適正化により、職員給与費の増加抑制を図</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っているものの、会計年度任用職員報酬の増などにより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、人件費の歳出決算額は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59,060</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清掃工場管理運営費の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が主な要因である。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97,104</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280</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下回っているものの、障害福祉サービス費の増加などにより上昇傾向にあるため、事業の統廃合など、あらゆる角度から見直しを行い、上昇傾向に歯止めをかけるように努める。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57,193</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豊川公園整備事業や清掃工場長寿命化事業の進捗に伴い、増加となった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公共施設の維持管理経費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や大型建設事業費の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増加が見込まれるため、公共施設等総合管理計画に基づき、施設等の更新、統廃合、長寿命化を計画的に行うとともに、財政負担の軽減と平準化に努める。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・積立金は、住民一人当たり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22,369</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6,435</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回っており</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、まちづくり振興基金積立金</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の増加</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などが主な要因である</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186,524
179,170
161.14
79,999,533
75,619,605
3,964,349
41,239,256
39,014,703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57404</xdr:rowOff>
    </xdr:from>
    <xdr:to>
      <xdr:col>24</xdr:col>
      <xdr:colOff>62865</xdr:colOff>
      <xdr:row>38</xdr:row>
      <xdr:rowOff>130556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372354"/>
          <a:ext cx="1270"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134383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4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130556</xdr:rowOff>
    </xdr:from>
    <xdr:to>
      <xdr:col>24</xdr:col>
      <xdr:colOff>152400</xdr:colOff>
      <xdr:row>38</xdr:row>
      <xdr:rowOff>130556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45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4081</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47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57404</xdr:rowOff>
    </xdr:from>
    <xdr:to>
      <xdr:col>24</xdr:col>
      <xdr:colOff>152400</xdr:colOff>
      <xdr:row>31</xdr:row>
      <xdr:rowOff>57404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372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135128</xdr:rowOff>
    </xdr:from>
    <xdr:to>
      <xdr:col>24</xdr:col>
      <xdr:colOff>63500</xdr:colOff>
      <xdr:row>36</xdr:row>
      <xdr:rowOff>144272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3073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127779</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785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104902</xdr:rowOff>
    </xdr:from>
    <xdr:to>
      <xdr:col>24</xdr:col>
      <xdr:colOff>114300</xdr:colOff>
      <xdr:row>35</xdr:row>
      <xdr:rowOff>35052</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3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146558</xdr:rowOff>
    </xdr:from>
    <xdr:to>
      <xdr:col>19</xdr:col>
      <xdr:colOff>177800</xdr:colOff>
      <xdr:row>36</xdr:row>
      <xdr:rowOff>144272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975858"/>
          <a:ext cx="889000" cy="34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8890</xdr:rowOff>
    </xdr:from>
    <xdr:to>
      <xdr:col>20</xdr:col>
      <xdr:colOff>38100</xdr:colOff>
      <xdr:row>35</xdr:row>
      <xdr:rowOff>110490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0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127017</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84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146558</xdr:rowOff>
    </xdr:from>
    <xdr:to>
      <xdr:col>15</xdr:col>
      <xdr:colOff>50800</xdr:colOff>
      <xdr:row>35</xdr:row>
      <xdr:rowOff>50546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975858"/>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141478</xdr:rowOff>
    </xdr:from>
    <xdr:to>
      <xdr:col>15</xdr:col>
      <xdr:colOff>101600</xdr:colOff>
      <xdr:row>35</xdr:row>
      <xdr:rowOff>71628</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62755</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6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148844</xdr:rowOff>
    </xdr:from>
    <xdr:to>
      <xdr:col>10</xdr:col>
      <xdr:colOff>114300</xdr:colOff>
      <xdr:row>35</xdr:row>
      <xdr:rowOff>50546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97814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148336</xdr:rowOff>
    </xdr:from>
    <xdr:to>
      <xdr:col>10</xdr:col>
      <xdr:colOff>165100</xdr:colOff>
      <xdr:row>35</xdr:row>
      <xdr:rowOff>78486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95013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104902</xdr:rowOff>
    </xdr:from>
    <xdr:to>
      <xdr:col>6</xdr:col>
      <xdr:colOff>38100</xdr:colOff>
      <xdr:row>35</xdr:row>
      <xdr:rowOff>35052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3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26179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2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84328</xdr:rowOff>
    </xdr:from>
    <xdr:to>
      <xdr:col>24</xdr:col>
      <xdr:colOff>114300</xdr:colOff>
      <xdr:row>37</xdr:row>
      <xdr:rowOff>14478</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25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62755</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23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93472</xdr:rowOff>
    </xdr:from>
    <xdr:to>
      <xdr:col>20</xdr:col>
      <xdr:colOff>38100</xdr:colOff>
      <xdr:row>37</xdr:row>
      <xdr:rowOff>23622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26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14749</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35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95758</xdr:rowOff>
    </xdr:from>
    <xdr:to>
      <xdr:col>15</xdr:col>
      <xdr:colOff>101600</xdr:colOff>
      <xdr:row>35</xdr:row>
      <xdr:rowOff>25908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2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42435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700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171196</xdr:rowOff>
    </xdr:from>
    <xdr:to>
      <xdr:col>10</xdr:col>
      <xdr:colOff>165100</xdr:colOff>
      <xdr:row>35</xdr:row>
      <xdr:rowOff>101346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0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92473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093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98044</xdr:rowOff>
    </xdr:from>
    <xdr:to>
      <xdr:col>6</xdr:col>
      <xdr:colOff>38100</xdr:colOff>
      <xdr:row>35</xdr:row>
      <xdr:rowOff>28194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2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44721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702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90957</xdr:rowOff>
    </xdr:from>
    <xdr:to>
      <xdr:col>24</xdr:col>
      <xdr:colOff>62865</xdr:colOff>
      <xdr:row>58</xdr:row>
      <xdr:rowOff>162433</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9520707"/>
          <a:ext cx="1270" cy="58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166260</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1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162433</xdr:rowOff>
    </xdr:from>
    <xdr:to>
      <xdr:col>24</xdr:col>
      <xdr:colOff>152400</xdr:colOff>
      <xdr:row>58</xdr:row>
      <xdr:rowOff>162433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0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37634</xdr:rowOff>
    </xdr:from>
    <xdr:ext cx="534377"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929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80,338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55</xdr:row>
      <xdr:rowOff>90957</xdr:rowOff>
    </xdr:from>
    <xdr:to>
      <xdr:col>24</xdr:col>
      <xdr:colOff>152400</xdr:colOff>
      <xdr:row>55</xdr:row>
      <xdr:rowOff>90957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9520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25489</xdr:rowOff>
    </xdr:from>
    <xdr:to>
      <xdr:col>24</xdr:col>
      <xdr:colOff>63500</xdr:colOff>
      <xdr:row>58</xdr:row>
      <xdr:rowOff>37452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798139"/>
          <a:ext cx="838200" cy="18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26382</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990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47955</xdr:rowOff>
    </xdr:from>
    <xdr:to>
      <xdr:col>24</xdr:col>
      <xdr:colOff>114300</xdr:colOff>
      <xdr:row>57</xdr:row>
      <xdr:rowOff>149555</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2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42278</xdr:rowOff>
    </xdr:from>
    <xdr:to>
      <xdr:col>19</xdr:col>
      <xdr:colOff>177800</xdr:colOff>
      <xdr:row>58</xdr:row>
      <xdr:rowOff>37452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8614778"/>
          <a:ext cx="889000" cy="136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51003</xdr:rowOff>
    </xdr:from>
    <xdr:to>
      <xdr:col>20</xdr:col>
      <xdr:colOff>38100</xdr:colOff>
      <xdr:row>57</xdr:row>
      <xdr:rowOff>152603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169130</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959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42278</xdr:rowOff>
    </xdr:from>
    <xdr:to>
      <xdr:col>15</xdr:col>
      <xdr:colOff>50800</xdr:colOff>
      <xdr:row>58</xdr:row>
      <xdr:rowOff>72060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8614778"/>
          <a:ext cx="889000" cy="140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49</xdr:row>
      <xdr:rowOff>162471</xdr:rowOff>
    </xdr:from>
    <xdr:to>
      <xdr:col>15</xdr:col>
      <xdr:colOff>101600</xdr:colOff>
      <xdr:row>50</xdr:row>
      <xdr:rowOff>92621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856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109148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8338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45568</xdr:rowOff>
    </xdr:from>
    <xdr:to>
      <xdr:col>10</xdr:col>
      <xdr:colOff>114300</xdr:colOff>
      <xdr:row>58</xdr:row>
      <xdr:rowOff>72060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989668"/>
          <a:ext cx="889000" cy="2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170574</xdr:rowOff>
    </xdr:from>
    <xdr:to>
      <xdr:col>10</xdr:col>
      <xdr:colOff>165100</xdr:colOff>
      <xdr:row>58</xdr:row>
      <xdr:rowOff>100724</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943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117251</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71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37909</xdr:rowOff>
    </xdr:from>
    <xdr:to>
      <xdr:col>6</xdr:col>
      <xdr:colOff>38100</xdr:colOff>
      <xdr:row>58</xdr:row>
      <xdr:rowOff>139509</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982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130636</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1007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146139</xdr:rowOff>
    </xdr:from>
    <xdr:to>
      <xdr:col>24</xdr:col>
      <xdr:colOff>114300</xdr:colOff>
      <xdr:row>57</xdr:row>
      <xdr:rowOff>76289</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74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169016</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59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158102</xdr:rowOff>
    </xdr:from>
    <xdr:to>
      <xdr:col>20</xdr:col>
      <xdr:colOff>38100</xdr:colOff>
      <xdr:row>58</xdr:row>
      <xdr:rowOff>88252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93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79379</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1002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49</xdr:row>
      <xdr:rowOff>162928</xdr:rowOff>
    </xdr:from>
    <xdr:to>
      <xdr:col>15</xdr:col>
      <xdr:colOff>101600</xdr:colOff>
      <xdr:row>50</xdr:row>
      <xdr:rowOff>93078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856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84205</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8656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21260</xdr:rowOff>
    </xdr:from>
    <xdr:to>
      <xdr:col>10</xdr:col>
      <xdr:colOff>165100</xdr:colOff>
      <xdr:row>58</xdr:row>
      <xdr:rowOff>122860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6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113987</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1005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166218</xdr:rowOff>
    </xdr:from>
    <xdr:to>
      <xdr:col>6</xdr:col>
      <xdr:colOff>38100</xdr:colOff>
      <xdr:row>58</xdr:row>
      <xdr:rowOff>96368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3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112895</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71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130137</xdr:rowOff>
    </xdr:from>
    <xdr:to>
      <xdr:col>24</xdr:col>
      <xdr:colOff>62865</xdr:colOff>
      <xdr:row>77</xdr:row>
      <xdr:rowOff>30105</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131637"/>
          <a:ext cx="1270" cy="1100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33932</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23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30105</xdr:rowOff>
    </xdr:from>
    <xdr:to>
      <xdr:col>24</xdr:col>
      <xdr:colOff>152400</xdr:colOff>
      <xdr:row>77</xdr:row>
      <xdr:rowOff>30105</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231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76814</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906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196,502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130137</xdr:rowOff>
    </xdr:from>
    <xdr:to>
      <xdr:col>24</xdr:col>
      <xdr:colOff>152400</xdr:colOff>
      <xdr:row>70</xdr:row>
      <xdr:rowOff>130137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13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27781</xdr:rowOff>
    </xdr:from>
    <xdr:to>
      <xdr:col>24</xdr:col>
      <xdr:colOff>63500</xdr:colOff>
      <xdr:row>74</xdr:row>
      <xdr:rowOff>93275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3797300" y="12543631"/>
          <a:ext cx="838200" cy="236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70890</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758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92463</xdr:rowOff>
    </xdr:from>
    <xdr:to>
      <xdr:col>24</xdr:col>
      <xdr:colOff>114300</xdr:colOff>
      <xdr:row>75</xdr:row>
      <xdr:rowOff>22613</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77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27781</xdr:rowOff>
    </xdr:from>
    <xdr:to>
      <xdr:col>19</xdr:col>
      <xdr:colOff>177800</xdr:colOff>
      <xdr:row>76</xdr:row>
      <xdr:rowOff>91770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2543631"/>
          <a:ext cx="889000" cy="57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93320</xdr:rowOff>
    </xdr:from>
    <xdr:to>
      <xdr:col>20</xdr:col>
      <xdr:colOff>38100</xdr:colOff>
      <xdr:row>74</xdr:row>
      <xdr:rowOff>23470</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60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14597</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701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91770</xdr:rowOff>
    </xdr:from>
    <xdr:to>
      <xdr:col>15</xdr:col>
      <xdr:colOff>50800</xdr:colOff>
      <xdr:row>77</xdr:row>
      <xdr:rowOff>7683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3121970"/>
          <a:ext cx="889000" cy="8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74688</xdr:rowOff>
    </xdr:from>
    <xdr:to>
      <xdr:col>15</xdr:col>
      <xdr:colOff>101600</xdr:colOff>
      <xdr:row>77</xdr:row>
      <xdr:rowOff>4838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104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167415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3197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7683</xdr:rowOff>
    </xdr:from>
    <xdr:to>
      <xdr:col>10</xdr:col>
      <xdr:colOff>114300</xdr:colOff>
      <xdr:row>77</xdr:row>
      <xdr:rowOff>41326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3209333"/>
          <a:ext cx="889000" cy="3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161156</xdr:rowOff>
    </xdr:from>
    <xdr:to>
      <xdr:col>10</xdr:col>
      <xdr:colOff>165100</xdr:colOff>
      <xdr:row>77</xdr:row>
      <xdr:rowOff>91306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19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82433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3284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84519</xdr:rowOff>
    </xdr:from>
    <xdr:to>
      <xdr:col>6</xdr:col>
      <xdr:colOff>38100</xdr:colOff>
      <xdr:row>78</xdr:row>
      <xdr:rowOff>14669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28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5796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337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42475</xdr:rowOff>
    </xdr:from>
    <xdr:to>
      <xdr:col>24</xdr:col>
      <xdr:colOff>114300</xdr:colOff>
      <xdr:row>74</xdr:row>
      <xdr:rowOff>144075</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72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65352</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581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148431</xdr:rowOff>
    </xdr:from>
    <xdr:to>
      <xdr:col>20</xdr:col>
      <xdr:colOff>38100</xdr:colOff>
      <xdr:row>73</xdr:row>
      <xdr:rowOff>78581</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249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95108</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2268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40970</xdr:rowOff>
    </xdr:from>
    <xdr:to>
      <xdr:col>15</xdr:col>
      <xdr:colOff>101600</xdr:colOff>
      <xdr:row>76</xdr:row>
      <xdr:rowOff>142570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0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159097</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284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128333</xdr:rowOff>
    </xdr:from>
    <xdr:to>
      <xdr:col>10</xdr:col>
      <xdr:colOff>165100</xdr:colOff>
      <xdr:row>77</xdr:row>
      <xdr:rowOff>58483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15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75010</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293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161976</xdr:rowOff>
    </xdr:from>
    <xdr:to>
      <xdr:col>6</xdr:col>
      <xdr:colOff>38100</xdr:colOff>
      <xdr:row>77</xdr:row>
      <xdr:rowOff>92126</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19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108653</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2967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16314</xdr:rowOff>
    </xdr:from>
    <xdr:to>
      <xdr:col>24</xdr:col>
      <xdr:colOff>62865</xdr:colOff>
      <xdr:row>96</xdr:row>
      <xdr:rowOff>113525</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618264"/>
          <a:ext cx="1270" cy="95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117352</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57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113525</xdr:rowOff>
    </xdr:from>
    <xdr:to>
      <xdr:col>24</xdr:col>
      <xdr:colOff>152400</xdr:colOff>
      <xdr:row>96</xdr:row>
      <xdr:rowOff>113525</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572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134441</xdr:rowOff>
    </xdr:from>
    <xdr:ext cx="534377"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9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16314</xdr:rowOff>
    </xdr:from>
    <xdr:to>
      <xdr:col>24</xdr:col>
      <xdr:colOff>152400</xdr:colOff>
      <xdr:row>91</xdr:row>
      <xdr:rowOff>16314</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618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66548</xdr:rowOff>
    </xdr:from>
    <xdr:to>
      <xdr:col>24</xdr:col>
      <xdr:colOff>63500</xdr:colOff>
      <xdr:row>92</xdr:row>
      <xdr:rowOff>135700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5839948"/>
          <a:ext cx="838200" cy="69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144594</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089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166167</xdr:rowOff>
    </xdr:from>
    <xdr:to>
      <xdr:col>24</xdr:col>
      <xdr:colOff>114300</xdr:colOff>
      <xdr:row>94</xdr:row>
      <xdr:rowOff>96317</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11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135700</xdr:rowOff>
    </xdr:from>
    <xdr:to>
      <xdr:col>19</xdr:col>
      <xdr:colOff>177800</xdr:colOff>
      <xdr:row>95</xdr:row>
      <xdr:rowOff>159874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5909100"/>
          <a:ext cx="889000" cy="53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92</xdr:row>
      <xdr:rowOff>142335</xdr:rowOff>
    </xdr:from>
    <xdr:to>
      <xdr:col>20</xdr:col>
      <xdr:colOff>38100</xdr:colOff>
      <xdr:row>93</xdr:row>
      <xdr:rowOff>72485</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59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63612</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00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159874</xdr:rowOff>
    </xdr:from>
    <xdr:to>
      <xdr:col>15</xdr:col>
      <xdr:colOff>50800</xdr:colOff>
      <xdr:row>96</xdr:row>
      <xdr:rowOff>61176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447624"/>
          <a:ext cx="889000" cy="7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103930</xdr:rowOff>
    </xdr:from>
    <xdr:to>
      <xdr:col>15</xdr:col>
      <xdr:colOff>101600</xdr:colOff>
      <xdr:row>97</xdr:row>
      <xdr:rowOff>34080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56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25207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655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9226</xdr:rowOff>
    </xdr:from>
    <xdr:to>
      <xdr:col>10</xdr:col>
      <xdr:colOff>114300</xdr:colOff>
      <xdr:row>96</xdr:row>
      <xdr:rowOff>61176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1130300" y="16468426"/>
          <a:ext cx="889000" cy="5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83128</xdr:rowOff>
    </xdr:from>
    <xdr:to>
      <xdr:col>10</xdr:col>
      <xdr:colOff>165100</xdr:colOff>
      <xdr:row>98</xdr:row>
      <xdr:rowOff>13278</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71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4405</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80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139134</xdr:rowOff>
    </xdr:from>
    <xdr:to>
      <xdr:col>6</xdr:col>
      <xdr:colOff>38100</xdr:colOff>
      <xdr:row>98</xdr:row>
      <xdr:rowOff>69284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76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60411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862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15748</xdr:rowOff>
    </xdr:from>
    <xdr:to>
      <xdr:col>24</xdr:col>
      <xdr:colOff>114300</xdr:colOff>
      <xdr:row>92</xdr:row>
      <xdr:rowOff>117348</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57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38625</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564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84900</xdr:rowOff>
    </xdr:from>
    <xdr:to>
      <xdr:col>20</xdr:col>
      <xdr:colOff>38100</xdr:colOff>
      <xdr:row>93</xdr:row>
      <xdr:rowOff>15050</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58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31577</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563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109074</xdr:rowOff>
    </xdr:from>
    <xdr:to>
      <xdr:col>15</xdr:col>
      <xdr:colOff>101600</xdr:colOff>
      <xdr:row>96</xdr:row>
      <xdr:rowOff>39224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39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55751</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17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10376</xdr:rowOff>
    </xdr:from>
    <xdr:to>
      <xdr:col>10</xdr:col>
      <xdr:colOff>165100</xdr:colOff>
      <xdr:row>96</xdr:row>
      <xdr:rowOff>111976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46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128503</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24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129876</xdr:rowOff>
    </xdr:from>
    <xdr:to>
      <xdr:col>6</xdr:col>
      <xdr:colOff>38100</xdr:colOff>
      <xdr:row>96</xdr:row>
      <xdr:rowOff>60026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41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76553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19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145034</xdr:rowOff>
    </xdr:from>
    <xdr:to>
      <xdr:col>54</xdr:col>
      <xdr:colOff>189865</xdr:colOff>
      <xdr:row>38</xdr:row>
      <xdr:rowOff>141986</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459984"/>
          <a:ext cx="1270" cy="119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145813</xdr:rowOff>
    </xdr:from>
    <xdr:ext cx="378565"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60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141986</xdr:rowOff>
    </xdr:from>
    <xdr:to>
      <xdr:col>55</xdr:col>
      <xdr:colOff>88900</xdr:colOff>
      <xdr:row>38</xdr:row>
      <xdr:rowOff>141986</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91711</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23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145034</xdr:rowOff>
    </xdr:from>
    <xdr:to>
      <xdr:col>55</xdr:col>
      <xdr:colOff>88900</xdr:colOff>
      <xdr:row>31</xdr:row>
      <xdr:rowOff>145034</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459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100267</xdr:rowOff>
    </xdr:from>
    <xdr:to>
      <xdr:col>55</xdr:col>
      <xdr:colOff>0</xdr:colOff>
      <xdr:row>38</xdr:row>
      <xdr:rowOff>109410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6615367"/>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99775</xdr:rowOff>
    </xdr:from>
    <xdr:ext cx="469744"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71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76898</xdr:rowOff>
    </xdr:from>
    <xdr:to>
      <xdr:col>55</xdr:col>
      <xdr:colOff>50800</xdr:colOff>
      <xdr:row>38</xdr:row>
      <xdr:rowOff>7048</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2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109410</xdr:rowOff>
    </xdr:from>
    <xdr:to>
      <xdr:col>50</xdr:col>
      <xdr:colOff>114300</xdr:colOff>
      <xdr:row>38</xdr:row>
      <xdr:rowOff>111506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624510"/>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56896</xdr:rowOff>
    </xdr:from>
    <xdr:to>
      <xdr:col>50</xdr:col>
      <xdr:colOff>165100</xdr:colOff>
      <xdr:row>37</xdr:row>
      <xdr:rowOff>158496</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00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3573</xdr:rowOff>
    </xdr:from>
    <xdr:ext cx="469744"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04428" y="6175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111506</xdr:rowOff>
    </xdr:from>
    <xdr:to>
      <xdr:col>45</xdr:col>
      <xdr:colOff>177800</xdr:colOff>
      <xdr:row>38</xdr:row>
      <xdr:rowOff>112458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626606"/>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54991</xdr:rowOff>
    </xdr:from>
    <xdr:to>
      <xdr:col>46</xdr:col>
      <xdr:colOff>38100</xdr:colOff>
      <xdr:row>37</xdr:row>
      <xdr:rowOff>156591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39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1668</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15428" y="617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111125</xdr:rowOff>
    </xdr:from>
    <xdr:to>
      <xdr:col>41</xdr:col>
      <xdr:colOff>50800</xdr:colOff>
      <xdr:row>38</xdr:row>
      <xdr:rowOff>112458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626225"/>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60325</xdr:rowOff>
    </xdr:from>
    <xdr:to>
      <xdr:col>41</xdr:col>
      <xdr:colOff>101600</xdr:colOff>
      <xdr:row>37</xdr:row>
      <xdr:rowOff>161925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03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7002</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26428" y="617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44895</xdr:rowOff>
    </xdr:from>
    <xdr:to>
      <xdr:col>36</xdr:col>
      <xdr:colOff>165100</xdr:colOff>
      <xdr:row>37</xdr:row>
      <xdr:rowOff>146495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8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163022</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616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49467</xdr:rowOff>
    </xdr:from>
    <xdr:to>
      <xdr:col>55</xdr:col>
      <xdr:colOff>50800</xdr:colOff>
      <xdr:row>38</xdr:row>
      <xdr:rowOff>151067</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56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135844</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479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58610</xdr:rowOff>
    </xdr:from>
    <xdr:to>
      <xdr:col>50</xdr:col>
      <xdr:colOff>165100</xdr:colOff>
      <xdr:row>38</xdr:row>
      <xdr:rowOff>160210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57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151337</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666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60706</xdr:rowOff>
    </xdr:from>
    <xdr:to>
      <xdr:col>46</xdr:col>
      <xdr:colOff>38100</xdr:colOff>
      <xdr:row>38</xdr:row>
      <xdr:rowOff>162306</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57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153433</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6685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61658</xdr:rowOff>
    </xdr:from>
    <xdr:to>
      <xdr:col>41</xdr:col>
      <xdr:colOff>101600</xdr:colOff>
      <xdr:row>38</xdr:row>
      <xdr:rowOff>163258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57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154385</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669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60325</xdr:rowOff>
    </xdr:from>
    <xdr:to>
      <xdr:col>36</xdr:col>
      <xdr:colOff>165100</xdr:colOff>
      <xdr:row>38</xdr:row>
      <xdr:rowOff>161925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57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153052</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668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12507</xdr:rowOff>
    </xdr:from>
    <xdr:to>
      <xdr:col>54</xdr:col>
      <xdr:colOff>189865</xdr:colOff>
      <xdr:row>58</xdr:row>
      <xdr:rowOff>38064</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927907"/>
          <a:ext cx="1270" cy="105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41891</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9985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38064</xdr:rowOff>
    </xdr:from>
    <xdr:to>
      <xdr:col>55</xdr:col>
      <xdr:colOff>88900</xdr:colOff>
      <xdr:row>58</xdr:row>
      <xdr:rowOff>38064</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998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130634</xdr:rowOff>
    </xdr:from>
    <xdr:ext cx="534377"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70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12507</xdr:rowOff>
    </xdr:from>
    <xdr:to>
      <xdr:col>55</xdr:col>
      <xdr:colOff>88900</xdr:colOff>
      <xdr:row>52</xdr:row>
      <xdr:rowOff>12507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927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108427</xdr:rowOff>
    </xdr:from>
    <xdr:to>
      <xdr:col>55</xdr:col>
      <xdr:colOff>0</xdr:colOff>
      <xdr:row>57</xdr:row>
      <xdr:rowOff>122007</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9639300" y="9881077"/>
          <a:ext cx="838200" cy="13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4929</xdr:rowOff>
    </xdr:from>
    <xdr:ext cx="469744"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434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153502</xdr:rowOff>
    </xdr:from>
    <xdr:to>
      <xdr:col>55</xdr:col>
      <xdr:colOff>50800</xdr:colOff>
      <xdr:row>56</xdr:row>
      <xdr:rowOff>83652</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108427</xdr:rowOff>
    </xdr:from>
    <xdr:to>
      <xdr:col>50</xdr:col>
      <xdr:colOff>114300</xdr:colOff>
      <xdr:row>57</xdr:row>
      <xdr:rowOff>156845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9881077"/>
          <a:ext cx="889000" cy="48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156749</xdr:rowOff>
    </xdr:from>
    <xdr:to>
      <xdr:col>50</xdr:col>
      <xdr:colOff>165100</xdr:colOff>
      <xdr:row>56</xdr:row>
      <xdr:rowOff>86899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58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103426</xdr:rowOff>
    </xdr:from>
    <xdr:ext cx="469744"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404428" y="9361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141483</xdr:rowOff>
    </xdr:from>
    <xdr:to>
      <xdr:col>45</xdr:col>
      <xdr:colOff>177800</xdr:colOff>
      <xdr:row>57</xdr:row>
      <xdr:rowOff>156845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7861300" y="9914133"/>
          <a:ext cx="889000" cy="1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32985</xdr:rowOff>
    </xdr:from>
    <xdr:to>
      <xdr:col>46</xdr:col>
      <xdr:colOff>38100</xdr:colOff>
      <xdr:row>56</xdr:row>
      <xdr:rowOff>134585</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63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151112</xdr:rowOff>
    </xdr:from>
    <xdr:ext cx="469744"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515428" y="940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128910</xdr:rowOff>
    </xdr:from>
    <xdr:to>
      <xdr:col>41</xdr:col>
      <xdr:colOff>50800</xdr:colOff>
      <xdr:row>57</xdr:row>
      <xdr:rowOff>141483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6972300" y="9901560"/>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37054</xdr:rowOff>
    </xdr:from>
    <xdr:to>
      <xdr:col>41</xdr:col>
      <xdr:colOff>101600</xdr:colOff>
      <xdr:row>56</xdr:row>
      <xdr:rowOff>138654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63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155181</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626428" y="941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36505</xdr:rowOff>
    </xdr:from>
    <xdr:to>
      <xdr:col>36</xdr:col>
      <xdr:colOff>165100</xdr:colOff>
      <xdr:row>56</xdr:row>
      <xdr:rowOff>138105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63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154632</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37428" y="9412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71207</xdr:rowOff>
    </xdr:from>
    <xdr:to>
      <xdr:col>55</xdr:col>
      <xdr:colOff>50800</xdr:colOff>
      <xdr:row>58</xdr:row>
      <xdr:rowOff>1357</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84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157584</xdr:rowOff>
    </xdr:from>
    <xdr:ext cx="469744"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75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57627</xdr:rowOff>
    </xdr:from>
    <xdr:to>
      <xdr:col>50</xdr:col>
      <xdr:colOff>165100</xdr:colOff>
      <xdr:row>57</xdr:row>
      <xdr:rowOff>159227</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83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150354</xdr:rowOff>
    </xdr:from>
    <xdr:ext cx="469744"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04428" y="9923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106045</xdr:rowOff>
    </xdr:from>
    <xdr:to>
      <xdr:col>46</xdr:col>
      <xdr:colOff>38100</xdr:colOff>
      <xdr:row>58</xdr:row>
      <xdr:rowOff>36195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87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27322</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15428" y="997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90683</xdr:rowOff>
    </xdr:from>
    <xdr:to>
      <xdr:col>41</xdr:col>
      <xdr:colOff>101600</xdr:colOff>
      <xdr:row>58</xdr:row>
      <xdr:rowOff>20833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86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11960</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26428" y="9956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78110</xdr:rowOff>
    </xdr:from>
    <xdr:to>
      <xdr:col>36</xdr:col>
      <xdr:colOff>165100</xdr:colOff>
      <xdr:row>58</xdr:row>
      <xdr:rowOff>8260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85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170837</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37428" y="9943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51102</xdr:rowOff>
    </xdr:from>
    <xdr:to>
      <xdr:col>54</xdr:col>
      <xdr:colOff>189865</xdr:colOff>
      <xdr:row>78</xdr:row>
      <xdr:rowOff>97867</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224052"/>
          <a:ext cx="1270" cy="124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101694</xdr:rowOff>
    </xdr:from>
    <xdr:ext cx="469744"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4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97867</xdr:rowOff>
    </xdr:from>
    <xdr:to>
      <xdr:col>55</xdr:col>
      <xdr:colOff>88900</xdr:colOff>
      <xdr:row>78</xdr:row>
      <xdr:rowOff>97867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47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169229</xdr:rowOff>
    </xdr:from>
    <xdr:ext cx="534377"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199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51102</xdr:rowOff>
    </xdr:from>
    <xdr:to>
      <xdr:col>55</xdr:col>
      <xdr:colOff>88900</xdr:colOff>
      <xdr:row>71</xdr:row>
      <xdr:rowOff>51102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22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26445</xdr:rowOff>
    </xdr:from>
    <xdr:to>
      <xdr:col>55</xdr:col>
      <xdr:colOff>0</xdr:colOff>
      <xdr:row>77</xdr:row>
      <xdr:rowOff>130981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9639300" y="13228095"/>
          <a:ext cx="838200" cy="10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157791</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2845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134914</xdr:rowOff>
    </xdr:from>
    <xdr:to>
      <xdr:col>55</xdr:col>
      <xdr:colOff>50800</xdr:colOff>
      <xdr:row>76</xdr:row>
      <xdr:rowOff>65064</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299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4042</xdr:rowOff>
    </xdr:from>
    <xdr:to>
      <xdr:col>50</xdr:col>
      <xdr:colOff>114300</xdr:colOff>
      <xdr:row>77</xdr:row>
      <xdr:rowOff>130981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8750300" y="13205692"/>
          <a:ext cx="889000" cy="126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117508</xdr:rowOff>
    </xdr:from>
    <xdr:to>
      <xdr:col>50</xdr:col>
      <xdr:colOff>165100</xdr:colOff>
      <xdr:row>76</xdr:row>
      <xdr:rowOff>47658</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297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64185</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275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4042</xdr:rowOff>
    </xdr:from>
    <xdr:to>
      <xdr:col>45</xdr:col>
      <xdr:colOff>177800</xdr:colOff>
      <xdr:row>77</xdr:row>
      <xdr:rowOff>134409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7861300" y="13205692"/>
          <a:ext cx="889000" cy="130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116855</xdr:rowOff>
    </xdr:from>
    <xdr:to>
      <xdr:col>46</xdr:col>
      <xdr:colOff>38100</xdr:colOff>
      <xdr:row>76</xdr:row>
      <xdr:rowOff>47005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297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63532</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275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134409</xdr:rowOff>
    </xdr:from>
    <xdr:to>
      <xdr:col>41</xdr:col>
      <xdr:colOff>50800</xdr:colOff>
      <xdr:row>78</xdr:row>
      <xdr:rowOff>19751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6972300" y="13336059"/>
          <a:ext cx="889000" cy="5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105882</xdr:rowOff>
    </xdr:from>
    <xdr:to>
      <xdr:col>41</xdr:col>
      <xdr:colOff>101600</xdr:colOff>
      <xdr:row>77</xdr:row>
      <xdr:rowOff>36032</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13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52559</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291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128513</xdr:rowOff>
    </xdr:from>
    <xdr:to>
      <xdr:col>36</xdr:col>
      <xdr:colOff>165100</xdr:colOff>
      <xdr:row>77</xdr:row>
      <xdr:rowOff>58663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1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75190</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293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147095</xdr:rowOff>
    </xdr:from>
    <xdr:to>
      <xdr:col>55</xdr:col>
      <xdr:colOff>50800</xdr:colOff>
      <xdr:row>77</xdr:row>
      <xdr:rowOff>77245</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317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125522</xdr:rowOff>
    </xdr:from>
    <xdr:ext cx="534377"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15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80181</xdr:rowOff>
    </xdr:from>
    <xdr:to>
      <xdr:col>50</xdr:col>
      <xdr:colOff>165100</xdr:colOff>
      <xdr:row>78</xdr:row>
      <xdr:rowOff>10331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28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1458</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04428" y="13374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124692</xdr:rowOff>
    </xdr:from>
    <xdr:to>
      <xdr:col>46</xdr:col>
      <xdr:colOff>38100</xdr:colOff>
      <xdr:row>77</xdr:row>
      <xdr:rowOff>54842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15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45969</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324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83609</xdr:rowOff>
    </xdr:from>
    <xdr:to>
      <xdr:col>41</xdr:col>
      <xdr:colOff>101600</xdr:colOff>
      <xdr:row>78</xdr:row>
      <xdr:rowOff>13759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28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4886</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26428" y="13377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140401</xdr:rowOff>
    </xdr:from>
    <xdr:to>
      <xdr:col>36</xdr:col>
      <xdr:colOff>165100</xdr:colOff>
      <xdr:row>78</xdr:row>
      <xdr:rowOff>70551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34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61678</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37428" y="13434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134289</xdr:rowOff>
    </xdr:from>
    <xdr:to>
      <xdr:col>54</xdr:col>
      <xdr:colOff>189865</xdr:colOff>
      <xdr:row>97</xdr:row>
      <xdr:rowOff>62357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393339"/>
          <a:ext cx="1270" cy="1299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66184</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69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62357</xdr:rowOff>
    </xdr:from>
    <xdr:to>
      <xdr:col>55</xdr:col>
      <xdr:colOff>88900</xdr:colOff>
      <xdr:row>97</xdr:row>
      <xdr:rowOff>62357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693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80966</xdr:rowOff>
    </xdr:from>
    <xdr:ext cx="534377"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16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62,642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134289</xdr:rowOff>
    </xdr:from>
    <xdr:to>
      <xdr:col>55</xdr:col>
      <xdr:colOff>88900</xdr:colOff>
      <xdr:row>89</xdr:row>
      <xdr:rowOff>134289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393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162674</xdr:rowOff>
    </xdr:from>
    <xdr:to>
      <xdr:col>55</xdr:col>
      <xdr:colOff>0</xdr:colOff>
      <xdr:row>96</xdr:row>
      <xdr:rowOff>153225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450424"/>
          <a:ext cx="838200" cy="16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134142</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5907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111265</xdr:rowOff>
    </xdr:from>
    <xdr:to>
      <xdr:col>55</xdr:col>
      <xdr:colOff>50800</xdr:colOff>
      <xdr:row>94</xdr:row>
      <xdr:rowOff>41415</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05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153225</xdr:rowOff>
    </xdr:from>
    <xdr:to>
      <xdr:col>50</xdr:col>
      <xdr:colOff>114300</xdr:colOff>
      <xdr:row>97</xdr:row>
      <xdr:rowOff>12827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612425"/>
          <a:ext cx="889000" cy="3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89967</xdr:rowOff>
    </xdr:from>
    <xdr:to>
      <xdr:col>50</xdr:col>
      <xdr:colOff>165100</xdr:colOff>
      <xdr:row>94</xdr:row>
      <xdr:rowOff>20117</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03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36644</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581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12827</xdr:rowOff>
    </xdr:from>
    <xdr:to>
      <xdr:col>45</xdr:col>
      <xdr:colOff>177800</xdr:colOff>
      <xdr:row>98</xdr:row>
      <xdr:rowOff>5093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643477"/>
          <a:ext cx="889000" cy="16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57048</xdr:rowOff>
    </xdr:from>
    <xdr:to>
      <xdr:col>46</xdr:col>
      <xdr:colOff>38100</xdr:colOff>
      <xdr:row>93</xdr:row>
      <xdr:rowOff>158648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00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3725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577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95847</xdr:rowOff>
    </xdr:from>
    <xdr:to>
      <xdr:col>41</xdr:col>
      <xdr:colOff>50800</xdr:colOff>
      <xdr:row>98</xdr:row>
      <xdr:rowOff>5093</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726497"/>
          <a:ext cx="889000" cy="8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93</xdr:row>
      <xdr:rowOff>73927</xdr:rowOff>
    </xdr:from>
    <xdr:to>
      <xdr:col>41</xdr:col>
      <xdr:colOff>101600</xdr:colOff>
      <xdr:row>94</xdr:row>
      <xdr:rowOff>4077</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01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20604</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579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105359</xdr:rowOff>
    </xdr:from>
    <xdr:to>
      <xdr:col>36</xdr:col>
      <xdr:colOff>165100</xdr:colOff>
      <xdr:row>94</xdr:row>
      <xdr:rowOff>35509</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05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52036</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582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111874</xdr:rowOff>
    </xdr:from>
    <xdr:to>
      <xdr:col>55</xdr:col>
      <xdr:colOff>50800</xdr:colOff>
      <xdr:row>96</xdr:row>
      <xdr:rowOff>42024</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39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90301</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3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102425</xdr:rowOff>
    </xdr:from>
    <xdr:to>
      <xdr:col>50</xdr:col>
      <xdr:colOff>165100</xdr:colOff>
      <xdr:row>97</xdr:row>
      <xdr:rowOff>32575</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56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23702</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65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133477</xdr:rowOff>
    </xdr:from>
    <xdr:to>
      <xdr:col>46</xdr:col>
      <xdr:colOff>38100</xdr:colOff>
      <xdr:row>97</xdr:row>
      <xdr:rowOff>63627</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59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54754</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685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125743</xdr:rowOff>
    </xdr:from>
    <xdr:to>
      <xdr:col>41</xdr:col>
      <xdr:colOff>101600</xdr:colOff>
      <xdr:row>98</xdr:row>
      <xdr:rowOff>55893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75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47020</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84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45047</xdr:rowOff>
    </xdr:from>
    <xdr:to>
      <xdr:col>36</xdr:col>
      <xdr:colOff>165100</xdr:colOff>
      <xdr:row>97</xdr:row>
      <xdr:rowOff>146647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67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137774</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76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67528</xdr:rowOff>
    </xdr:from>
    <xdr:to>
      <xdr:col>85</xdr:col>
      <xdr:colOff>126364</xdr:colOff>
      <xdr:row>38</xdr:row>
      <xdr:rowOff>105301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211028"/>
          <a:ext cx="1269" cy="1409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109128</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62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105301</xdr:rowOff>
    </xdr:from>
    <xdr:to>
      <xdr:col>86</xdr:col>
      <xdr:colOff>25400</xdr:colOff>
      <xdr:row>38</xdr:row>
      <xdr:rowOff>105301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62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14205</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98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67528</xdr:rowOff>
    </xdr:from>
    <xdr:to>
      <xdr:col>86</xdr:col>
      <xdr:colOff>25400</xdr:colOff>
      <xdr:row>30</xdr:row>
      <xdr:rowOff>67528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21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130665</xdr:rowOff>
    </xdr:from>
    <xdr:to>
      <xdr:col>85</xdr:col>
      <xdr:colOff>127000</xdr:colOff>
      <xdr:row>38</xdr:row>
      <xdr:rowOff>58275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5959965"/>
          <a:ext cx="838200" cy="61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4008</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5833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152581</xdr:rowOff>
    </xdr:from>
    <xdr:to>
      <xdr:col>85</xdr:col>
      <xdr:colOff>177800</xdr:colOff>
      <xdr:row>35</xdr:row>
      <xdr:rowOff>82731</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5981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130665</xdr:rowOff>
    </xdr:from>
    <xdr:to>
      <xdr:col>81</xdr:col>
      <xdr:colOff>50800</xdr:colOff>
      <xdr:row>35</xdr:row>
      <xdr:rowOff>63391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5959965"/>
          <a:ext cx="889000" cy="10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20755</xdr:rowOff>
    </xdr:from>
    <xdr:to>
      <xdr:col>81</xdr:col>
      <xdr:colOff>101600</xdr:colOff>
      <xdr:row>35</xdr:row>
      <xdr:rowOff>122355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02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113482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11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75257</xdr:rowOff>
    </xdr:from>
    <xdr:to>
      <xdr:col>76</xdr:col>
      <xdr:colOff>114300</xdr:colOff>
      <xdr:row>35</xdr:row>
      <xdr:rowOff>63391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5904557"/>
          <a:ext cx="889000" cy="15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31423</xdr:rowOff>
    </xdr:from>
    <xdr:to>
      <xdr:col>76</xdr:col>
      <xdr:colOff>165100</xdr:colOff>
      <xdr:row>34</xdr:row>
      <xdr:rowOff>133023</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586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149550</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563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75257</xdr:rowOff>
    </xdr:from>
    <xdr:to>
      <xdr:col>71</xdr:col>
      <xdr:colOff>177800</xdr:colOff>
      <xdr:row>36</xdr:row>
      <xdr:rowOff>46192</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5904557"/>
          <a:ext cx="889000" cy="31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13680</xdr:rowOff>
    </xdr:from>
    <xdr:to>
      <xdr:col>72</xdr:col>
      <xdr:colOff>38100</xdr:colOff>
      <xdr:row>35</xdr:row>
      <xdr:rowOff>115280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01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106407</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10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64407</xdr:rowOff>
    </xdr:from>
    <xdr:to>
      <xdr:col>67</xdr:col>
      <xdr:colOff>101600</xdr:colOff>
      <xdr:row>35</xdr:row>
      <xdr:rowOff>166007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06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11084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584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7475</xdr:rowOff>
    </xdr:from>
    <xdr:to>
      <xdr:col>85</xdr:col>
      <xdr:colOff>177800</xdr:colOff>
      <xdr:row>38</xdr:row>
      <xdr:rowOff>109075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52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93852</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43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79865</xdr:rowOff>
    </xdr:from>
    <xdr:to>
      <xdr:col>81</xdr:col>
      <xdr:colOff>101600</xdr:colOff>
      <xdr:row>35</xdr:row>
      <xdr:rowOff>10015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590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26542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568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12591</xdr:rowOff>
    </xdr:from>
    <xdr:to>
      <xdr:col>76</xdr:col>
      <xdr:colOff>165100</xdr:colOff>
      <xdr:row>35</xdr:row>
      <xdr:rowOff>114191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01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105318</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10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24457</xdr:rowOff>
    </xdr:from>
    <xdr:to>
      <xdr:col>72</xdr:col>
      <xdr:colOff>38100</xdr:colOff>
      <xdr:row>34</xdr:row>
      <xdr:rowOff>126057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585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142584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562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166842</xdr:rowOff>
    </xdr:from>
    <xdr:to>
      <xdr:col>67</xdr:col>
      <xdr:colOff>101600</xdr:colOff>
      <xdr:row>36</xdr:row>
      <xdr:rowOff>96992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16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88119</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26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148958</xdr:rowOff>
    </xdr:from>
    <xdr:to>
      <xdr:col>85</xdr:col>
      <xdr:colOff>126364</xdr:colOff>
      <xdr:row>57</xdr:row>
      <xdr:rowOff>108534</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721458"/>
          <a:ext cx="1269" cy="1159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112361</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988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108534</xdr:rowOff>
    </xdr:from>
    <xdr:to>
      <xdr:col>86</xdr:col>
      <xdr:colOff>25400</xdr:colOff>
      <xdr:row>57</xdr:row>
      <xdr:rowOff>108534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88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95635</xdr:rowOff>
    </xdr:from>
    <xdr:ext cx="534377"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9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67,757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148958</xdr:rowOff>
    </xdr:from>
    <xdr:to>
      <xdr:col>86</xdr:col>
      <xdr:colOff>25400</xdr:colOff>
      <xdr:row>50</xdr:row>
      <xdr:rowOff>148958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721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67272</xdr:rowOff>
    </xdr:from>
    <xdr:to>
      <xdr:col>85</xdr:col>
      <xdr:colOff>127000</xdr:colOff>
      <xdr:row>57</xdr:row>
      <xdr:rowOff>115239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668472"/>
          <a:ext cx="838200" cy="219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153268</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2401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130391</xdr:rowOff>
    </xdr:from>
    <xdr:to>
      <xdr:col>85</xdr:col>
      <xdr:colOff>177800</xdr:colOff>
      <xdr:row>55</xdr:row>
      <xdr:rowOff>60541</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38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77863</xdr:rowOff>
    </xdr:from>
    <xdr:to>
      <xdr:col>81</xdr:col>
      <xdr:colOff>50800</xdr:colOff>
      <xdr:row>57</xdr:row>
      <xdr:rowOff>115239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850513"/>
          <a:ext cx="889000" cy="3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11329</xdr:rowOff>
    </xdr:from>
    <xdr:to>
      <xdr:col>81</xdr:col>
      <xdr:colOff>101600</xdr:colOff>
      <xdr:row>55</xdr:row>
      <xdr:rowOff>112929</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4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129456</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21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77863</xdr:rowOff>
    </xdr:from>
    <xdr:to>
      <xdr:col>76</xdr:col>
      <xdr:colOff>114300</xdr:colOff>
      <xdr:row>58</xdr:row>
      <xdr:rowOff>83921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850513"/>
          <a:ext cx="889000" cy="17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93929</xdr:rowOff>
    </xdr:from>
    <xdr:to>
      <xdr:col>76</xdr:col>
      <xdr:colOff>165100</xdr:colOff>
      <xdr:row>54</xdr:row>
      <xdr:rowOff>24079</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180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40606</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895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42202</xdr:rowOff>
    </xdr:from>
    <xdr:to>
      <xdr:col>71</xdr:col>
      <xdr:colOff>177800</xdr:colOff>
      <xdr:row>58</xdr:row>
      <xdr:rowOff>83921</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986302"/>
          <a:ext cx="889000" cy="4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131725</xdr:rowOff>
    </xdr:from>
    <xdr:to>
      <xdr:col>72</xdr:col>
      <xdr:colOff>38100</xdr:colOff>
      <xdr:row>55</xdr:row>
      <xdr:rowOff>61875</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39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78402</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16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32626</xdr:rowOff>
    </xdr:from>
    <xdr:to>
      <xdr:col>67</xdr:col>
      <xdr:colOff>101600</xdr:colOff>
      <xdr:row>56</xdr:row>
      <xdr:rowOff>134226</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6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150753</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40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16472</xdr:rowOff>
    </xdr:from>
    <xdr:to>
      <xdr:col>85</xdr:col>
      <xdr:colOff>177800</xdr:colOff>
      <xdr:row>56</xdr:row>
      <xdr:rowOff>118072</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61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166349</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59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64439</xdr:rowOff>
    </xdr:from>
    <xdr:to>
      <xdr:col>81</xdr:col>
      <xdr:colOff>101600</xdr:colOff>
      <xdr:row>57</xdr:row>
      <xdr:rowOff>166039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83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157166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92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27063</xdr:rowOff>
    </xdr:from>
    <xdr:to>
      <xdr:col>76</xdr:col>
      <xdr:colOff>165100</xdr:colOff>
      <xdr:row>57</xdr:row>
      <xdr:rowOff>128663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79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119790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89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33121</xdr:rowOff>
    </xdr:from>
    <xdr:to>
      <xdr:col>72</xdr:col>
      <xdr:colOff>38100</xdr:colOff>
      <xdr:row>58</xdr:row>
      <xdr:rowOff>134721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97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125848</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1006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162852</xdr:rowOff>
    </xdr:from>
    <xdr:to>
      <xdr:col>67</xdr:col>
      <xdr:colOff>101600</xdr:colOff>
      <xdr:row>58</xdr:row>
      <xdr:rowOff>93002</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93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84129</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1002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51506</xdr:rowOff>
    </xdr:from>
    <xdr:to>
      <xdr:col>85</xdr:col>
      <xdr:colOff>126364</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053006"/>
          <a:ext cx="1269" cy="145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169633</xdr:rowOff>
    </xdr:from>
    <xdr:ext cx="534377"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82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31,929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51506</xdr:rowOff>
    </xdr:from>
    <xdr:to>
      <xdr:col>86</xdr:col>
      <xdr:colOff>25400</xdr:colOff>
      <xdr:row>70</xdr:row>
      <xdr:rowOff>51506</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053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131059</xdr:rowOff>
    </xdr:from>
    <xdr:to>
      <xdr:col>85</xdr:col>
      <xdr:colOff>127000</xdr:colOff>
      <xdr:row>78</xdr:row>
      <xdr:rowOff>136637</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504159"/>
          <a:ext cx="8382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126773</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1569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103896</xdr:rowOff>
    </xdr:from>
    <xdr:to>
      <xdr:col>85</xdr:col>
      <xdr:colOff>177800</xdr:colOff>
      <xdr:row>78</xdr:row>
      <xdr:rowOff>34046</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30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131059</xdr:rowOff>
    </xdr:from>
    <xdr:to>
      <xdr:col>81</xdr:col>
      <xdr:colOff>50800</xdr:colOff>
      <xdr:row>78</xdr:row>
      <xdr:rowOff>139289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4592300" y="13504159"/>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83733</xdr:rowOff>
    </xdr:from>
    <xdr:to>
      <xdr:col>81</xdr:col>
      <xdr:colOff>101600</xdr:colOff>
      <xdr:row>78</xdr:row>
      <xdr:rowOff>13883</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30410</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46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139289</xdr:rowOff>
    </xdr:from>
    <xdr:to>
      <xdr:col>76</xdr:col>
      <xdr:colOff>114300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3703300" y="13512389"/>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47935</xdr:rowOff>
    </xdr:from>
    <xdr:to>
      <xdr:col>76</xdr:col>
      <xdr:colOff>165100</xdr:colOff>
      <xdr:row>77</xdr:row>
      <xdr:rowOff>149535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2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166062</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57428" y="130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108148</xdr:rowOff>
    </xdr:from>
    <xdr:to>
      <xdr:col>72</xdr:col>
      <xdr:colOff>38100</xdr:colOff>
      <xdr:row>78</xdr:row>
      <xdr:rowOff>38298</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30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54825</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68428" y="1308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132014</xdr:rowOff>
    </xdr:from>
    <xdr:to>
      <xdr:col>67</xdr:col>
      <xdr:colOff>101600</xdr:colOff>
      <xdr:row>78</xdr:row>
      <xdr:rowOff>62164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33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78691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79428" y="13108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85837</xdr:rowOff>
    </xdr:from>
    <xdr:to>
      <xdr:col>85</xdr:col>
      <xdr:colOff>177800</xdr:colOff>
      <xdr:row>79</xdr:row>
      <xdr:rowOff>15987</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45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764</xdr:rowOff>
    </xdr:from>
    <xdr:ext cx="313932"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3738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80259</xdr:rowOff>
    </xdr:from>
    <xdr:to>
      <xdr:col>81</xdr:col>
      <xdr:colOff>101600</xdr:colOff>
      <xdr:row>79</xdr:row>
      <xdr:rowOff>10409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45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1536</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2017" y="13546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88489</xdr:rowOff>
    </xdr:from>
    <xdr:to>
      <xdr:col>76</xdr:col>
      <xdr:colOff>165100</xdr:colOff>
      <xdr:row>79</xdr:row>
      <xdr:rowOff>18639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46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9766</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67650" y="135543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76415</xdr:rowOff>
    </xdr:from>
    <xdr:to>
      <xdr:col>85</xdr:col>
      <xdr:colOff>126364</xdr:colOff>
      <xdr:row>98</xdr:row>
      <xdr:rowOff>50394</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678365"/>
          <a:ext cx="1269" cy="117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54221</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85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50394</xdr:rowOff>
    </xdr:from>
    <xdr:to>
      <xdr:col>86</xdr:col>
      <xdr:colOff>25400</xdr:colOff>
      <xdr:row>98</xdr:row>
      <xdr:rowOff>50394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85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23092</xdr:rowOff>
    </xdr:from>
    <xdr:ext cx="534377"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45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70,322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76415</xdr:rowOff>
    </xdr:from>
    <xdr:to>
      <xdr:col>86</xdr:col>
      <xdr:colOff>25400</xdr:colOff>
      <xdr:row>91</xdr:row>
      <xdr:rowOff>76415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6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10579</xdr:rowOff>
    </xdr:from>
    <xdr:to>
      <xdr:col>85</xdr:col>
      <xdr:colOff>127000</xdr:colOff>
      <xdr:row>96</xdr:row>
      <xdr:rowOff>23971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469779"/>
          <a:ext cx="838200" cy="1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12107</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128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160680</xdr:rowOff>
    </xdr:from>
    <xdr:to>
      <xdr:col>85</xdr:col>
      <xdr:colOff>177800</xdr:colOff>
      <xdr:row>95</xdr:row>
      <xdr:rowOff>90830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27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23971</xdr:rowOff>
    </xdr:from>
    <xdr:to>
      <xdr:col>81</xdr:col>
      <xdr:colOff>50800</xdr:colOff>
      <xdr:row>96</xdr:row>
      <xdr:rowOff>40182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483171"/>
          <a:ext cx="889000" cy="1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143935</xdr:rowOff>
    </xdr:from>
    <xdr:to>
      <xdr:col>81</xdr:col>
      <xdr:colOff>101600</xdr:colOff>
      <xdr:row>95</xdr:row>
      <xdr:rowOff>74085</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26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90612</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03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40182</xdr:rowOff>
    </xdr:from>
    <xdr:to>
      <xdr:col>76</xdr:col>
      <xdr:colOff>114300</xdr:colOff>
      <xdr:row>96</xdr:row>
      <xdr:rowOff>44222</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499382"/>
          <a:ext cx="889000" cy="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169044</xdr:rowOff>
    </xdr:from>
    <xdr:to>
      <xdr:col>76</xdr:col>
      <xdr:colOff>165100</xdr:colOff>
      <xdr:row>95</xdr:row>
      <xdr:rowOff>99194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28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115721</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060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34506</xdr:rowOff>
    </xdr:from>
    <xdr:to>
      <xdr:col>71</xdr:col>
      <xdr:colOff>177800</xdr:colOff>
      <xdr:row>96</xdr:row>
      <xdr:rowOff>44222</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814300" y="16493706"/>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148603</xdr:rowOff>
    </xdr:from>
    <xdr:to>
      <xdr:col>72</xdr:col>
      <xdr:colOff>38100</xdr:colOff>
      <xdr:row>95</xdr:row>
      <xdr:rowOff>78753</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26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95280</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04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159880</xdr:rowOff>
    </xdr:from>
    <xdr:to>
      <xdr:col>67</xdr:col>
      <xdr:colOff>101600</xdr:colOff>
      <xdr:row>95</xdr:row>
      <xdr:rowOff>90030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2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106557</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05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131229</xdr:rowOff>
    </xdr:from>
    <xdr:to>
      <xdr:col>85</xdr:col>
      <xdr:colOff>177800</xdr:colOff>
      <xdr:row>96</xdr:row>
      <xdr:rowOff>61379</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41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109656</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39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144621</xdr:rowOff>
    </xdr:from>
    <xdr:to>
      <xdr:col>81</xdr:col>
      <xdr:colOff>101600</xdr:colOff>
      <xdr:row>96</xdr:row>
      <xdr:rowOff>74771</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43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65898</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52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160832</xdr:rowOff>
    </xdr:from>
    <xdr:to>
      <xdr:col>76</xdr:col>
      <xdr:colOff>165100</xdr:colOff>
      <xdr:row>96</xdr:row>
      <xdr:rowOff>90982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44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82109</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54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164872</xdr:rowOff>
    </xdr:from>
    <xdr:to>
      <xdr:col>72</xdr:col>
      <xdr:colOff>38100</xdr:colOff>
      <xdr:row>96</xdr:row>
      <xdr:rowOff>95022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45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86149</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54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155156</xdr:rowOff>
    </xdr:from>
    <xdr:to>
      <xdr:col>67</xdr:col>
      <xdr:colOff>101600</xdr:colOff>
      <xdr:row>96</xdr:row>
      <xdr:rowOff>85306</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44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76433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53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118935</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6634035"/>
          <a:ext cx="1269" cy="96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103712</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9026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65612</xdr:rowOff>
    </xdr:from>
    <xdr:ext cx="378565"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6409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118935</xdr:rowOff>
    </xdr:from>
    <xdr:to>
      <xdr:col>116</xdr:col>
      <xdr:colOff>152400</xdr:colOff>
      <xdr:row>38</xdr:row>
      <xdr:rowOff>118935</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634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21163</xdr:rowOff>
    </xdr:from>
    <xdr:ext cx="313932"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53626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155004</xdr:rowOff>
    </xdr:from>
    <xdr:to>
      <xdr:col>116</xdr:col>
      <xdr:colOff>114300</xdr:colOff>
      <xdr:row>39</xdr:row>
      <xdr:rowOff>85154</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7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153289</xdr:rowOff>
    </xdr:from>
    <xdr:to>
      <xdr:col>112</xdr:col>
      <xdr:colOff>38100</xdr:colOff>
      <xdr:row>39</xdr:row>
      <xdr:rowOff>83439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66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99966</xdr:rowOff>
    </xdr:from>
    <xdr:ext cx="313932"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66333" y="64436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144843</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5288343"/>
          <a:ext cx="889000" cy="144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131953</xdr:rowOff>
    </xdr:from>
    <xdr:to>
      <xdr:col>107</xdr:col>
      <xdr:colOff>101600</xdr:colOff>
      <xdr:row>39</xdr:row>
      <xdr:rowOff>62103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64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78630</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422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144843</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flipV="1">
          <a:off x="18656300" y="5288343"/>
          <a:ext cx="889000" cy="144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65088</xdr:rowOff>
    </xdr:from>
    <xdr:to>
      <xdr:col>102</xdr:col>
      <xdr:colOff>165100</xdr:colOff>
      <xdr:row>38</xdr:row>
      <xdr:rowOff>166688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8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157815</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672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158432</xdr:rowOff>
    </xdr:from>
    <xdr:to>
      <xdr:col>98</xdr:col>
      <xdr:colOff>38100</xdr:colOff>
      <xdr:row>39</xdr:row>
      <xdr:rowOff>88582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67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105110</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99333" y="64487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148163</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6632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94043</xdr:rowOff>
    </xdr:from>
    <xdr:to>
      <xdr:col>102</xdr:col>
      <xdr:colOff>165100</xdr:colOff>
      <xdr:row>31</xdr:row>
      <xdr:rowOff>24193</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523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29</xdr:row>
      <xdr:rowOff>40720</xdr:rowOff>
    </xdr:from>
    <xdr:ext cx="469744"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10428" y="5012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162,437</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円（対前年度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12,438</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）となっており、類似団体平均を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2,624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円上回っている。これは、新型コロナウイルス感染症対策の一環として実施した子育て世帯臨時特別給付金給付事業費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の皆減や、住民税非課税世帯等臨時特別給付金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給付事業費の皆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などが主な要因となっている。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・衛生費は、住民一人当たり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47,280</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円（対前年度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1,210</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円の増加）となっており、類似団体平均を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5,632</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上回っている。これは、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清掃工場の長寿命化等を図る清掃工場管理運営費の増加や、出産・子育て応援交付金事業費の皆増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などが主な要因となっている。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・土木費は、住民一人当たり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34,897</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（対前年度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4,252</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円の増加）となっており、類似団体平均を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9,016</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円下回って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いる。これは、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開園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周年リニューアルのための再整備を行う赤塚山公園整備事業費の増加や、八幡駅周辺地区整備事業費の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増加などが主な要因となっている。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42,901</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円（対前年度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5,759</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）となっており、類似団体平均を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6,010</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下回っている。これは、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市庭球場の再整備を行う豊川公園整備事業費の増加や、一宮南部小学校校舎改修事業費の増加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などが主な要因となっている。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28,778</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円（対前年度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703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円の増加）となっており、類似団体平均を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7,454</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下回っている。これは、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過去からの新規借入の抑制や繰上償還の成果により、地方債残高が減少していることが主な要因となっている。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実質収支額は、継続的に黒字を確保している。実質単年度収支について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の積増しを実施したまちづくり振興基金積立金の増加や世界的なエネルギー・食料価格などの物価高騰対策として実施した物価高騰対応生活支援事業費の皆増などにより、総務費が大きく増加したものの、歳入面では所得環境の改善や家屋の新増築分の影響などによる地方税の増額などがあり、令和４年度については黒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財政調整基金は、中長期的な見通しのもとに決算</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剰余</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金を中心に積み立てるとともに、最低水準の取崩しに努めている。</a:t>
          </a: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一般会計等の実質赤字及び公営企業会計の資金不足は生じておらず、連結実質赤字額は発生していない。</a:t>
          </a:r>
        </a:p>
        <a:p>
          <a:r>
            <a:rPr kumimoji="1" lang="ja-JP" altLang="en-US" sz="1400">
              <a:latin typeface="ＭＳ ゴシック" pitchFamily="49" charset="-128"/>
              <a:ea typeface="ＭＳ ゴシック" pitchFamily="49" charset="-128"/>
            </a:rPr>
            <a:t>　実質収支については、連結会計全体において</a:t>
          </a:r>
          <a:r>
            <a:rPr kumimoji="1" lang="en-US" altLang="ja-JP" sz="1400">
              <a:latin typeface="ＭＳ ゴシック" pitchFamily="49" charset="-128"/>
              <a:ea typeface="ＭＳ ゴシック" pitchFamily="49" charset="-128"/>
            </a:rPr>
            <a:t>563</a:t>
          </a:r>
          <a:r>
            <a:rPr kumimoji="1" lang="ja-JP" altLang="en-US" sz="1400">
              <a:latin typeface="ＭＳ ゴシック" pitchFamily="49" charset="-128"/>
              <a:ea typeface="ＭＳ ゴシック" pitchFamily="49" charset="-128"/>
            </a:rPr>
            <a:t>百万円増加した。</a:t>
          </a:r>
        </a:p>
        <a:p>
          <a:r>
            <a:rPr kumimoji="1" lang="ja-JP" altLang="en-US" sz="1400">
              <a:latin typeface="ＭＳ ゴシック" pitchFamily="49" charset="-128"/>
              <a:ea typeface="ＭＳ ゴシック" pitchFamily="49" charset="-128"/>
            </a:rPr>
            <a:t>　主な要因としては、病院事業会計で、手術件数の増加による入院収益の増加、また血液内科を中心に化学療法が増えたこと、さらには、救急科において新型コロナウイルス感染症関係の受診が増えたことなどにより、</a:t>
          </a:r>
          <a:r>
            <a:rPr kumimoji="1" lang="en-US" altLang="ja-JP" sz="1400">
              <a:latin typeface="ＭＳ ゴシック" pitchFamily="49" charset="-128"/>
              <a:ea typeface="ＭＳ ゴシック" pitchFamily="49" charset="-128"/>
            </a:rPr>
            <a:t>336</a:t>
          </a:r>
          <a:r>
            <a:rPr kumimoji="1" lang="ja-JP" altLang="en-US" sz="1400">
              <a:latin typeface="ＭＳ ゴシック" pitchFamily="49" charset="-128"/>
              <a:ea typeface="ＭＳ ゴシック" pitchFamily="49" charset="-128"/>
            </a:rPr>
            <a:t>百万円増加したことなどがあげられる。</a:t>
          </a:r>
        </a:p>
        <a:p>
          <a:r>
            <a:rPr kumimoji="1" lang="ja-JP" altLang="en-US" sz="1400">
              <a:latin typeface="ＭＳ ゴシック" pitchFamily="49" charset="-128"/>
              <a:ea typeface="ＭＳ ゴシック" pitchFamily="49" charset="-128"/>
            </a:rPr>
            <a:t>　また、標準財政規模比で、令和３年度決算と比較すると、国民健康保険特別会計で</a:t>
          </a:r>
          <a:r>
            <a:rPr kumimoji="1" lang="en-US" altLang="ja-JP" sz="1400">
              <a:latin typeface="ＭＳ ゴシック" pitchFamily="49" charset="-128"/>
              <a:ea typeface="ＭＳ ゴシック" pitchFamily="49" charset="-128"/>
            </a:rPr>
            <a:t>0.17</a:t>
          </a:r>
          <a:r>
            <a:rPr kumimoji="1" lang="ja-JP" altLang="en-US" sz="1400">
              <a:latin typeface="ＭＳ ゴシック" pitchFamily="49" charset="-128"/>
              <a:ea typeface="ＭＳ ゴシック" pitchFamily="49" charset="-128"/>
            </a:rPr>
            <a:t>％、水道事業会計で</a:t>
          </a:r>
          <a:r>
            <a:rPr kumimoji="1" lang="en-US" altLang="ja-JP" sz="1400">
              <a:latin typeface="ＭＳ ゴシック" pitchFamily="49" charset="-128"/>
              <a:ea typeface="ＭＳ ゴシック" pitchFamily="49" charset="-128"/>
            </a:rPr>
            <a:t>0.03</a:t>
          </a:r>
          <a:r>
            <a:rPr kumimoji="1" lang="ja-JP" altLang="en-US" sz="1400">
              <a:latin typeface="ＭＳ ゴシック" pitchFamily="49" charset="-128"/>
              <a:ea typeface="ＭＳ ゴシック" pitchFamily="49" charset="-128"/>
            </a:rPr>
            <a:t>％それぞれ黒字額が減少した一方、病院事業会計で</a:t>
          </a:r>
          <a:r>
            <a:rPr kumimoji="1" lang="en-US" altLang="ja-JP" sz="1400">
              <a:latin typeface="ＭＳ ゴシック" pitchFamily="49" charset="-128"/>
              <a:ea typeface="ＭＳ ゴシック" pitchFamily="49" charset="-128"/>
            </a:rPr>
            <a:t>1.08</a:t>
          </a:r>
          <a:r>
            <a:rPr kumimoji="1" lang="ja-JP" altLang="en-US" sz="1400">
              <a:latin typeface="ＭＳ ゴシック" pitchFamily="49" charset="-128"/>
              <a:ea typeface="ＭＳ ゴシック" pitchFamily="49" charset="-128"/>
            </a:rPr>
            <a:t>％、一般会計で</a:t>
          </a:r>
          <a:r>
            <a:rPr kumimoji="1" lang="en-US" altLang="ja-JP" sz="1400">
              <a:latin typeface="ＭＳ ゴシック" pitchFamily="49" charset="-128"/>
              <a:ea typeface="ＭＳ ゴシック" pitchFamily="49" charset="-128"/>
            </a:rPr>
            <a:t>0.68</a:t>
          </a:r>
          <a:r>
            <a:rPr kumimoji="1" lang="ja-JP" altLang="en-US" sz="1400">
              <a:latin typeface="ＭＳ ゴシック" pitchFamily="49" charset="-128"/>
              <a:ea typeface="ＭＳ ゴシック" pitchFamily="49" charset="-128"/>
            </a:rPr>
            <a:t>％それぞれ黒字額が増加したことなどにより、全体では</a:t>
          </a:r>
          <a:r>
            <a:rPr kumimoji="1" lang="en-US" altLang="ja-JP" sz="1400">
              <a:latin typeface="ＭＳ ゴシック" pitchFamily="49" charset="-128"/>
              <a:ea typeface="ＭＳ ゴシック" pitchFamily="49" charset="-128"/>
            </a:rPr>
            <a:t>2.12</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32.28→34.4</a:t>
          </a:r>
          <a:r>
            <a:rPr kumimoji="1" lang="ja-JP" altLang="en-US" sz="1400">
              <a:latin typeface="ＭＳ ゴシック" pitchFamily="49" charset="-128"/>
              <a:ea typeface="ＭＳ ゴシック" pitchFamily="49" charset="-128"/>
            </a:rPr>
            <a:t>％）増加した。</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578" t="s">
        <v>82</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75"/>
      <c r="DK1" s="175"/>
      <c r="DL1" s="175"/>
      <c r="DM1" s="175"/>
      <c r="DN1" s="175"/>
      <c r="DO1" s="175"/>
    </row>
    <row r="2" spans="1:119" ht="24.75" thickBot="1" x14ac:dyDescent="0.2">
      <c r="B2" s="176" t="s">
        <v>83</v>
      </c>
      <c r="C2" s="176"/>
      <c r="D2" s="177"/>
    </row>
    <row r="3" spans="1:119" ht="18.75" customHeight="1" thickBot="1" x14ac:dyDescent="0.2">
      <c r="A3" s="175"/>
      <c r="B3" s="579" t="s">
        <v>84</v>
      </c>
      <c r="C3" s="580"/>
      <c r="D3" s="580"/>
      <c r="E3" s="581"/>
      <c r="F3" s="581"/>
      <c r="G3" s="581"/>
      <c r="H3" s="581"/>
      <c r="I3" s="581"/>
      <c r="J3" s="581"/>
      <c r="K3" s="581"/>
      <c r="L3" s="581" t="s">
        <v>85</v>
      </c>
      <c r="M3" s="581"/>
      <c r="N3" s="581"/>
      <c r="O3" s="581"/>
      <c r="P3" s="581"/>
      <c r="Q3" s="581"/>
      <c r="R3" s="584"/>
      <c r="S3" s="584"/>
      <c r="T3" s="584"/>
      <c r="U3" s="584"/>
      <c r="V3" s="585"/>
      <c r="W3" s="475" t="s">
        <v>86</v>
      </c>
      <c r="X3" s="476"/>
      <c r="Y3" s="476"/>
      <c r="Z3" s="476"/>
      <c r="AA3" s="476"/>
      <c r="AB3" s="580"/>
      <c r="AC3" s="584" t="s">
        <v>87</v>
      </c>
      <c r="AD3" s="476"/>
      <c r="AE3" s="476"/>
      <c r="AF3" s="476"/>
      <c r="AG3" s="476"/>
      <c r="AH3" s="476"/>
      <c r="AI3" s="476"/>
      <c r="AJ3" s="476"/>
      <c r="AK3" s="476"/>
      <c r="AL3" s="546"/>
      <c r="AM3" s="475" t="s">
        <v>88</v>
      </c>
      <c r="AN3" s="476"/>
      <c r="AO3" s="476"/>
      <c r="AP3" s="476"/>
      <c r="AQ3" s="476"/>
      <c r="AR3" s="476"/>
      <c r="AS3" s="476"/>
      <c r="AT3" s="476"/>
      <c r="AU3" s="476"/>
      <c r="AV3" s="476"/>
      <c r="AW3" s="476"/>
      <c r="AX3" s="546"/>
      <c r="AY3" s="538" t="s">
        <v>1</v>
      </c>
      <c r="AZ3" s="539"/>
      <c r="BA3" s="539"/>
      <c r="BB3" s="539"/>
      <c r="BC3" s="539"/>
      <c r="BD3" s="539"/>
      <c r="BE3" s="539"/>
      <c r="BF3" s="539"/>
      <c r="BG3" s="539"/>
      <c r="BH3" s="539"/>
      <c r="BI3" s="539"/>
      <c r="BJ3" s="539"/>
      <c r="BK3" s="539"/>
      <c r="BL3" s="539"/>
      <c r="BM3" s="588"/>
      <c r="BN3" s="475" t="s">
        <v>89</v>
      </c>
      <c r="BO3" s="476"/>
      <c r="BP3" s="476"/>
      <c r="BQ3" s="476"/>
      <c r="BR3" s="476"/>
      <c r="BS3" s="476"/>
      <c r="BT3" s="476"/>
      <c r="BU3" s="546"/>
      <c r="BV3" s="475" t="s">
        <v>90</v>
      </c>
      <c r="BW3" s="476"/>
      <c r="BX3" s="476"/>
      <c r="BY3" s="476"/>
      <c r="BZ3" s="476"/>
      <c r="CA3" s="476"/>
      <c r="CB3" s="476"/>
      <c r="CC3" s="546"/>
      <c r="CD3" s="538" t="s">
        <v>1</v>
      </c>
      <c r="CE3" s="539"/>
      <c r="CF3" s="539"/>
      <c r="CG3" s="539"/>
      <c r="CH3" s="539"/>
      <c r="CI3" s="539"/>
      <c r="CJ3" s="539"/>
      <c r="CK3" s="539"/>
      <c r="CL3" s="539"/>
      <c r="CM3" s="539"/>
      <c r="CN3" s="539"/>
      <c r="CO3" s="539"/>
      <c r="CP3" s="539"/>
      <c r="CQ3" s="539"/>
      <c r="CR3" s="539"/>
      <c r="CS3" s="588"/>
      <c r="CT3" s="475" t="s">
        <v>91</v>
      </c>
      <c r="CU3" s="476"/>
      <c r="CV3" s="476"/>
      <c r="CW3" s="476"/>
      <c r="CX3" s="476"/>
      <c r="CY3" s="476"/>
      <c r="CZ3" s="476"/>
      <c r="DA3" s="546"/>
      <c r="DB3" s="475" t="s">
        <v>92</v>
      </c>
      <c r="DC3" s="476"/>
      <c r="DD3" s="476"/>
      <c r="DE3" s="476"/>
      <c r="DF3" s="476"/>
      <c r="DG3" s="476"/>
      <c r="DH3" s="476"/>
      <c r="DI3" s="546"/>
    </row>
    <row r="4" spans="1:119" ht="18.75" customHeight="1" x14ac:dyDescent="0.15">
      <c r="A4" s="175"/>
      <c r="B4" s="554"/>
      <c r="C4" s="555"/>
      <c r="D4" s="555"/>
      <c r="E4" s="556"/>
      <c r="F4" s="556"/>
      <c r="G4" s="556"/>
      <c r="H4" s="556"/>
      <c r="I4" s="556"/>
      <c r="J4" s="556"/>
      <c r="K4" s="556"/>
      <c r="L4" s="556"/>
      <c r="M4" s="556"/>
      <c r="N4" s="556"/>
      <c r="O4" s="556"/>
      <c r="P4" s="556"/>
      <c r="Q4" s="556"/>
      <c r="R4" s="560"/>
      <c r="S4" s="560"/>
      <c r="T4" s="560"/>
      <c r="U4" s="560"/>
      <c r="V4" s="561"/>
      <c r="W4" s="547"/>
      <c r="X4" s="357"/>
      <c r="Y4" s="357"/>
      <c r="Z4" s="357"/>
      <c r="AA4" s="357"/>
      <c r="AB4" s="555"/>
      <c r="AC4" s="560"/>
      <c r="AD4" s="357"/>
      <c r="AE4" s="357"/>
      <c r="AF4" s="357"/>
      <c r="AG4" s="357"/>
      <c r="AH4" s="357"/>
      <c r="AI4" s="357"/>
      <c r="AJ4" s="357"/>
      <c r="AK4" s="357"/>
      <c r="AL4" s="548"/>
      <c r="AM4" s="497"/>
      <c r="AN4" s="395"/>
      <c r="AO4" s="395"/>
      <c r="AP4" s="395"/>
      <c r="AQ4" s="395"/>
      <c r="AR4" s="395"/>
      <c r="AS4" s="395"/>
      <c r="AT4" s="395"/>
      <c r="AU4" s="395"/>
      <c r="AV4" s="395"/>
      <c r="AW4" s="395"/>
      <c r="AX4" s="587"/>
      <c r="AY4" s="432" t="s">
        <v>93</v>
      </c>
      <c r="AZ4" s="433"/>
      <c r="BA4" s="433"/>
      <c r="BB4" s="433"/>
      <c r="BC4" s="433"/>
      <c r="BD4" s="433"/>
      <c r="BE4" s="433"/>
      <c r="BF4" s="433"/>
      <c r="BG4" s="433"/>
      <c r="BH4" s="433"/>
      <c r="BI4" s="433"/>
      <c r="BJ4" s="433"/>
      <c r="BK4" s="433"/>
      <c r="BL4" s="433"/>
      <c r="BM4" s="434"/>
      <c r="BN4" s="435">
        <v>79999533</v>
      </c>
      <c r="BO4" s="436"/>
      <c r="BP4" s="436"/>
      <c r="BQ4" s="436"/>
      <c r="BR4" s="436"/>
      <c r="BS4" s="436"/>
      <c r="BT4" s="436"/>
      <c r="BU4" s="437"/>
      <c r="BV4" s="435">
        <v>77681182</v>
      </c>
      <c r="BW4" s="436"/>
      <c r="BX4" s="436"/>
      <c r="BY4" s="436"/>
      <c r="BZ4" s="436"/>
      <c r="CA4" s="436"/>
      <c r="CB4" s="436"/>
      <c r="CC4" s="437"/>
      <c r="CD4" s="572" t="s">
        <v>94</v>
      </c>
      <c r="CE4" s="573"/>
      <c r="CF4" s="573"/>
      <c r="CG4" s="573"/>
      <c r="CH4" s="573"/>
      <c r="CI4" s="573"/>
      <c r="CJ4" s="573"/>
      <c r="CK4" s="573"/>
      <c r="CL4" s="573"/>
      <c r="CM4" s="573"/>
      <c r="CN4" s="573"/>
      <c r="CO4" s="573"/>
      <c r="CP4" s="573"/>
      <c r="CQ4" s="573"/>
      <c r="CR4" s="573"/>
      <c r="CS4" s="574"/>
      <c r="CT4" s="575">
        <v>9.6</v>
      </c>
      <c r="CU4" s="576"/>
      <c r="CV4" s="576"/>
      <c r="CW4" s="576"/>
      <c r="CX4" s="576"/>
      <c r="CY4" s="576"/>
      <c r="CZ4" s="576"/>
      <c r="DA4" s="577"/>
      <c r="DB4" s="575">
        <v>8.9</v>
      </c>
      <c r="DC4" s="576"/>
      <c r="DD4" s="576"/>
      <c r="DE4" s="576"/>
      <c r="DF4" s="576"/>
      <c r="DG4" s="576"/>
      <c r="DH4" s="576"/>
      <c r="DI4" s="577"/>
    </row>
    <row r="5" spans="1:119" ht="18.75" customHeight="1" x14ac:dyDescent="0.15">
      <c r="A5" s="175"/>
      <c r="B5" s="582"/>
      <c r="C5" s="396"/>
      <c r="D5" s="396"/>
      <c r="E5" s="583"/>
      <c r="F5" s="583"/>
      <c r="G5" s="583"/>
      <c r="H5" s="583"/>
      <c r="I5" s="583"/>
      <c r="J5" s="583"/>
      <c r="K5" s="583"/>
      <c r="L5" s="583"/>
      <c r="M5" s="583"/>
      <c r="N5" s="583"/>
      <c r="O5" s="583"/>
      <c r="P5" s="583"/>
      <c r="Q5" s="583"/>
      <c r="R5" s="394"/>
      <c r="S5" s="394"/>
      <c r="T5" s="394"/>
      <c r="U5" s="394"/>
      <c r="V5" s="586"/>
      <c r="W5" s="497"/>
      <c r="X5" s="395"/>
      <c r="Y5" s="395"/>
      <c r="Z5" s="395"/>
      <c r="AA5" s="395"/>
      <c r="AB5" s="396"/>
      <c r="AC5" s="394"/>
      <c r="AD5" s="395"/>
      <c r="AE5" s="395"/>
      <c r="AF5" s="395"/>
      <c r="AG5" s="395"/>
      <c r="AH5" s="395"/>
      <c r="AI5" s="395"/>
      <c r="AJ5" s="395"/>
      <c r="AK5" s="395"/>
      <c r="AL5" s="587"/>
      <c r="AM5" s="463" t="s">
        <v>95</v>
      </c>
      <c r="AN5" s="363"/>
      <c r="AO5" s="363"/>
      <c r="AP5" s="363"/>
      <c r="AQ5" s="363"/>
      <c r="AR5" s="363"/>
      <c r="AS5" s="363"/>
      <c r="AT5" s="364"/>
      <c r="AU5" s="464" t="s">
        <v>96</v>
      </c>
      <c r="AV5" s="465"/>
      <c r="AW5" s="465"/>
      <c r="AX5" s="465"/>
      <c r="AY5" s="420" t="s">
        <v>97</v>
      </c>
      <c r="AZ5" s="421"/>
      <c r="BA5" s="421"/>
      <c r="BB5" s="421"/>
      <c r="BC5" s="421"/>
      <c r="BD5" s="421"/>
      <c r="BE5" s="421"/>
      <c r="BF5" s="421"/>
      <c r="BG5" s="421"/>
      <c r="BH5" s="421"/>
      <c r="BI5" s="421"/>
      <c r="BJ5" s="421"/>
      <c r="BK5" s="421"/>
      <c r="BL5" s="421"/>
      <c r="BM5" s="422"/>
      <c r="BN5" s="406">
        <v>75619605</v>
      </c>
      <c r="BO5" s="407"/>
      <c r="BP5" s="407"/>
      <c r="BQ5" s="407"/>
      <c r="BR5" s="407"/>
      <c r="BS5" s="407"/>
      <c r="BT5" s="407"/>
      <c r="BU5" s="408"/>
      <c r="BV5" s="406">
        <v>73643106</v>
      </c>
      <c r="BW5" s="407"/>
      <c r="BX5" s="407"/>
      <c r="BY5" s="407"/>
      <c r="BZ5" s="407"/>
      <c r="CA5" s="407"/>
      <c r="CB5" s="407"/>
      <c r="CC5" s="408"/>
      <c r="CD5" s="446" t="s">
        <v>98</v>
      </c>
      <c r="CE5" s="366"/>
      <c r="CF5" s="366"/>
      <c r="CG5" s="366"/>
      <c r="CH5" s="366"/>
      <c r="CI5" s="366"/>
      <c r="CJ5" s="366"/>
      <c r="CK5" s="366"/>
      <c r="CL5" s="366"/>
      <c r="CM5" s="366"/>
      <c r="CN5" s="366"/>
      <c r="CO5" s="366"/>
      <c r="CP5" s="366"/>
      <c r="CQ5" s="366"/>
      <c r="CR5" s="366"/>
      <c r="CS5" s="447"/>
      <c r="CT5" s="403">
        <v>87.5</v>
      </c>
      <c r="CU5" s="404"/>
      <c r="CV5" s="404"/>
      <c r="CW5" s="404"/>
      <c r="CX5" s="404"/>
      <c r="CY5" s="404"/>
      <c r="CZ5" s="404"/>
      <c r="DA5" s="405"/>
      <c r="DB5" s="403">
        <v>88.9</v>
      </c>
      <c r="DC5" s="404"/>
      <c r="DD5" s="404"/>
      <c r="DE5" s="404"/>
      <c r="DF5" s="404"/>
      <c r="DG5" s="404"/>
      <c r="DH5" s="404"/>
      <c r="DI5" s="405"/>
    </row>
    <row r="6" spans="1:119" ht="18.75" customHeight="1" x14ac:dyDescent="0.15">
      <c r="A6" s="175"/>
      <c r="B6" s="552" t="s">
        <v>99</v>
      </c>
      <c r="C6" s="393"/>
      <c r="D6" s="393"/>
      <c r="E6" s="553"/>
      <c r="F6" s="553"/>
      <c r="G6" s="553"/>
      <c r="H6" s="553"/>
      <c r="I6" s="553"/>
      <c r="J6" s="553"/>
      <c r="K6" s="553"/>
      <c r="L6" s="553" t="s">
        <v>100</v>
      </c>
      <c r="M6" s="553"/>
      <c r="N6" s="553"/>
      <c r="O6" s="553"/>
      <c r="P6" s="553"/>
      <c r="Q6" s="553"/>
      <c r="R6" s="391"/>
      <c r="S6" s="391"/>
      <c r="T6" s="391"/>
      <c r="U6" s="391"/>
      <c r="V6" s="559"/>
      <c r="W6" s="496" t="s">
        <v>101</v>
      </c>
      <c r="X6" s="392"/>
      <c r="Y6" s="392"/>
      <c r="Z6" s="392"/>
      <c r="AA6" s="392"/>
      <c r="AB6" s="393"/>
      <c r="AC6" s="564" t="s">
        <v>102</v>
      </c>
      <c r="AD6" s="565"/>
      <c r="AE6" s="565"/>
      <c r="AF6" s="565"/>
      <c r="AG6" s="565"/>
      <c r="AH6" s="565"/>
      <c r="AI6" s="565"/>
      <c r="AJ6" s="565"/>
      <c r="AK6" s="565"/>
      <c r="AL6" s="566"/>
      <c r="AM6" s="463" t="s">
        <v>103</v>
      </c>
      <c r="AN6" s="363"/>
      <c r="AO6" s="363"/>
      <c r="AP6" s="363"/>
      <c r="AQ6" s="363"/>
      <c r="AR6" s="363"/>
      <c r="AS6" s="363"/>
      <c r="AT6" s="364"/>
      <c r="AU6" s="464" t="s">
        <v>96</v>
      </c>
      <c r="AV6" s="465"/>
      <c r="AW6" s="465"/>
      <c r="AX6" s="465"/>
      <c r="AY6" s="420" t="s">
        <v>104</v>
      </c>
      <c r="AZ6" s="421"/>
      <c r="BA6" s="421"/>
      <c r="BB6" s="421"/>
      <c r="BC6" s="421"/>
      <c r="BD6" s="421"/>
      <c r="BE6" s="421"/>
      <c r="BF6" s="421"/>
      <c r="BG6" s="421"/>
      <c r="BH6" s="421"/>
      <c r="BI6" s="421"/>
      <c r="BJ6" s="421"/>
      <c r="BK6" s="421"/>
      <c r="BL6" s="421"/>
      <c r="BM6" s="422"/>
      <c r="BN6" s="406">
        <v>4379928</v>
      </c>
      <c r="BO6" s="407"/>
      <c r="BP6" s="407"/>
      <c r="BQ6" s="407"/>
      <c r="BR6" s="407"/>
      <c r="BS6" s="407"/>
      <c r="BT6" s="407"/>
      <c r="BU6" s="408"/>
      <c r="BV6" s="406">
        <v>4038076</v>
      </c>
      <c r="BW6" s="407"/>
      <c r="BX6" s="407"/>
      <c r="BY6" s="407"/>
      <c r="BZ6" s="407"/>
      <c r="CA6" s="407"/>
      <c r="CB6" s="407"/>
      <c r="CC6" s="408"/>
      <c r="CD6" s="446" t="s">
        <v>105</v>
      </c>
      <c r="CE6" s="366"/>
      <c r="CF6" s="366"/>
      <c r="CG6" s="366"/>
      <c r="CH6" s="366"/>
      <c r="CI6" s="366"/>
      <c r="CJ6" s="366"/>
      <c r="CK6" s="366"/>
      <c r="CL6" s="366"/>
      <c r="CM6" s="366"/>
      <c r="CN6" s="366"/>
      <c r="CO6" s="366"/>
      <c r="CP6" s="366"/>
      <c r="CQ6" s="366"/>
      <c r="CR6" s="366"/>
      <c r="CS6" s="447"/>
      <c r="CT6" s="549">
        <v>87.5</v>
      </c>
      <c r="CU6" s="550"/>
      <c r="CV6" s="550"/>
      <c r="CW6" s="550"/>
      <c r="CX6" s="550"/>
      <c r="CY6" s="550"/>
      <c r="CZ6" s="550"/>
      <c r="DA6" s="551"/>
      <c r="DB6" s="549">
        <v>88.9</v>
      </c>
      <c r="DC6" s="550"/>
      <c r="DD6" s="550"/>
      <c r="DE6" s="550"/>
      <c r="DF6" s="550"/>
      <c r="DG6" s="550"/>
      <c r="DH6" s="550"/>
      <c r="DI6" s="551"/>
    </row>
    <row r="7" spans="1:119" ht="18.75" customHeight="1" x14ac:dyDescent="0.15">
      <c r="A7" s="175"/>
      <c r="B7" s="554"/>
      <c r="C7" s="555"/>
      <c r="D7" s="555"/>
      <c r="E7" s="556"/>
      <c r="F7" s="556"/>
      <c r="G7" s="556"/>
      <c r="H7" s="556"/>
      <c r="I7" s="556"/>
      <c r="J7" s="556"/>
      <c r="K7" s="556"/>
      <c r="L7" s="556"/>
      <c r="M7" s="556"/>
      <c r="N7" s="556"/>
      <c r="O7" s="556"/>
      <c r="P7" s="556"/>
      <c r="Q7" s="556"/>
      <c r="R7" s="560"/>
      <c r="S7" s="560"/>
      <c r="T7" s="560"/>
      <c r="U7" s="560"/>
      <c r="V7" s="561"/>
      <c r="W7" s="547"/>
      <c r="X7" s="357"/>
      <c r="Y7" s="357"/>
      <c r="Z7" s="357"/>
      <c r="AA7" s="357"/>
      <c r="AB7" s="555"/>
      <c r="AC7" s="567"/>
      <c r="AD7" s="358"/>
      <c r="AE7" s="358"/>
      <c r="AF7" s="358"/>
      <c r="AG7" s="358"/>
      <c r="AH7" s="358"/>
      <c r="AI7" s="358"/>
      <c r="AJ7" s="358"/>
      <c r="AK7" s="358"/>
      <c r="AL7" s="568"/>
      <c r="AM7" s="463" t="s">
        <v>106</v>
      </c>
      <c r="AN7" s="363"/>
      <c r="AO7" s="363"/>
      <c r="AP7" s="363"/>
      <c r="AQ7" s="363"/>
      <c r="AR7" s="363"/>
      <c r="AS7" s="363"/>
      <c r="AT7" s="364"/>
      <c r="AU7" s="464" t="s">
        <v>96</v>
      </c>
      <c r="AV7" s="465"/>
      <c r="AW7" s="465"/>
      <c r="AX7" s="465"/>
      <c r="AY7" s="420" t="s">
        <v>107</v>
      </c>
      <c r="AZ7" s="421"/>
      <c r="BA7" s="421"/>
      <c r="BB7" s="421"/>
      <c r="BC7" s="421"/>
      <c r="BD7" s="421"/>
      <c r="BE7" s="421"/>
      <c r="BF7" s="421"/>
      <c r="BG7" s="421"/>
      <c r="BH7" s="421"/>
      <c r="BI7" s="421"/>
      <c r="BJ7" s="421"/>
      <c r="BK7" s="421"/>
      <c r="BL7" s="421"/>
      <c r="BM7" s="422"/>
      <c r="BN7" s="406">
        <v>415579</v>
      </c>
      <c r="BO7" s="407"/>
      <c r="BP7" s="407"/>
      <c r="BQ7" s="407"/>
      <c r="BR7" s="407"/>
      <c r="BS7" s="407"/>
      <c r="BT7" s="407"/>
      <c r="BU7" s="408"/>
      <c r="BV7" s="406">
        <v>272150</v>
      </c>
      <c r="BW7" s="407"/>
      <c r="BX7" s="407"/>
      <c r="BY7" s="407"/>
      <c r="BZ7" s="407"/>
      <c r="CA7" s="407"/>
      <c r="CB7" s="407"/>
      <c r="CC7" s="408"/>
      <c r="CD7" s="446" t="s">
        <v>108</v>
      </c>
      <c r="CE7" s="366"/>
      <c r="CF7" s="366"/>
      <c r="CG7" s="366"/>
      <c r="CH7" s="366"/>
      <c r="CI7" s="366"/>
      <c r="CJ7" s="366"/>
      <c r="CK7" s="366"/>
      <c r="CL7" s="366"/>
      <c r="CM7" s="366"/>
      <c r="CN7" s="366"/>
      <c r="CO7" s="366"/>
      <c r="CP7" s="366"/>
      <c r="CQ7" s="366"/>
      <c r="CR7" s="366"/>
      <c r="CS7" s="447"/>
      <c r="CT7" s="406">
        <v>41239256</v>
      </c>
      <c r="CU7" s="407"/>
      <c r="CV7" s="407"/>
      <c r="CW7" s="407"/>
      <c r="CX7" s="407"/>
      <c r="CY7" s="407"/>
      <c r="CZ7" s="407"/>
      <c r="DA7" s="408"/>
      <c r="DB7" s="406">
        <v>42200371</v>
      </c>
      <c r="DC7" s="407"/>
      <c r="DD7" s="407"/>
      <c r="DE7" s="407"/>
      <c r="DF7" s="407"/>
      <c r="DG7" s="407"/>
      <c r="DH7" s="407"/>
      <c r="DI7" s="408"/>
    </row>
    <row r="8" spans="1:119" ht="18.75" customHeight="1" thickBot="1" x14ac:dyDescent="0.2">
      <c r="A8" s="175"/>
      <c r="B8" s="557"/>
      <c r="C8" s="502"/>
      <c r="D8" s="502"/>
      <c r="E8" s="558"/>
      <c r="F8" s="558"/>
      <c r="G8" s="558"/>
      <c r="H8" s="558"/>
      <c r="I8" s="558"/>
      <c r="J8" s="558"/>
      <c r="K8" s="558"/>
      <c r="L8" s="558"/>
      <c r="M8" s="558"/>
      <c r="N8" s="558"/>
      <c r="O8" s="558"/>
      <c r="P8" s="558"/>
      <c r="Q8" s="558"/>
      <c r="R8" s="562"/>
      <c r="S8" s="562"/>
      <c r="T8" s="562"/>
      <c r="U8" s="562"/>
      <c r="V8" s="563"/>
      <c r="W8" s="477"/>
      <c r="X8" s="478"/>
      <c r="Y8" s="478"/>
      <c r="Z8" s="478"/>
      <c r="AA8" s="478"/>
      <c r="AB8" s="502"/>
      <c r="AC8" s="569"/>
      <c r="AD8" s="570"/>
      <c r="AE8" s="570"/>
      <c r="AF8" s="570"/>
      <c r="AG8" s="570"/>
      <c r="AH8" s="570"/>
      <c r="AI8" s="570"/>
      <c r="AJ8" s="570"/>
      <c r="AK8" s="570"/>
      <c r="AL8" s="571"/>
      <c r="AM8" s="463" t="s">
        <v>109</v>
      </c>
      <c r="AN8" s="363"/>
      <c r="AO8" s="363"/>
      <c r="AP8" s="363"/>
      <c r="AQ8" s="363"/>
      <c r="AR8" s="363"/>
      <c r="AS8" s="363"/>
      <c r="AT8" s="364"/>
      <c r="AU8" s="464" t="s">
        <v>110</v>
      </c>
      <c r="AV8" s="465"/>
      <c r="AW8" s="465"/>
      <c r="AX8" s="465"/>
      <c r="AY8" s="420" t="s">
        <v>111</v>
      </c>
      <c r="AZ8" s="421"/>
      <c r="BA8" s="421"/>
      <c r="BB8" s="421"/>
      <c r="BC8" s="421"/>
      <c r="BD8" s="421"/>
      <c r="BE8" s="421"/>
      <c r="BF8" s="421"/>
      <c r="BG8" s="421"/>
      <c r="BH8" s="421"/>
      <c r="BI8" s="421"/>
      <c r="BJ8" s="421"/>
      <c r="BK8" s="421"/>
      <c r="BL8" s="421"/>
      <c r="BM8" s="422"/>
      <c r="BN8" s="406">
        <v>3964349</v>
      </c>
      <c r="BO8" s="407"/>
      <c r="BP8" s="407"/>
      <c r="BQ8" s="407"/>
      <c r="BR8" s="407"/>
      <c r="BS8" s="407"/>
      <c r="BT8" s="407"/>
      <c r="BU8" s="408"/>
      <c r="BV8" s="406">
        <v>3765926</v>
      </c>
      <c r="BW8" s="407"/>
      <c r="BX8" s="407"/>
      <c r="BY8" s="407"/>
      <c r="BZ8" s="407"/>
      <c r="CA8" s="407"/>
      <c r="CB8" s="407"/>
      <c r="CC8" s="408"/>
      <c r="CD8" s="446" t="s">
        <v>112</v>
      </c>
      <c r="CE8" s="366"/>
      <c r="CF8" s="366"/>
      <c r="CG8" s="366"/>
      <c r="CH8" s="366"/>
      <c r="CI8" s="366"/>
      <c r="CJ8" s="366"/>
      <c r="CK8" s="366"/>
      <c r="CL8" s="366"/>
      <c r="CM8" s="366"/>
      <c r="CN8" s="366"/>
      <c r="CO8" s="366"/>
      <c r="CP8" s="366"/>
      <c r="CQ8" s="366"/>
      <c r="CR8" s="366"/>
      <c r="CS8" s="447"/>
      <c r="CT8" s="509">
        <v>0.81</v>
      </c>
      <c r="CU8" s="510"/>
      <c r="CV8" s="510"/>
      <c r="CW8" s="510"/>
      <c r="CX8" s="510"/>
      <c r="CY8" s="510"/>
      <c r="CZ8" s="510"/>
      <c r="DA8" s="511"/>
      <c r="DB8" s="509">
        <v>0.84</v>
      </c>
      <c r="DC8" s="510"/>
      <c r="DD8" s="510"/>
      <c r="DE8" s="510"/>
      <c r="DF8" s="510"/>
      <c r="DG8" s="510"/>
      <c r="DH8" s="510"/>
      <c r="DI8" s="511"/>
    </row>
    <row r="9" spans="1:119" ht="18.75" customHeight="1" thickBot="1" x14ac:dyDescent="0.2">
      <c r="A9" s="175"/>
      <c r="B9" s="538" t="s">
        <v>113</v>
      </c>
      <c r="C9" s="539"/>
      <c r="D9" s="539"/>
      <c r="E9" s="539"/>
      <c r="F9" s="539"/>
      <c r="G9" s="539"/>
      <c r="H9" s="539"/>
      <c r="I9" s="539"/>
      <c r="J9" s="539"/>
      <c r="K9" s="457"/>
      <c r="L9" s="540" t="s">
        <v>114</v>
      </c>
      <c r="M9" s="541"/>
      <c r="N9" s="541"/>
      <c r="O9" s="541"/>
      <c r="P9" s="541"/>
      <c r="Q9" s="542"/>
      <c r="R9" s="543">
        <v>184661</v>
      </c>
      <c r="S9" s="544"/>
      <c r="T9" s="544"/>
      <c r="U9" s="544"/>
      <c r="V9" s="545"/>
      <c r="W9" s="475" t="s">
        <v>115</v>
      </c>
      <c r="X9" s="476"/>
      <c r="Y9" s="476"/>
      <c r="Z9" s="476"/>
      <c r="AA9" s="476"/>
      <c r="AB9" s="476"/>
      <c r="AC9" s="476"/>
      <c r="AD9" s="476"/>
      <c r="AE9" s="476"/>
      <c r="AF9" s="476"/>
      <c r="AG9" s="476"/>
      <c r="AH9" s="476"/>
      <c r="AI9" s="476"/>
      <c r="AJ9" s="476"/>
      <c r="AK9" s="476"/>
      <c r="AL9" s="546"/>
      <c r="AM9" s="463" t="s">
        <v>116</v>
      </c>
      <c r="AN9" s="363"/>
      <c r="AO9" s="363"/>
      <c r="AP9" s="363"/>
      <c r="AQ9" s="363"/>
      <c r="AR9" s="363"/>
      <c r="AS9" s="363"/>
      <c r="AT9" s="364"/>
      <c r="AU9" s="464" t="s">
        <v>117</v>
      </c>
      <c r="AV9" s="465"/>
      <c r="AW9" s="465"/>
      <c r="AX9" s="465"/>
      <c r="AY9" s="420" t="s">
        <v>118</v>
      </c>
      <c r="AZ9" s="421"/>
      <c r="BA9" s="421"/>
      <c r="BB9" s="421"/>
      <c r="BC9" s="421"/>
      <c r="BD9" s="421"/>
      <c r="BE9" s="421"/>
      <c r="BF9" s="421"/>
      <c r="BG9" s="421"/>
      <c r="BH9" s="421"/>
      <c r="BI9" s="421"/>
      <c r="BJ9" s="421"/>
      <c r="BK9" s="421"/>
      <c r="BL9" s="421"/>
      <c r="BM9" s="422"/>
      <c r="BN9" s="406">
        <v>198423</v>
      </c>
      <c r="BO9" s="407"/>
      <c r="BP9" s="407"/>
      <c r="BQ9" s="407"/>
      <c r="BR9" s="407"/>
      <c r="BS9" s="407"/>
      <c r="BT9" s="407"/>
      <c r="BU9" s="408"/>
      <c r="BV9" s="406">
        <v>869032</v>
      </c>
      <c r="BW9" s="407"/>
      <c r="BX9" s="407"/>
      <c r="BY9" s="407"/>
      <c r="BZ9" s="407"/>
      <c r="CA9" s="407"/>
      <c r="CB9" s="407"/>
      <c r="CC9" s="408"/>
      <c r="CD9" s="446" t="s">
        <v>119</v>
      </c>
      <c r="CE9" s="366"/>
      <c r="CF9" s="366"/>
      <c r="CG9" s="366"/>
      <c r="CH9" s="366"/>
      <c r="CI9" s="366"/>
      <c r="CJ9" s="366"/>
      <c r="CK9" s="366"/>
      <c r="CL9" s="366"/>
      <c r="CM9" s="366"/>
      <c r="CN9" s="366"/>
      <c r="CO9" s="366"/>
      <c r="CP9" s="366"/>
      <c r="CQ9" s="366"/>
      <c r="CR9" s="366"/>
      <c r="CS9" s="447"/>
      <c r="CT9" s="403">
        <v>10.4</v>
      </c>
      <c r="CU9" s="404"/>
      <c r="CV9" s="404"/>
      <c r="CW9" s="404"/>
      <c r="CX9" s="404"/>
      <c r="CY9" s="404"/>
      <c r="CZ9" s="404"/>
      <c r="DA9" s="405"/>
      <c r="DB9" s="403">
        <v>10.7</v>
      </c>
      <c r="DC9" s="404"/>
      <c r="DD9" s="404"/>
      <c r="DE9" s="404"/>
      <c r="DF9" s="404"/>
      <c r="DG9" s="404"/>
      <c r="DH9" s="404"/>
      <c r="DI9" s="405"/>
    </row>
    <row r="10" spans="1:119" ht="18.75" customHeight="1" thickBot="1" x14ac:dyDescent="0.2">
      <c r="A10" s="175"/>
      <c r="B10" s="538"/>
      <c r="C10" s="539"/>
      <c r="D10" s="539"/>
      <c r="E10" s="539"/>
      <c r="F10" s="539"/>
      <c r="G10" s="539"/>
      <c r="H10" s="539"/>
      <c r="I10" s="539"/>
      <c r="J10" s="539"/>
      <c r="K10" s="457"/>
      <c r="L10" s="362" t="s">
        <v>120</v>
      </c>
      <c r="M10" s="363"/>
      <c r="N10" s="363"/>
      <c r="O10" s="363"/>
      <c r="P10" s="363"/>
      <c r="Q10" s="364"/>
      <c r="R10" s="359">
        <v>182436</v>
      </c>
      <c r="S10" s="360"/>
      <c r="T10" s="360"/>
      <c r="U10" s="360"/>
      <c r="V10" s="419"/>
      <c r="W10" s="547"/>
      <c r="X10" s="357"/>
      <c r="Y10" s="357"/>
      <c r="Z10" s="357"/>
      <c r="AA10" s="357"/>
      <c r="AB10" s="357"/>
      <c r="AC10" s="357"/>
      <c r="AD10" s="357"/>
      <c r="AE10" s="357"/>
      <c r="AF10" s="357"/>
      <c r="AG10" s="357"/>
      <c r="AH10" s="357"/>
      <c r="AI10" s="357"/>
      <c r="AJ10" s="357"/>
      <c r="AK10" s="357"/>
      <c r="AL10" s="548"/>
      <c r="AM10" s="463" t="s">
        <v>121</v>
      </c>
      <c r="AN10" s="363"/>
      <c r="AO10" s="363"/>
      <c r="AP10" s="363"/>
      <c r="AQ10" s="363"/>
      <c r="AR10" s="363"/>
      <c r="AS10" s="363"/>
      <c r="AT10" s="364"/>
      <c r="AU10" s="464" t="s">
        <v>96</v>
      </c>
      <c r="AV10" s="465"/>
      <c r="AW10" s="465"/>
      <c r="AX10" s="465"/>
      <c r="AY10" s="420" t="s">
        <v>122</v>
      </c>
      <c r="AZ10" s="421"/>
      <c r="BA10" s="421"/>
      <c r="BB10" s="421"/>
      <c r="BC10" s="421"/>
      <c r="BD10" s="421"/>
      <c r="BE10" s="421"/>
      <c r="BF10" s="421"/>
      <c r="BG10" s="421"/>
      <c r="BH10" s="421"/>
      <c r="BI10" s="421"/>
      <c r="BJ10" s="421"/>
      <c r="BK10" s="421"/>
      <c r="BL10" s="421"/>
      <c r="BM10" s="422"/>
      <c r="BN10" s="406">
        <v>1905708</v>
      </c>
      <c r="BO10" s="407"/>
      <c r="BP10" s="407"/>
      <c r="BQ10" s="407"/>
      <c r="BR10" s="407"/>
      <c r="BS10" s="407"/>
      <c r="BT10" s="407"/>
      <c r="BU10" s="408"/>
      <c r="BV10" s="406">
        <v>1465102</v>
      </c>
      <c r="BW10" s="407"/>
      <c r="BX10" s="407"/>
      <c r="BY10" s="407"/>
      <c r="BZ10" s="407"/>
      <c r="CA10" s="407"/>
      <c r="CB10" s="407"/>
      <c r="CC10" s="408"/>
      <c r="CD10" s="181" t="s">
        <v>123</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75"/>
      <c r="B11" s="538"/>
      <c r="C11" s="539"/>
      <c r="D11" s="539"/>
      <c r="E11" s="539"/>
      <c r="F11" s="539"/>
      <c r="G11" s="539"/>
      <c r="H11" s="539"/>
      <c r="I11" s="539"/>
      <c r="J11" s="539"/>
      <c r="K11" s="457"/>
      <c r="L11" s="367" t="s">
        <v>124</v>
      </c>
      <c r="M11" s="368"/>
      <c r="N11" s="368"/>
      <c r="O11" s="368"/>
      <c r="P11" s="368"/>
      <c r="Q11" s="369"/>
      <c r="R11" s="535" t="s">
        <v>125</v>
      </c>
      <c r="S11" s="536"/>
      <c r="T11" s="536"/>
      <c r="U11" s="536"/>
      <c r="V11" s="537"/>
      <c r="W11" s="547"/>
      <c r="X11" s="357"/>
      <c r="Y11" s="357"/>
      <c r="Z11" s="357"/>
      <c r="AA11" s="357"/>
      <c r="AB11" s="357"/>
      <c r="AC11" s="357"/>
      <c r="AD11" s="357"/>
      <c r="AE11" s="357"/>
      <c r="AF11" s="357"/>
      <c r="AG11" s="357"/>
      <c r="AH11" s="357"/>
      <c r="AI11" s="357"/>
      <c r="AJ11" s="357"/>
      <c r="AK11" s="357"/>
      <c r="AL11" s="548"/>
      <c r="AM11" s="463" t="s">
        <v>126</v>
      </c>
      <c r="AN11" s="363"/>
      <c r="AO11" s="363"/>
      <c r="AP11" s="363"/>
      <c r="AQ11" s="363"/>
      <c r="AR11" s="363"/>
      <c r="AS11" s="363"/>
      <c r="AT11" s="364"/>
      <c r="AU11" s="464" t="s">
        <v>96</v>
      </c>
      <c r="AV11" s="465"/>
      <c r="AW11" s="465"/>
      <c r="AX11" s="465"/>
      <c r="AY11" s="420" t="s">
        <v>127</v>
      </c>
      <c r="AZ11" s="421"/>
      <c r="BA11" s="421"/>
      <c r="BB11" s="421"/>
      <c r="BC11" s="421"/>
      <c r="BD11" s="421"/>
      <c r="BE11" s="421"/>
      <c r="BF11" s="421"/>
      <c r="BG11" s="421"/>
      <c r="BH11" s="421"/>
      <c r="BI11" s="421"/>
      <c r="BJ11" s="421"/>
      <c r="BK11" s="421"/>
      <c r="BL11" s="421"/>
      <c r="BM11" s="422"/>
      <c r="BN11" s="406">
        <v>0</v>
      </c>
      <c r="BO11" s="407"/>
      <c r="BP11" s="407"/>
      <c r="BQ11" s="407"/>
      <c r="BR11" s="407"/>
      <c r="BS11" s="407"/>
      <c r="BT11" s="407"/>
      <c r="BU11" s="408"/>
      <c r="BV11" s="406">
        <v>80058</v>
      </c>
      <c r="BW11" s="407"/>
      <c r="BX11" s="407"/>
      <c r="BY11" s="407"/>
      <c r="BZ11" s="407"/>
      <c r="CA11" s="407"/>
      <c r="CB11" s="407"/>
      <c r="CC11" s="408"/>
      <c r="CD11" s="446" t="s">
        <v>128</v>
      </c>
      <c r="CE11" s="366"/>
      <c r="CF11" s="366"/>
      <c r="CG11" s="366"/>
      <c r="CH11" s="366"/>
      <c r="CI11" s="366"/>
      <c r="CJ11" s="366"/>
      <c r="CK11" s="366"/>
      <c r="CL11" s="366"/>
      <c r="CM11" s="366"/>
      <c r="CN11" s="366"/>
      <c r="CO11" s="366"/>
      <c r="CP11" s="366"/>
      <c r="CQ11" s="366"/>
      <c r="CR11" s="366"/>
      <c r="CS11" s="447"/>
      <c r="CT11" s="509" t="s">
        <v>129</v>
      </c>
      <c r="CU11" s="510"/>
      <c r="CV11" s="510"/>
      <c r="CW11" s="510"/>
      <c r="CX11" s="510"/>
      <c r="CY11" s="510"/>
      <c r="CZ11" s="510"/>
      <c r="DA11" s="511"/>
      <c r="DB11" s="509" t="s">
        <v>130</v>
      </c>
      <c r="DC11" s="510"/>
      <c r="DD11" s="510"/>
      <c r="DE11" s="510"/>
      <c r="DF11" s="510"/>
      <c r="DG11" s="510"/>
      <c r="DH11" s="510"/>
      <c r="DI11" s="511"/>
    </row>
    <row r="12" spans="1:119" ht="18.75" customHeight="1" x14ac:dyDescent="0.15">
      <c r="A12" s="175"/>
      <c r="B12" s="512" t="s">
        <v>131</v>
      </c>
      <c r="C12" s="513"/>
      <c r="D12" s="513"/>
      <c r="E12" s="513"/>
      <c r="F12" s="513"/>
      <c r="G12" s="513"/>
      <c r="H12" s="513"/>
      <c r="I12" s="513"/>
      <c r="J12" s="513"/>
      <c r="K12" s="514"/>
      <c r="L12" s="521" t="s">
        <v>132</v>
      </c>
      <c r="M12" s="522"/>
      <c r="N12" s="522"/>
      <c r="O12" s="522"/>
      <c r="P12" s="522"/>
      <c r="Q12" s="523"/>
      <c r="R12" s="524">
        <v>186524</v>
      </c>
      <c r="S12" s="525"/>
      <c r="T12" s="525"/>
      <c r="U12" s="525"/>
      <c r="V12" s="526"/>
      <c r="W12" s="527" t="s">
        <v>1</v>
      </c>
      <c r="X12" s="465"/>
      <c r="Y12" s="465"/>
      <c r="Z12" s="465"/>
      <c r="AA12" s="465"/>
      <c r="AB12" s="528"/>
      <c r="AC12" s="529" t="s">
        <v>133</v>
      </c>
      <c r="AD12" s="530"/>
      <c r="AE12" s="530"/>
      <c r="AF12" s="530"/>
      <c r="AG12" s="531"/>
      <c r="AH12" s="529" t="s">
        <v>134</v>
      </c>
      <c r="AI12" s="530"/>
      <c r="AJ12" s="530"/>
      <c r="AK12" s="530"/>
      <c r="AL12" s="532"/>
      <c r="AM12" s="463" t="s">
        <v>135</v>
      </c>
      <c r="AN12" s="363"/>
      <c r="AO12" s="363"/>
      <c r="AP12" s="363"/>
      <c r="AQ12" s="363"/>
      <c r="AR12" s="363"/>
      <c r="AS12" s="363"/>
      <c r="AT12" s="364"/>
      <c r="AU12" s="464" t="s">
        <v>96</v>
      </c>
      <c r="AV12" s="465"/>
      <c r="AW12" s="465"/>
      <c r="AX12" s="465"/>
      <c r="AY12" s="420" t="s">
        <v>136</v>
      </c>
      <c r="AZ12" s="421"/>
      <c r="BA12" s="421"/>
      <c r="BB12" s="421"/>
      <c r="BC12" s="421"/>
      <c r="BD12" s="421"/>
      <c r="BE12" s="421"/>
      <c r="BF12" s="421"/>
      <c r="BG12" s="421"/>
      <c r="BH12" s="421"/>
      <c r="BI12" s="421"/>
      <c r="BJ12" s="421"/>
      <c r="BK12" s="421"/>
      <c r="BL12" s="421"/>
      <c r="BM12" s="422"/>
      <c r="BN12" s="406">
        <v>708375</v>
      </c>
      <c r="BO12" s="407"/>
      <c r="BP12" s="407"/>
      <c r="BQ12" s="407"/>
      <c r="BR12" s="407"/>
      <c r="BS12" s="407"/>
      <c r="BT12" s="407"/>
      <c r="BU12" s="408"/>
      <c r="BV12" s="406">
        <v>929641</v>
      </c>
      <c r="BW12" s="407"/>
      <c r="BX12" s="407"/>
      <c r="BY12" s="407"/>
      <c r="BZ12" s="407"/>
      <c r="CA12" s="407"/>
      <c r="CB12" s="407"/>
      <c r="CC12" s="408"/>
      <c r="CD12" s="446" t="s">
        <v>137</v>
      </c>
      <c r="CE12" s="366"/>
      <c r="CF12" s="366"/>
      <c r="CG12" s="366"/>
      <c r="CH12" s="366"/>
      <c r="CI12" s="366"/>
      <c r="CJ12" s="366"/>
      <c r="CK12" s="366"/>
      <c r="CL12" s="366"/>
      <c r="CM12" s="366"/>
      <c r="CN12" s="366"/>
      <c r="CO12" s="366"/>
      <c r="CP12" s="366"/>
      <c r="CQ12" s="366"/>
      <c r="CR12" s="366"/>
      <c r="CS12" s="447"/>
      <c r="CT12" s="509" t="s">
        <v>130</v>
      </c>
      <c r="CU12" s="510"/>
      <c r="CV12" s="510"/>
      <c r="CW12" s="510"/>
      <c r="CX12" s="510"/>
      <c r="CY12" s="510"/>
      <c r="CZ12" s="510"/>
      <c r="DA12" s="511"/>
      <c r="DB12" s="509" t="s">
        <v>138</v>
      </c>
      <c r="DC12" s="510"/>
      <c r="DD12" s="510"/>
      <c r="DE12" s="510"/>
      <c r="DF12" s="510"/>
      <c r="DG12" s="510"/>
      <c r="DH12" s="510"/>
      <c r="DI12" s="511"/>
    </row>
    <row r="13" spans="1:119" ht="18.75" customHeight="1" x14ac:dyDescent="0.15">
      <c r="A13" s="175"/>
      <c r="B13" s="515"/>
      <c r="C13" s="516"/>
      <c r="D13" s="516"/>
      <c r="E13" s="516"/>
      <c r="F13" s="516"/>
      <c r="G13" s="516"/>
      <c r="H13" s="516"/>
      <c r="I13" s="516"/>
      <c r="J13" s="516"/>
      <c r="K13" s="517"/>
      <c r="L13" s="190"/>
      <c r="M13" s="490" t="s">
        <v>139</v>
      </c>
      <c r="N13" s="491"/>
      <c r="O13" s="491"/>
      <c r="P13" s="491"/>
      <c r="Q13" s="492"/>
      <c r="R13" s="493">
        <v>179170</v>
      </c>
      <c r="S13" s="494"/>
      <c r="T13" s="494"/>
      <c r="U13" s="494"/>
      <c r="V13" s="495"/>
      <c r="W13" s="496" t="s">
        <v>140</v>
      </c>
      <c r="X13" s="392"/>
      <c r="Y13" s="392"/>
      <c r="Z13" s="392"/>
      <c r="AA13" s="392"/>
      <c r="AB13" s="393"/>
      <c r="AC13" s="359">
        <v>4701</v>
      </c>
      <c r="AD13" s="360"/>
      <c r="AE13" s="360"/>
      <c r="AF13" s="360"/>
      <c r="AG13" s="361"/>
      <c r="AH13" s="359">
        <v>4994</v>
      </c>
      <c r="AI13" s="360"/>
      <c r="AJ13" s="360"/>
      <c r="AK13" s="360"/>
      <c r="AL13" s="419"/>
      <c r="AM13" s="463" t="s">
        <v>141</v>
      </c>
      <c r="AN13" s="363"/>
      <c r="AO13" s="363"/>
      <c r="AP13" s="363"/>
      <c r="AQ13" s="363"/>
      <c r="AR13" s="363"/>
      <c r="AS13" s="363"/>
      <c r="AT13" s="364"/>
      <c r="AU13" s="464" t="s">
        <v>117</v>
      </c>
      <c r="AV13" s="465"/>
      <c r="AW13" s="465"/>
      <c r="AX13" s="465"/>
      <c r="AY13" s="420" t="s">
        <v>142</v>
      </c>
      <c r="AZ13" s="421"/>
      <c r="BA13" s="421"/>
      <c r="BB13" s="421"/>
      <c r="BC13" s="421"/>
      <c r="BD13" s="421"/>
      <c r="BE13" s="421"/>
      <c r="BF13" s="421"/>
      <c r="BG13" s="421"/>
      <c r="BH13" s="421"/>
      <c r="BI13" s="421"/>
      <c r="BJ13" s="421"/>
      <c r="BK13" s="421"/>
      <c r="BL13" s="421"/>
      <c r="BM13" s="422"/>
      <c r="BN13" s="406">
        <v>1395756</v>
      </c>
      <c r="BO13" s="407"/>
      <c r="BP13" s="407"/>
      <c r="BQ13" s="407"/>
      <c r="BR13" s="407"/>
      <c r="BS13" s="407"/>
      <c r="BT13" s="407"/>
      <c r="BU13" s="408"/>
      <c r="BV13" s="406">
        <v>1484551</v>
      </c>
      <c r="BW13" s="407"/>
      <c r="BX13" s="407"/>
      <c r="BY13" s="407"/>
      <c r="BZ13" s="407"/>
      <c r="CA13" s="407"/>
      <c r="CB13" s="407"/>
      <c r="CC13" s="408"/>
      <c r="CD13" s="446" t="s">
        <v>143</v>
      </c>
      <c r="CE13" s="366"/>
      <c r="CF13" s="366"/>
      <c r="CG13" s="366"/>
      <c r="CH13" s="366"/>
      <c r="CI13" s="366"/>
      <c r="CJ13" s="366"/>
      <c r="CK13" s="366"/>
      <c r="CL13" s="366"/>
      <c r="CM13" s="366"/>
      <c r="CN13" s="366"/>
      <c r="CO13" s="366"/>
      <c r="CP13" s="366"/>
      <c r="CQ13" s="366"/>
      <c r="CR13" s="366"/>
      <c r="CS13" s="447"/>
      <c r="CT13" s="403">
        <v>-0.8</v>
      </c>
      <c r="CU13" s="404"/>
      <c r="CV13" s="404"/>
      <c r="CW13" s="404"/>
      <c r="CX13" s="404"/>
      <c r="CY13" s="404"/>
      <c r="CZ13" s="404"/>
      <c r="DA13" s="405"/>
      <c r="DB13" s="403">
        <v>-1.3</v>
      </c>
      <c r="DC13" s="404"/>
      <c r="DD13" s="404"/>
      <c r="DE13" s="404"/>
      <c r="DF13" s="404"/>
      <c r="DG13" s="404"/>
      <c r="DH13" s="404"/>
      <c r="DI13" s="405"/>
    </row>
    <row r="14" spans="1:119" ht="18.75" customHeight="1" thickBot="1" x14ac:dyDescent="0.2">
      <c r="A14" s="175"/>
      <c r="B14" s="515"/>
      <c r="C14" s="516"/>
      <c r="D14" s="516"/>
      <c r="E14" s="516"/>
      <c r="F14" s="516"/>
      <c r="G14" s="516"/>
      <c r="H14" s="516"/>
      <c r="I14" s="516"/>
      <c r="J14" s="516"/>
      <c r="K14" s="517"/>
      <c r="L14" s="480" t="s">
        <v>144</v>
      </c>
      <c r="M14" s="533"/>
      <c r="N14" s="533"/>
      <c r="O14" s="533"/>
      <c r="P14" s="533"/>
      <c r="Q14" s="534"/>
      <c r="R14" s="493">
        <v>186775</v>
      </c>
      <c r="S14" s="494"/>
      <c r="T14" s="494"/>
      <c r="U14" s="494"/>
      <c r="V14" s="495"/>
      <c r="W14" s="497"/>
      <c r="X14" s="395"/>
      <c r="Y14" s="395"/>
      <c r="Z14" s="395"/>
      <c r="AA14" s="395"/>
      <c r="AB14" s="396"/>
      <c r="AC14" s="486">
        <v>5</v>
      </c>
      <c r="AD14" s="487"/>
      <c r="AE14" s="487"/>
      <c r="AF14" s="487"/>
      <c r="AG14" s="488"/>
      <c r="AH14" s="486">
        <v>5.4</v>
      </c>
      <c r="AI14" s="487"/>
      <c r="AJ14" s="487"/>
      <c r="AK14" s="487"/>
      <c r="AL14" s="489"/>
      <c r="AM14" s="463"/>
      <c r="AN14" s="363"/>
      <c r="AO14" s="363"/>
      <c r="AP14" s="363"/>
      <c r="AQ14" s="363"/>
      <c r="AR14" s="363"/>
      <c r="AS14" s="363"/>
      <c r="AT14" s="364"/>
      <c r="AU14" s="464"/>
      <c r="AV14" s="465"/>
      <c r="AW14" s="465"/>
      <c r="AX14" s="465"/>
      <c r="AY14" s="420"/>
      <c r="AZ14" s="421"/>
      <c r="BA14" s="421"/>
      <c r="BB14" s="421"/>
      <c r="BC14" s="421"/>
      <c r="BD14" s="421"/>
      <c r="BE14" s="421"/>
      <c r="BF14" s="421"/>
      <c r="BG14" s="421"/>
      <c r="BH14" s="421"/>
      <c r="BI14" s="421"/>
      <c r="BJ14" s="421"/>
      <c r="BK14" s="421"/>
      <c r="BL14" s="421"/>
      <c r="BM14" s="422"/>
      <c r="BN14" s="406"/>
      <c r="BO14" s="407"/>
      <c r="BP14" s="407"/>
      <c r="BQ14" s="407"/>
      <c r="BR14" s="407"/>
      <c r="BS14" s="407"/>
      <c r="BT14" s="407"/>
      <c r="BU14" s="408"/>
      <c r="BV14" s="406"/>
      <c r="BW14" s="407"/>
      <c r="BX14" s="407"/>
      <c r="BY14" s="407"/>
      <c r="BZ14" s="407"/>
      <c r="CA14" s="407"/>
      <c r="CB14" s="407"/>
      <c r="CC14" s="408"/>
      <c r="CD14" s="443" t="s">
        <v>145</v>
      </c>
      <c r="CE14" s="444"/>
      <c r="CF14" s="444"/>
      <c r="CG14" s="444"/>
      <c r="CH14" s="444"/>
      <c r="CI14" s="444"/>
      <c r="CJ14" s="444"/>
      <c r="CK14" s="444"/>
      <c r="CL14" s="444"/>
      <c r="CM14" s="444"/>
      <c r="CN14" s="444"/>
      <c r="CO14" s="444"/>
      <c r="CP14" s="444"/>
      <c r="CQ14" s="444"/>
      <c r="CR14" s="444"/>
      <c r="CS14" s="445"/>
      <c r="CT14" s="503" t="s">
        <v>138</v>
      </c>
      <c r="CU14" s="504"/>
      <c r="CV14" s="504"/>
      <c r="CW14" s="504"/>
      <c r="CX14" s="504"/>
      <c r="CY14" s="504"/>
      <c r="CZ14" s="504"/>
      <c r="DA14" s="505"/>
      <c r="DB14" s="503" t="s">
        <v>130</v>
      </c>
      <c r="DC14" s="504"/>
      <c r="DD14" s="504"/>
      <c r="DE14" s="504"/>
      <c r="DF14" s="504"/>
      <c r="DG14" s="504"/>
      <c r="DH14" s="504"/>
      <c r="DI14" s="505"/>
    </row>
    <row r="15" spans="1:119" ht="18.75" customHeight="1" x14ac:dyDescent="0.15">
      <c r="A15" s="175"/>
      <c r="B15" s="515"/>
      <c r="C15" s="516"/>
      <c r="D15" s="516"/>
      <c r="E15" s="516"/>
      <c r="F15" s="516"/>
      <c r="G15" s="516"/>
      <c r="H15" s="516"/>
      <c r="I15" s="516"/>
      <c r="J15" s="516"/>
      <c r="K15" s="517"/>
      <c r="L15" s="190"/>
      <c r="M15" s="490" t="s">
        <v>146</v>
      </c>
      <c r="N15" s="491"/>
      <c r="O15" s="491"/>
      <c r="P15" s="491"/>
      <c r="Q15" s="492"/>
      <c r="R15" s="493">
        <v>179819</v>
      </c>
      <c r="S15" s="494"/>
      <c r="T15" s="494"/>
      <c r="U15" s="494"/>
      <c r="V15" s="495"/>
      <c r="W15" s="496" t="s">
        <v>147</v>
      </c>
      <c r="X15" s="392"/>
      <c r="Y15" s="392"/>
      <c r="Z15" s="392"/>
      <c r="AA15" s="392"/>
      <c r="AB15" s="393"/>
      <c r="AC15" s="359">
        <v>36129</v>
      </c>
      <c r="AD15" s="360"/>
      <c r="AE15" s="360"/>
      <c r="AF15" s="360"/>
      <c r="AG15" s="361"/>
      <c r="AH15" s="359">
        <v>35100</v>
      </c>
      <c r="AI15" s="360"/>
      <c r="AJ15" s="360"/>
      <c r="AK15" s="360"/>
      <c r="AL15" s="419"/>
      <c r="AM15" s="463"/>
      <c r="AN15" s="363"/>
      <c r="AO15" s="363"/>
      <c r="AP15" s="363"/>
      <c r="AQ15" s="363"/>
      <c r="AR15" s="363"/>
      <c r="AS15" s="363"/>
      <c r="AT15" s="364"/>
      <c r="AU15" s="464"/>
      <c r="AV15" s="465"/>
      <c r="AW15" s="465"/>
      <c r="AX15" s="465"/>
      <c r="AY15" s="432" t="s">
        <v>148</v>
      </c>
      <c r="AZ15" s="433"/>
      <c r="BA15" s="433"/>
      <c r="BB15" s="433"/>
      <c r="BC15" s="433"/>
      <c r="BD15" s="433"/>
      <c r="BE15" s="433"/>
      <c r="BF15" s="433"/>
      <c r="BG15" s="433"/>
      <c r="BH15" s="433"/>
      <c r="BI15" s="433"/>
      <c r="BJ15" s="433"/>
      <c r="BK15" s="433"/>
      <c r="BL15" s="433"/>
      <c r="BM15" s="434"/>
      <c r="BN15" s="435">
        <v>26093167</v>
      </c>
      <c r="BO15" s="436"/>
      <c r="BP15" s="436"/>
      <c r="BQ15" s="436"/>
      <c r="BR15" s="436"/>
      <c r="BS15" s="436"/>
      <c r="BT15" s="436"/>
      <c r="BU15" s="437"/>
      <c r="BV15" s="435">
        <v>24961352</v>
      </c>
      <c r="BW15" s="436"/>
      <c r="BX15" s="436"/>
      <c r="BY15" s="436"/>
      <c r="BZ15" s="436"/>
      <c r="CA15" s="436"/>
      <c r="CB15" s="436"/>
      <c r="CC15" s="437"/>
      <c r="CD15" s="506" t="s">
        <v>149</v>
      </c>
      <c r="CE15" s="507"/>
      <c r="CF15" s="507"/>
      <c r="CG15" s="507"/>
      <c r="CH15" s="507"/>
      <c r="CI15" s="507"/>
      <c r="CJ15" s="507"/>
      <c r="CK15" s="507"/>
      <c r="CL15" s="507"/>
      <c r="CM15" s="507"/>
      <c r="CN15" s="507"/>
      <c r="CO15" s="507"/>
      <c r="CP15" s="507"/>
      <c r="CQ15" s="507"/>
      <c r="CR15" s="507"/>
      <c r="CS15" s="508"/>
      <c r="CT15" s="191"/>
      <c r="CU15" s="192"/>
      <c r="CV15" s="192"/>
      <c r="CW15" s="192"/>
      <c r="CX15" s="192"/>
      <c r="CY15" s="192"/>
      <c r="CZ15" s="192"/>
      <c r="DA15" s="193"/>
      <c r="DB15" s="191"/>
      <c r="DC15" s="192"/>
      <c r="DD15" s="192"/>
      <c r="DE15" s="192"/>
      <c r="DF15" s="192"/>
      <c r="DG15" s="192"/>
      <c r="DH15" s="192"/>
      <c r="DI15" s="193"/>
    </row>
    <row r="16" spans="1:119" ht="18.75" customHeight="1" x14ac:dyDescent="0.15">
      <c r="A16" s="175"/>
      <c r="B16" s="515"/>
      <c r="C16" s="516"/>
      <c r="D16" s="516"/>
      <c r="E16" s="516"/>
      <c r="F16" s="516"/>
      <c r="G16" s="516"/>
      <c r="H16" s="516"/>
      <c r="I16" s="516"/>
      <c r="J16" s="516"/>
      <c r="K16" s="517"/>
      <c r="L16" s="480" t="s">
        <v>150</v>
      </c>
      <c r="M16" s="481"/>
      <c r="N16" s="481"/>
      <c r="O16" s="481"/>
      <c r="P16" s="481"/>
      <c r="Q16" s="482"/>
      <c r="R16" s="483" t="s">
        <v>151</v>
      </c>
      <c r="S16" s="484"/>
      <c r="T16" s="484"/>
      <c r="U16" s="484"/>
      <c r="V16" s="485"/>
      <c r="W16" s="497"/>
      <c r="X16" s="395"/>
      <c r="Y16" s="395"/>
      <c r="Z16" s="395"/>
      <c r="AA16" s="395"/>
      <c r="AB16" s="396"/>
      <c r="AC16" s="486">
        <v>38.200000000000003</v>
      </c>
      <c r="AD16" s="487"/>
      <c r="AE16" s="487"/>
      <c r="AF16" s="487"/>
      <c r="AG16" s="488"/>
      <c r="AH16" s="486">
        <v>38.200000000000003</v>
      </c>
      <c r="AI16" s="487"/>
      <c r="AJ16" s="487"/>
      <c r="AK16" s="487"/>
      <c r="AL16" s="489"/>
      <c r="AM16" s="463"/>
      <c r="AN16" s="363"/>
      <c r="AO16" s="363"/>
      <c r="AP16" s="363"/>
      <c r="AQ16" s="363"/>
      <c r="AR16" s="363"/>
      <c r="AS16" s="363"/>
      <c r="AT16" s="364"/>
      <c r="AU16" s="464"/>
      <c r="AV16" s="465"/>
      <c r="AW16" s="465"/>
      <c r="AX16" s="465"/>
      <c r="AY16" s="420" t="s">
        <v>152</v>
      </c>
      <c r="AZ16" s="421"/>
      <c r="BA16" s="421"/>
      <c r="BB16" s="421"/>
      <c r="BC16" s="421"/>
      <c r="BD16" s="421"/>
      <c r="BE16" s="421"/>
      <c r="BF16" s="421"/>
      <c r="BG16" s="421"/>
      <c r="BH16" s="421"/>
      <c r="BI16" s="421"/>
      <c r="BJ16" s="421"/>
      <c r="BK16" s="421"/>
      <c r="BL16" s="421"/>
      <c r="BM16" s="422"/>
      <c r="BN16" s="406">
        <v>33236591</v>
      </c>
      <c r="BO16" s="407"/>
      <c r="BP16" s="407"/>
      <c r="BQ16" s="407"/>
      <c r="BR16" s="407"/>
      <c r="BS16" s="407"/>
      <c r="BT16" s="407"/>
      <c r="BU16" s="408"/>
      <c r="BV16" s="406">
        <v>31522566</v>
      </c>
      <c r="BW16" s="407"/>
      <c r="BX16" s="407"/>
      <c r="BY16" s="407"/>
      <c r="BZ16" s="407"/>
      <c r="CA16" s="407"/>
      <c r="CB16" s="407"/>
      <c r="CC16" s="408"/>
      <c r="CD16" s="184"/>
      <c r="CE16" s="438"/>
      <c r="CF16" s="438"/>
      <c r="CG16" s="438"/>
      <c r="CH16" s="438"/>
      <c r="CI16" s="438"/>
      <c r="CJ16" s="438"/>
      <c r="CK16" s="438"/>
      <c r="CL16" s="438"/>
      <c r="CM16" s="438"/>
      <c r="CN16" s="438"/>
      <c r="CO16" s="438"/>
      <c r="CP16" s="438"/>
      <c r="CQ16" s="438"/>
      <c r="CR16" s="438"/>
      <c r="CS16" s="439"/>
      <c r="CT16" s="403"/>
      <c r="CU16" s="404"/>
      <c r="CV16" s="404"/>
      <c r="CW16" s="404"/>
      <c r="CX16" s="404"/>
      <c r="CY16" s="404"/>
      <c r="CZ16" s="404"/>
      <c r="DA16" s="405"/>
      <c r="DB16" s="403"/>
      <c r="DC16" s="404"/>
      <c r="DD16" s="404"/>
      <c r="DE16" s="404"/>
      <c r="DF16" s="404"/>
      <c r="DG16" s="404"/>
      <c r="DH16" s="404"/>
      <c r="DI16" s="405"/>
    </row>
    <row r="17" spans="1:113" ht="18.75" customHeight="1" thickBot="1" x14ac:dyDescent="0.2">
      <c r="A17" s="175"/>
      <c r="B17" s="518"/>
      <c r="C17" s="519"/>
      <c r="D17" s="519"/>
      <c r="E17" s="519"/>
      <c r="F17" s="519"/>
      <c r="G17" s="519"/>
      <c r="H17" s="519"/>
      <c r="I17" s="519"/>
      <c r="J17" s="519"/>
      <c r="K17" s="520"/>
      <c r="L17" s="194"/>
      <c r="M17" s="499" t="s">
        <v>153</v>
      </c>
      <c r="N17" s="500"/>
      <c r="O17" s="500"/>
      <c r="P17" s="500"/>
      <c r="Q17" s="501"/>
      <c r="R17" s="483" t="s">
        <v>154</v>
      </c>
      <c r="S17" s="484"/>
      <c r="T17" s="484"/>
      <c r="U17" s="484"/>
      <c r="V17" s="485"/>
      <c r="W17" s="496" t="s">
        <v>155</v>
      </c>
      <c r="X17" s="392"/>
      <c r="Y17" s="392"/>
      <c r="Z17" s="392"/>
      <c r="AA17" s="392"/>
      <c r="AB17" s="393"/>
      <c r="AC17" s="359">
        <v>53731</v>
      </c>
      <c r="AD17" s="360"/>
      <c r="AE17" s="360"/>
      <c r="AF17" s="360"/>
      <c r="AG17" s="361"/>
      <c r="AH17" s="359">
        <v>51740</v>
      </c>
      <c r="AI17" s="360"/>
      <c r="AJ17" s="360"/>
      <c r="AK17" s="360"/>
      <c r="AL17" s="419"/>
      <c r="AM17" s="463"/>
      <c r="AN17" s="363"/>
      <c r="AO17" s="363"/>
      <c r="AP17" s="363"/>
      <c r="AQ17" s="363"/>
      <c r="AR17" s="363"/>
      <c r="AS17" s="363"/>
      <c r="AT17" s="364"/>
      <c r="AU17" s="464"/>
      <c r="AV17" s="465"/>
      <c r="AW17" s="465"/>
      <c r="AX17" s="465"/>
      <c r="AY17" s="420" t="s">
        <v>156</v>
      </c>
      <c r="AZ17" s="421"/>
      <c r="BA17" s="421"/>
      <c r="BB17" s="421"/>
      <c r="BC17" s="421"/>
      <c r="BD17" s="421"/>
      <c r="BE17" s="421"/>
      <c r="BF17" s="421"/>
      <c r="BG17" s="421"/>
      <c r="BH17" s="421"/>
      <c r="BI17" s="421"/>
      <c r="BJ17" s="421"/>
      <c r="BK17" s="421"/>
      <c r="BL17" s="421"/>
      <c r="BM17" s="422"/>
      <c r="BN17" s="406">
        <v>33000991</v>
      </c>
      <c r="BO17" s="407"/>
      <c r="BP17" s="407"/>
      <c r="BQ17" s="407"/>
      <c r="BR17" s="407"/>
      <c r="BS17" s="407"/>
      <c r="BT17" s="407"/>
      <c r="BU17" s="408"/>
      <c r="BV17" s="406">
        <v>31627902</v>
      </c>
      <c r="BW17" s="407"/>
      <c r="BX17" s="407"/>
      <c r="BY17" s="407"/>
      <c r="BZ17" s="407"/>
      <c r="CA17" s="407"/>
      <c r="CB17" s="407"/>
      <c r="CC17" s="408"/>
      <c r="CD17" s="184"/>
      <c r="CE17" s="438"/>
      <c r="CF17" s="438"/>
      <c r="CG17" s="438"/>
      <c r="CH17" s="438"/>
      <c r="CI17" s="438"/>
      <c r="CJ17" s="438"/>
      <c r="CK17" s="438"/>
      <c r="CL17" s="438"/>
      <c r="CM17" s="438"/>
      <c r="CN17" s="438"/>
      <c r="CO17" s="438"/>
      <c r="CP17" s="438"/>
      <c r="CQ17" s="438"/>
      <c r="CR17" s="438"/>
      <c r="CS17" s="439"/>
      <c r="CT17" s="403"/>
      <c r="CU17" s="404"/>
      <c r="CV17" s="404"/>
      <c r="CW17" s="404"/>
      <c r="CX17" s="404"/>
      <c r="CY17" s="404"/>
      <c r="CZ17" s="404"/>
      <c r="DA17" s="405"/>
      <c r="DB17" s="403"/>
      <c r="DC17" s="404"/>
      <c r="DD17" s="404"/>
      <c r="DE17" s="404"/>
      <c r="DF17" s="404"/>
      <c r="DG17" s="404"/>
      <c r="DH17" s="404"/>
      <c r="DI17" s="405"/>
    </row>
    <row r="18" spans="1:113" ht="18.75" customHeight="1" thickBot="1" x14ac:dyDescent="0.2">
      <c r="A18" s="175"/>
      <c r="B18" s="456" t="s">
        <v>157</v>
      </c>
      <c r="C18" s="457"/>
      <c r="D18" s="457"/>
      <c r="E18" s="458"/>
      <c r="F18" s="458"/>
      <c r="G18" s="458"/>
      <c r="H18" s="458"/>
      <c r="I18" s="458"/>
      <c r="J18" s="458"/>
      <c r="K18" s="458"/>
      <c r="L18" s="459">
        <v>161.13999999999999</v>
      </c>
      <c r="M18" s="459"/>
      <c r="N18" s="459"/>
      <c r="O18" s="459"/>
      <c r="P18" s="459"/>
      <c r="Q18" s="459"/>
      <c r="R18" s="460"/>
      <c r="S18" s="460"/>
      <c r="T18" s="460"/>
      <c r="U18" s="460"/>
      <c r="V18" s="461"/>
      <c r="W18" s="477"/>
      <c r="X18" s="478"/>
      <c r="Y18" s="478"/>
      <c r="Z18" s="478"/>
      <c r="AA18" s="478"/>
      <c r="AB18" s="502"/>
      <c r="AC18" s="376">
        <v>56.8</v>
      </c>
      <c r="AD18" s="377"/>
      <c r="AE18" s="377"/>
      <c r="AF18" s="377"/>
      <c r="AG18" s="462"/>
      <c r="AH18" s="376">
        <v>56.3</v>
      </c>
      <c r="AI18" s="377"/>
      <c r="AJ18" s="377"/>
      <c r="AK18" s="377"/>
      <c r="AL18" s="378"/>
      <c r="AM18" s="463"/>
      <c r="AN18" s="363"/>
      <c r="AO18" s="363"/>
      <c r="AP18" s="363"/>
      <c r="AQ18" s="363"/>
      <c r="AR18" s="363"/>
      <c r="AS18" s="363"/>
      <c r="AT18" s="364"/>
      <c r="AU18" s="464"/>
      <c r="AV18" s="465"/>
      <c r="AW18" s="465"/>
      <c r="AX18" s="465"/>
      <c r="AY18" s="420" t="s">
        <v>158</v>
      </c>
      <c r="AZ18" s="421"/>
      <c r="BA18" s="421"/>
      <c r="BB18" s="421"/>
      <c r="BC18" s="421"/>
      <c r="BD18" s="421"/>
      <c r="BE18" s="421"/>
      <c r="BF18" s="421"/>
      <c r="BG18" s="421"/>
      <c r="BH18" s="421"/>
      <c r="BI18" s="421"/>
      <c r="BJ18" s="421"/>
      <c r="BK18" s="421"/>
      <c r="BL18" s="421"/>
      <c r="BM18" s="422"/>
      <c r="BN18" s="406">
        <v>36297606</v>
      </c>
      <c r="BO18" s="407"/>
      <c r="BP18" s="407"/>
      <c r="BQ18" s="407"/>
      <c r="BR18" s="407"/>
      <c r="BS18" s="407"/>
      <c r="BT18" s="407"/>
      <c r="BU18" s="408"/>
      <c r="BV18" s="406">
        <v>35513606</v>
      </c>
      <c r="BW18" s="407"/>
      <c r="BX18" s="407"/>
      <c r="BY18" s="407"/>
      <c r="BZ18" s="407"/>
      <c r="CA18" s="407"/>
      <c r="CB18" s="407"/>
      <c r="CC18" s="408"/>
      <c r="CD18" s="184"/>
      <c r="CE18" s="438"/>
      <c r="CF18" s="438"/>
      <c r="CG18" s="438"/>
      <c r="CH18" s="438"/>
      <c r="CI18" s="438"/>
      <c r="CJ18" s="438"/>
      <c r="CK18" s="438"/>
      <c r="CL18" s="438"/>
      <c r="CM18" s="438"/>
      <c r="CN18" s="438"/>
      <c r="CO18" s="438"/>
      <c r="CP18" s="438"/>
      <c r="CQ18" s="438"/>
      <c r="CR18" s="438"/>
      <c r="CS18" s="439"/>
      <c r="CT18" s="403"/>
      <c r="CU18" s="404"/>
      <c r="CV18" s="404"/>
      <c r="CW18" s="404"/>
      <c r="CX18" s="404"/>
      <c r="CY18" s="404"/>
      <c r="CZ18" s="404"/>
      <c r="DA18" s="405"/>
      <c r="DB18" s="403"/>
      <c r="DC18" s="404"/>
      <c r="DD18" s="404"/>
      <c r="DE18" s="404"/>
      <c r="DF18" s="404"/>
      <c r="DG18" s="404"/>
      <c r="DH18" s="404"/>
      <c r="DI18" s="405"/>
    </row>
    <row r="19" spans="1:113" ht="18.75" customHeight="1" thickBot="1" x14ac:dyDescent="0.2">
      <c r="A19" s="175"/>
      <c r="B19" s="456" t="s">
        <v>159</v>
      </c>
      <c r="C19" s="457"/>
      <c r="D19" s="457"/>
      <c r="E19" s="458"/>
      <c r="F19" s="458"/>
      <c r="G19" s="458"/>
      <c r="H19" s="458"/>
      <c r="I19" s="458"/>
      <c r="J19" s="458"/>
      <c r="K19" s="458"/>
      <c r="L19" s="466">
        <v>1146</v>
      </c>
      <c r="M19" s="466"/>
      <c r="N19" s="466"/>
      <c r="O19" s="466"/>
      <c r="P19" s="466"/>
      <c r="Q19" s="466"/>
      <c r="R19" s="467"/>
      <c r="S19" s="467"/>
      <c r="T19" s="467"/>
      <c r="U19" s="467"/>
      <c r="V19" s="468"/>
      <c r="W19" s="475"/>
      <c r="X19" s="476"/>
      <c r="Y19" s="476"/>
      <c r="Z19" s="476"/>
      <c r="AA19" s="476"/>
      <c r="AB19" s="476"/>
      <c r="AC19" s="479"/>
      <c r="AD19" s="479"/>
      <c r="AE19" s="479"/>
      <c r="AF19" s="479"/>
      <c r="AG19" s="479"/>
      <c r="AH19" s="479"/>
      <c r="AI19" s="479"/>
      <c r="AJ19" s="479"/>
      <c r="AK19" s="479"/>
      <c r="AL19" s="498"/>
      <c r="AM19" s="463"/>
      <c r="AN19" s="363"/>
      <c r="AO19" s="363"/>
      <c r="AP19" s="363"/>
      <c r="AQ19" s="363"/>
      <c r="AR19" s="363"/>
      <c r="AS19" s="363"/>
      <c r="AT19" s="364"/>
      <c r="AU19" s="464"/>
      <c r="AV19" s="465"/>
      <c r="AW19" s="465"/>
      <c r="AX19" s="465"/>
      <c r="AY19" s="420" t="s">
        <v>160</v>
      </c>
      <c r="AZ19" s="421"/>
      <c r="BA19" s="421"/>
      <c r="BB19" s="421"/>
      <c r="BC19" s="421"/>
      <c r="BD19" s="421"/>
      <c r="BE19" s="421"/>
      <c r="BF19" s="421"/>
      <c r="BG19" s="421"/>
      <c r="BH19" s="421"/>
      <c r="BI19" s="421"/>
      <c r="BJ19" s="421"/>
      <c r="BK19" s="421"/>
      <c r="BL19" s="421"/>
      <c r="BM19" s="422"/>
      <c r="BN19" s="406">
        <v>51076850</v>
      </c>
      <c r="BO19" s="407"/>
      <c r="BP19" s="407"/>
      <c r="BQ19" s="407"/>
      <c r="BR19" s="407"/>
      <c r="BS19" s="407"/>
      <c r="BT19" s="407"/>
      <c r="BU19" s="408"/>
      <c r="BV19" s="406">
        <v>48308324</v>
      </c>
      <c r="BW19" s="407"/>
      <c r="BX19" s="407"/>
      <c r="BY19" s="407"/>
      <c r="BZ19" s="407"/>
      <c r="CA19" s="407"/>
      <c r="CB19" s="407"/>
      <c r="CC19" s="408"/>
      <c r="CD19" s="184"/>
      <c r="CE19" s="438"/>
      <c r="CF19" s="438"/>
      <c r="CG19" s="438"/>
      <c r="CH19" s="438"/>
      <c r="CI19" s="438"/>
      <c r="CJ19" s="438"/>
      <c r="CK19" s="438"/>
      <c r="CL19" s="438"/>
      <c r="CM19" s="438"/>
      <c r="CN19" s="438"/>
      <c r="CO19" s="438"/>
      <c r="CP19" s="438"/>
      <c r="CQ19" s="438"/>
      <c r="CR19" s="438"/>
      <c r="CS19" s="439"/>
      <c r="CT19" s="403"/>
      <c r="CU19" s="404"/>
      <c r="CV19" s="404"/>
      <c r="CW19" s="404"/>
      <c r="CX19" s="404"/>
      <c r="CY19" s="404"/>
      <c r="CZ19" s="404"/>
      <c r="DA19" s="405"/>
      <c r="DB19" s="403"/>
      <c r="DC19" s="404"/>
      <c r="DD19" s="404"/>
      <c r="DE19" s="404"/>
      <c r="DF19" s="404"/>
      <c r="DG19" s="404"/>
      <c r="DH19" s="404"/>
      <c r="DI19" s="405"/>
    </row>
    <row r="20" spans="1:113" ht="18.75" customHeight="1" thickBot="1" x14ac:dyDescent="0.2">
      <c r="A20" s="175"/>
      <c r="B20" s="456" t="s">
        <v>161</v>
      </c>
      <c r="C20" s="457"/>
      <c r="D20" s="457"/>
      <c r="E20" s="458"/>
      <c r="F20" s="458"/>
      <c r="G20" s="458"/>
      <c r="H20" s="458"/>
      <c r="I20" s="458"/>
      <c r="J20" s="458"/>
      <c r="K20" s="458"/>
      <c r="L20" s="466">
        <v>72220</v>
      </c>
      <c r="M20" s="466"/>
      <c r="N20" s="466"/>
      <c r="O20" s="466"/>
      <c r="P20" s="466"/>
      <c r="Q20" s="466"/>
      <c r="R20" s="467"/>
      <c r="S20" s="467"/>
      <c r="T20" s="467"/>
      <c r="U20" s="467"/>
      <c r="V20" s="468"/>
      <c r="W20" s="477"/>
      <c r="X20" s="478"/>
      <c r="Y20" s="478"/>
      <c r="Z20" s="478"/>
      <c r="AA20" s="478"/>
      <c r="AB20" s="478"/>
      <c r="AC20" s="469"/>
      <c r="AD20" s="469"/>
      <c r="AE20" s="469"/>
      <c r="AF20" s="469"/>
      <c r="AG20" s="469"/>
      <c r="AH20" s="469"/>
      <c r="AI20" s="469"/>
      <c r="AJ20" s="469"/>
      <c r="AK20" s="469"/>
      <c r="AL20" s="470"/>
      <c r="AM20" s="471"/>
      <c r="AN20" s="368"/>
      <c r="AO20" s="368"/>
      <c r="AP20" s="368"/>
      <c r="AQ20" s="368"/>
      <c r="AR20" s="368"/>
      <c r="AS20" s="368"/>
      <c r="AT20" s="369"/>
      <c r="AU20" s="472"/>
      <c r="AV20" s="473"/>
      <c r="AW20" s="473"/>
      <c r="AX20" s="474"/>
      <c r="AY20" s="420"/>
      <c r="AZ20" s="421"/>
      <c r="BA20" s="421"/>
      <c r="BB20" s="421"/>
      <c r="BC20" s="421"/>
      <c r="BD20" s="421"/>
      <c r="BE20" s="421"/>
      <c r="BF20" s="421"/>
      <c r="BG20" s="421"/>
      <c r="BH20" s="421"/>
      <c r="BI20" s="421"/>
      <c r="BJ20" s="421"/>
      <c r="BK20" s="421"/>
      <c r="BL20" s="421"/>
      <c r="BM20" s="422"/>
      <c r="BN20" s="406"/>
      <c r="BO20" s="407"/>
      <c r="BP20" s="407"/>
      <c r="BQ20" s="407"/>
      <c r="BR20" s="407"/>
      <c r="BS20" s="407"/>
      <c r="BT20" s="407"/>
      <c r="BU20" s="408"/>
      <c r="BV20" s="406"/>
      <c r="BW20" s="407"/>
      <c r="BX20" s="407"/>
      <c r="BY20" s="407"/>
      <c r="BZ20" s="407"/>
      <c r="CA20" s="407"/>
      <c r="CB20" s="407"/>
      <c r="CC20" s="408"/>
      <c r="CD20" s="184"/>
      <c r="CE20" s="438"/>
      <c r="CF20" s="438"/>
      <c r="CG20" s="438"/>
      <c r="CH20" s="438"/>
      <c r="CI20" s="438"/>
      <c r="CJ20" s="438"/>
      <c r="CK20" s="438"/>
      <c r="CL20" s="438"/>
      <c r="CM20" s="438"/>
      <c r="CN20" s="438"/>
      <c r="CO20" s="438"/>
      <c r="CP20" s="438"/>
      <c r="CQ20" s="438"/>
      <c r="CR20" s="438"/>
      <c r="CS20" s="439"/>
      <c r="CT20" s="403"/>
      <c r="CU20" s="404"/>
      <c r="CV20" s="404"/>
      <c r="CW20" s="404"/>
      <c r="CX20" s="404"/>
      <c r="CY20" s="404"/>
      <c r="CZ20" s="404"/>
      <c r="DA20" s="405"/>
      <c r="DB20" s="403"/>
      <c r="DC20" s="404"/>
      <c r="DD20" s="404"/>
      <c r="DE20" s="404"/>
      <c r="DF20" s="404"/>
      <c r="DG20" s="404"/>
      <c r="DH20" s="404"/>
      <c r="DI20" s="405"/>
    </row>
    <row r="21" spans="1:113" ht="18.75" customHeight="1" thickBot="1" x14ac:dyDescent="0.2">
      <c r="A21" s="175"/>
      <c r="B21" s="453" t="s">
        <v>162</v>
      </c>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4"/>
      <c r="AQ21" s="454"/>
      <c r="AR21" s="454"/>
      <c r="AS21" s="454"/>
      <c r="AT21" s="454"/>
      <c r="AU21" s="454"/>
      <c r="AV21" s="454"/>
      <c r="AW21" s="454"/>
      <c r="AX21" s="455"/>
      <c r="AY21" s="379"/>
      <c r="AZ21" s="380"/>
      <c r="BA21" s="380"/>
      <c r="BB21" s="380"/>
      <c r="BC21" s="380"/>
      <c r="BD21" s="380"/>
      <c r="BE21" s="380"/>
      <c r="BF21" s="380"/>
      <c r="BG21" s="380"/>
      <c r="BH21" s="380"/>
      <c r="BI21" s="380"/>
      <c r="BJ21" s="380"/>
      <c r="BK21" s="380"/>
      <c r="BL21" s="380"/>
      <c r="BM21" s="381"/>
      <c r="BN21" s="440"/>
      <c r="BO21" s="441"/>
      <c r="BP21" s="441"/>
      <c r="BQ21" s="441"/>
      <c r="BR21" s="441"/>
      <c r="BS21" s="441"/>
      <c r="BT21" s="441"/>
      <c r="BU21" s="442"/>
      <c r="BV21" s="440"/>
      <c r="BW21" s="441"/>
      <c r="BX21" s="441"/>
      <c r="BY21" s="441"/>
      <c r="BZ21" s="441"/>
      <c r="CA21" s="441"/>
      <c r="CB21" s="441"/>
      <c r="CC21" s="442"/>
      <c r="CD21" s="184"/>
      <c r="CE21" s="438"/>
      <c r="CF21" s="438"/>
      <c r="CG21" s="438"/>
      <c r="CH21" s="438"/>
      <c r="CI21" s="438"/>
      <c r="CJ21" s="438"/>
      <c r="CK21" s="438"/>
      <c r="CL21" s="438"/>
      <c r="CM21" s="438"/>
      <c r="CN21" s="438"/>
      <c r="CO21" s="438"/>
      <c r="CP21" s="438"/>
      <c r="CQ21" s="438"/>
      <c r="CR21" s="438"/>
      <c r="CS21" s="439"/>
      <c r="CT21" s="403"/>
      <c r="CU21" s="404"/>
      <c r="CV21" s="404"/>
      <c r="CW21" s="404"/>
      <c r="CX21" s="404"/>
      <c r="CY21" s="404"/>
      <c r="CZ21" s="404"/>
      <c r="DA21" s="405"/>
      <c r="DB21" s="403"/>
      <c r="DC21" s="404"/>
      <c r="DD21" s="404"/>
      <c r="DE21" s="404"/>
      <c r="DF21" s="404"/>
      <c r="DG21" s="404"/>
      <c r="DH21" s="404"/>
      <c r="DI21" s="405"/>
    </row>
    <row r="22" spans="1:113" ht="18.75" customHeight="1" x14ac:dyDescent="0.15">
      <c r="A22" s="175"/>
      <c r="B22" s="382" t="s">
        <v>163</v>
      </c>
      <c r="C22" s="383"/>
      <c r="D22" s="384"/>
      <c r="E22" s="391" t="s">
        <v>1</v>
      </c>
      <c r="F22" s="392"/>
      <c r="G22" s="392"/>
      <c r="H22" s="392"/>
      <c r="I22" s="392"/>
      <c r="J22" s="392"/>
      <c r="K22" s="393"/>
      <c r="L22" s="391" t="s">
        <v>164</v>
      </c>
      <c r="M22" s="392"/>
      <c r="N22" s="392"/>
      <c r="O22" s="392"/>
      <c r="P22" s="393"/>
      <c r="Q22" s="397" t="s">
        <v>165</v>
      </c>
      <c r="R22" s="398"/>
      <c r="S22" s="398"/>
      <c r="T22" s="398"/>
      <c r="U22" s="398"/>
      <c r="V22" s="399"/>
      <c r="W22" s="448" t="s">
        <v>166</v>
      </c>
      <c r="X22" s="383"/>
      <c r="Y22" s="384"/>
      <c r="Z22" s="391" t="s">
        <v>1</v>
      </c>
      <c r="AA22" s="392"/>
      <c r="AB22" s="392"/>
      <c r="AC22" s="392"/>
      <c r="AD22" s="392"/>
      <c r="AE22" s="392"/>
      <c r="AF22" s="392"/>
      <c r="AG22" s="393"/>
      <c r="AH22" s="409" t="s">
        <v>167</v>
      </c>
      <c r="AI22" s="392"/>
      <c r="AJ22" s="392"/>
      <c r="AK22" s="392"/>
      <c r="AL22" s="393"/>
      <c r="AM22" s="409" t="s">
        <v>168</v>
      </c>
      <c r="AN22" s="410"/>
      <c r="AO22" s="410"/>
      <c r="AP22" s="410"/>
      <c r="AQ22" s="410"/>
      <c r="AR22" s="411"/>
      <c r="AS22" s="397" t="s">
        <v>165</v>
      </c>
      <c r="AT22" s="398"/>
      <c r="AU22" s="398"/>
      <c r="AV22" s="398"/>
      <c r="AW22" s="398"/>
      <c r="AX22" s="415"/>
      <c r="AY22" s="432" t="s">
        <v>169</v>
      </c>
      <c r="AZ22" s="433"/>
      <c r="BA22" s="433"/>
      <c r="BB22" s="433"/>
      <c r="BC22" s="433"/>
      <c r="BD22" s="433"/>
      <c r="BE22" s="433"/>
      <c r="BF22" s="433"/>
      <c r="BG22" s="433"/>
      <c r="BH22" s="433"/>
      <c r="BI22" s="433"/>
      <c r="BJ22" s="433"/>
      <c r="BK22" s="433"/>
      <c r="BL22" s="433"/>
      <c r="BM22" s="434"/>
      <c r="BN22" s="435">
        <v>39014703</v>
      </c>
      <c r="BO22" s="436"/>
      <c r="BP22" s="436"/>
      <c r="BQ22" s="436"/>
      <c r="BR22" s="436"/>
      <c r="BS22" s="436"/>
      <c r="BT22" s="436"/>
      <c r="BU22" s="437"/>
      <c r="BV22" s="435">
        <v>39048255</v>
      </c>
      <c r="BW22" s="436"/>
      <c r="BX22" s="436"/>
      <c r="BY22" s="436"/>
      <c r="BZ22" s="436"/>
      <c r="CA22" s="436"/>
      <c r="CB22" s="436"/>
      <c r="CC22" s="437"/>
      <c r="CD22" s="184"/>
      <c r="CE22" s="438"/>
      <c r="CF22" s="438"/>
      <c r="CG22" s="438"/>
      <c r="CH22" s="438"/>
      <c r="CI22" s="438"/>
      <c r="CJ22" s="438"/>
      <c r="CK22" s="438"/>
      <c r="CL22" s="438"/>
      <c r="CM22" s="438"/>
      <c r="CN22" s="438"/>
      <c r="CO22" s="438"/>
      <c r="CP22" s="438"/>
      <c r="CQ22" s="438"/>
      <c r="CR22" s="438"/>
      <c r="CS22" s="439"/>
      <c r="CT22" s="403"/>
      <c r="CU22" s="404"/>
      <c r="CV22" s="404"/>
      <c r="CW22" s="404"/>
      <c r="CX22" s="404"/>
      <c r="CY22" s="404"/>
      <c r="CZ22" s="404"/>
      <c r="DA22" s="405"/>
      <c r="DB22" s="403"/>
      <c r="DC22" s="404"/>
      <c r="DD22" s="404"/>
      <c r="DE22" s="404"/>
      <c r="DF22" s="404"/>
      <c r="DG22" s="404"/>
      <c r="DH22" s="404"/>
      <c r="DI22" s="405"/>
    </row>
    <row r="23" spans="1:113" ht="18.75" customHeight="1" x14ac:dyDescent="0.15">
      <c r="A23" s="175"/>
      <c r="B23" s="385"/>
      <c r="C23" s="386"/>
      <c r="D23" s="387"/>
      <c r="E23" s="394"/>
      <c r="F23" s="395"/>
      <c r="G23" s="395"/>
      <c r="H23" s="395"/>
      <c r="I23" s="395"/>
      <c r="J23" s="395"/>
      <c r="K23" s="396"/>
      <c r="L23" s="394"/>
      <c r="M23" s="395"/>
      <c r="N23" s="395"/>
      <c r="O23" s="395"/>
      <c r="P23" s="396"/>
      <c r="Q23" s="400"/>
      <c r="R23" s="401"/>
      <c r="S23" s="401"/>
      <c r="T23" s="401"/>
      <c r="U23" s="401"/>
      <c r="V23" s="402"/>
      <c r="W23" s="449"/>
      <c r="X23" s="386"/>
      <c r="Y23" s="387"/>
      <c r="Z23" s="394"/>
      <c r="AA23" s="395"/>
      <c r="AB23" s="395"/>
      <c r="AC23" s="395"/>
      <c r="AD23" s="395"/>
      <c r="AE23" s="395"/>
      <c r="AF23" s="395"/>
      <c r="AG23" s="396"/>
      <c r="AH23" s="394"/>
      <c r="AI23" s="395"/>
      <c r="AJ23" s="395"/>
      <c r="AK23" s="395"/>
      <c r="AL23" s="396"/>
      <c r="AM23" s="412"/>
      <c r="AN23" s="413"/>
      <c r="AO23" s="413"/>
      <c r="AP23" s="413"/>
      <c r="AQ23" s="413"/>
      <c r="AR23" s="414"/>
      <c r="AS23" s="400"/>
      <c r="AT23" s="401"/>
      <c r="AU23" s="401"/>
      <c r="AV23" s="401"/>
      <c r="AW23" s="401"/>
      <c r="AX23" s="416"/>
      <c r="AY23" s="420" t="s">
        <v>170</v>
      </c>
      <c r="AZ23" s="421"/>
      <c r="BA23" s="421"/>
      <c r="BB23" s="421"/>
      <c r="BC23" s="421"/>
      <c r="BD23" s="421"/>
      <c r="BE23" s="421"/>
      <c r="BF23" s="421"/>
      <c r="BG23" s="421"/>
      <c r="BH23" s="421"/>
      <c r="BI23" s="421"/>
      <c r="BJ23" s="421"/>
      <c r="BK23" s="421"/>
      <c r="BL23" s="421"/>
      <c r="BM23" s="422"/>
      <c r="BN23" s="406">
        <v>22739756</v>
      </c>
      <c r="BO23" s="407"/>
      <c r="BP23" s="407"/>
      <c r="BQ23" s="407"/>
      <c r="BR23" s="407"/>
      <c r="BS23" s="407"/>
      <c r="BT23" s="407"/>
      <c r="BU23" s="408"/>
      <c r="BV23" s="406">
        <v>22920924</v>
      </c>
      <c r="BW23" s="407"/>
      <c r="BX23" s="407"/>
      <c r="BY23" s="407"/>
      <c r="BZ23" s="407"/>
      <c r="CA23" s="407"/>
      <c r="CB23" s="407"/>
      <c r="CC23" s="408"/>
      <c r="CD23" s="184"/>
      <c r="CE23" s="438"/>
      <c r="CF23" s="438"/>
      <c r="CG23" s="438"/>
      <c r="CH23" s="438"/>
      <c r="CI23" s="438"/>
      <c r="CJ23" s="438"/>
      <c r="CK23" s="438"/>
      <c r="CL23" s="438"/>
      <c r="CM23" s="438"/>
      <c r="CN23" s="438"/>
      <c r="CO23" s="438"/>
      <c r="CP23" s="438"/>
      <c r="CQ23" s="438"/>
      <c r="CR23" s="438"/>
      <c r="CS23" s="439"/>
      <c r="CT23" s="403"/>
      <c r="CU23" s="404"/>
      <c r="CV23" s="404"/>
      <c r="CW23" s="404"/>
      <c r="CX23" s="404"/>
      <c r="CY23" s="404"/>
      <c r="CZ23" s="404"/>
      <c r="DA23" s="405"/>
      <c r="DB23" s="403"/>
      <c r="DC23" s="404"/>
      <c r="DD23" s="404"/>
      <c r="DE23" s="404"/>
      <c r="DF23" s="404"/>
      <c r="DG23" s="404"/>
      <c r="DH23" s="404"/>
      <c r="DI23" s="405"/>
    </row>
    <row r="24" spans="1:113" ht="18.75" customHeight="1" thickBot="1" x14ac:dyDescent="0.2">
      <c r="A24" s="175"/>
      <c r="B24" s="385"/>
      <c r="C24" s="386"/>
      <c r="D24" s="387"/>
      <c r="E24" s="362" t="s">
        <v>171</v>
      </c>
      <c r="F24" s="363"/>
      <c r="G24" s="363"/>
      <c r="H24" s="363"/>
      <c r="I24" s="363"/>
      <c r="J24" s="363"/>
      <c r="K24" s="364"/>
      <c r="L24" s="359">
        <v>1</v>
      </c>
      <c r="M24" s="360"/>
      <c r="N24" s="360"/>
      <c r="O24" s="360"/>
      <c r="P24" s="361"/>
      <c r="Q24" s="359">
        <v>10690</v>
      </c>
      <c r="R24" s="360"/>
      <c r="S24" s="360"/>
      <c r="T24" s="360"/>
      <c r="U24" s="360"/>
      <c r="V24" s="361"/>
      <c r="W24" s="449"/>
      <c r="X24" s="386"/>
      <c r="Y24" s="387"/>
      <c r="Z24" s="362" t="s">
        <v>172</v>
      </c>
      <c r="AA24" s="363"/>
      <c r="AB24" s="363"/>
      <c r="AC24" s="363"/>
      <c r="AD24" s="363"/>
      <c r="AE24" s="363"/>
      <c r="AF24" s="363"/>
      <c r="AG24" s="364"/>
      <c r="AH24" s="359">
        <v>1129</v>
      </c>
      <c r="AI24" s="360"/>
      <c r="AJ24" s="360"/>
      <c r="AK24" s="360"/>
      <c r="AL24" s="361"/>
      <c r="AM24" s="359">
        <v>3456998</v>
      </c>
      <c r="AN24" s="360"/>
      <c r="AO24" s="360"/>
      <c r="AP24" s="360"/>
      <c r="AQ24" s="360"/>
      <c r="AR24" s="361"/>
      <c r="AS24" s="359">
        <v>3062</v>
      </c>
      <c r="AT24" s="360"/>
      <c r="AU24" s="360"/>
      <c r="AV24" s="360"/>
      <c r="AW24" s="360"/>
      <c r="AX24" s="419"/>
      <c r="AY24" s="379" t="s">
        <v>173</v>
      </c>
      <c r="AZ24" s="380"/>
      <c r="BA24" s="380"/>
      <c r="BB24" s="380"/>
      <c r="BC24" s="380"/>
      <c r="BD24" s="380"/>
      <c r="BE24" s="380"/>
      <c r="BF24" s="380"/>
      <c r="BG24" s="380"/>
      <c r="BH24" s="380"/>
      <c r="BI24" s="380"/>
      <c r="BJ24" s="380"/>
      <c r="BK24" s="380"/>
      <c r="BL24" s="380"/>
      <c r="BM24" s="381"/>
      <c r="BN24" s="406">
        <v>30285552</v>
      </c>
      <c r="BO24" s="407"/>
      <c r="BP24" s="407"/>
      <c r="BQ24" s="407"/>
      <c r="BR24" s="407"/>
      <c r="BS24" s="407"/>
      <c r="BT24" s="407"/>
      <c r="BU24" s="408"/>
      <c r="BV24" s="406">
        <v>28721150</v>
      </c>
      <c r="BW24" s="407"/>
      <c r="BX24" s="407"/>
      <c r="BY24" s="407"/>
      <c r="BZ24" s="407"/>
      <c r="CA24" s="407"/>
      <c r="CB24" s="407"/>
      <c r="CC24" s="408"/>
      <c r="CD24" s="184"/>
      <c r="CE24" s="438"/>
      <c r="CF24" s="438"/>
      <c r="CG24" s="438"/>
      <c r="CH24" s="438"/>
      <c r="CI24" s="438"/>
      <c r="CJ24" s="438"/>
      <c r="CK24" s="438"/>
      <c r="CL24" s="438"/>
      <c r="CM24" s="438"/>
      <c r="CN24" s="438"/>
      <c r="CO24" s="438"/>
      <c r="CP24" s="438"/>
      <c r="CQ24" s="438"/>
      <c r="CR24" s="438"/>
      <c r="CS24" s="439"/>
      <c r="CT24" s="403"/>
      <c r="CU24" s="404"/>
      <c r="CV24" s="404"/>
      <c r="CW24" s="404"/>
      <c r="CX24" s="404"/>
      <c r="CY24" s="404"/>
      <c r="CZ24" s="404"/>
      <c r="DA24" s="405"/>
      <c r="DB24" s="403"/>
      <c r="DC24" s="404"/>
      <c r="DD24" s="404"/>
      <c r="DE24" s="404"/>
      <c r="DF24" s="404"/>
      <c r="DG24" s="404"/>
      <c r="DH24" s="404"/>
      <c r="DI24" s="405"/>
    </row>
    <row r="25" spans="1:113" ht="18.75" customHeight="1" x14ac:dyDescent="0.15">
      <c r="A25" s="175"/>
      <c r="B25" s="385"/>
      <c r="C25" s="386"/>
      <c r="D25" s="387"/>
      <c r="E25" s="362" t="s">
        <v>174</v>
      </c>
      <c r="F25" s="363"/>
      <c r="G25" s="363"/>
      <c r="H25" s="363"/>
      <c r="I25" s="363"/>
      <c r="J25" s="363"/>
      <c r="K25" s="364"/>
      <c r="L25" s="359">
        <v>2</v>
      </c>
      <c r="M25" s="360"/>
      <c r="N25" s="360"/>
      <c r="O25" s="360"/>
      <c r="P25" s="361"/>
      <c r="Q25" s="359">
        <v>8740</v>
      </c>
      <c r="R25" s="360"/>
      <c r="S25" s="360"/>
      <c r="T25" s="360"/>
      <c r="U25" s="360"/>
      <c r="V25" s="361"/>
      <c r="W25" s="449"/>
      <c r="X25" s="386"/>
      <c r="Y25" s="387"/>
      <c r="Z25" s="362" t="s">
        <v>175</v>
      </c>
      <c r="AA25" s="363"/>
      <c r="AB25" s="363"/>
      <c r="AC25" s="363"/>
      <c r="AD25" s="363"/>
      <c r="AE25" s="363"/>
      <c r="AF25" s="363"/>
      <c r="AG25" s="364"/>
      <c r="AH25" s="359">
        <v>184</v>
      </c>
      <c r="AI25" s="360"/>
      <c r="AJ25" s="360"/>
      <c r="AK25" s="360"/>
      <c r="AL25" s="361"/>
      <c r="AM25" s="359">
        <v>560832</v>
      </c>
      <c r="AN25" s="360"/>
      <c r="AO25" s="360"/>
      <c r="AP25" s="360"/>
      <c r="AQ25" s="360"/>
      <c r="AR25" s="361"/>
      <c r="AS25" s="359">
        <v>3048</v>
      </c>
      <c r="AT25" s="360"/>
      <c r="AU25" s="360"/>
      <c r="AV25" s="360"/>
      <c r="AW25" s="360"/>
      <c r="AX25" s="419"/>
      <c r="AY25" s="432" t="s">
        <v>176</v>
      </c>
      <c r="AZ25" s="433"/>
      <c r="BA25" s="433"/>
      <c r="BB25" s="433"/>
      <c r="BC25" s="433"/>
      <c r="BD25" s="433"/>
      <c r="BE25" s="433"/>
      <c r="BF25" s="433"/>
      <c r="BG25" s="433"/>
      <c r="BH25" s="433"/>
      <c r="BI25" s="433"/>
      <c r="BJ25" s="433"/>
      <c r="BK25" s="433"/>
      <c r="BL25" s="433"/>
      <c r="BM25" s="434"/>
      <c r="BN25" s="435">
        <v>4024805</v>
      </c>
      <c r="BO25" s="436"/>
      <c r="BP25" s="436"/>
      <c r="BQ25" s="436"/>
      <c r="BR25" s="436"/>
      <c r="BS25" s="436"/>
      <c r="BT25" s="436"/>
      <c r="BU25" s="437"/>
      <c r="BV25" s="435">
        <v>3591653</v>
      </c>
      <c r="BW25" s="436"/>
      <c r="BX25" s="436"/>
      <c r="BY25" s="436"/>
      <c r="BZ25" s="436"/>
      <c r="CA25" s="436"/>
      <c r="CB25" s="436"/>
      <c r="CC25" s="437"/>
      <c r="CD25" s="184"/>
      <c r="CE25" s="438"/>
      <c r="CF25" s="438"/>
      <c r="CG25" s="438"/>
      <c r="CH25" s="438"/>
      <c r="CI25" s="438"/>
      <c r="CJ25" s="438"/>
      <c r="CK25" s="438"/>
      <c r="CL25" s="438"/>
      <c r="CM25" s="438"/>
      <c r="CN25" s="438"/>
      <c r="CO25" s="438"/>
      <c r="CP25" s="438"/>
      <c r="CQ25" s="438"/>
      <c r="CR25" s="438"/>
      <c r="CS25" s="439"/>
      <c r="CT25" s="403"/>
      <c r="CU25" s="404"/>
      <c r="CV25" s="404"/>
      <c r="CW25" s="404"/>
      <c r="CX25" s="404"/>
      <c r="CY25" s="404"/>
      <c r="CZ25" s="404"/>
      <c r="DA25" s="405"/>
      <c r="DB25" s="403"/>
      <c r="DC25" s="404"/>
      <c r="DD25" s="404"/>
      <c r="DE25" s="404"/>
      <c r="DF25" s="404"/>
      <c r="DG25" s="404"/>
      <c r="DH25" s="404"/>
      <c r="DI25" s="405"/>
    </row>
    <row r="26" spans="1:113" ht="18.75" customHeight="1" x14ac:dyDescent="0.15">
      <c r="A26" s="175"/>
      <c r="B26" s="385"/>
      <c r="C26" s="386"/>
      <c r="D26" s="387"/>
      <c r="E26" s="362" t="s">
        <v>177</v>
      </c>
      <c r="F26" s="363"/>
      <c r="G26" s="363"/>
      <c r="H26" s="363"/>
      <c r="I26" s="363"/>
      <c r="J26" s="363"/>
      <c r="K26" s="364"/>
      <c r="L26" s="359">
        <v>1</v>
      </c>
      <c r="M26" s="360"/>
      <c r="N26" s="360"/>
      <c r="O26" s="360"/>
      <c r="P26" s="361"/>
      <c r="Q26" s="359">
        <v>7680</v>
      </c>
      <c r="R26" s="360"/>
      <c r="S26" s="360"/>
      <c r="T26" s="360"/>
      <c r="U26" s="360"/>
      <c r="V26" s="361"/>
      <c r="W26" s="449"/>
      <c r="X26" s="386"/>
      <c r="Y26" s="387"/>
      <c r="Z26" s="362" t="s">
        <v>178</v>
      </c>
      <c r="AA26" s="417"/>
      <c r="AB26" s="417"/>
      <c r="AC26" s="417"/>
      <c r="AD26" s="417"/>
      <c r="AE26" s="417"/>
      <c r="AF26" s="417"/>
      <c r="AG26" s="418"/>
      <c r="AH26" s="359">
        <v>56</v>
      </c>
      <c r="AI26" s="360"/>
      <c r="AJ26" s="360"/>
      <c r="AK26" s="360"/>
      <c r="AL26" s="361"/>
      <c r="AM26" s="359">
        <v>145768</v>
      </c>
      <c r="AN26" s="360"/>
      <c r="AO26" s="360"/>
      <c r="AP26" s="360"/>
      <c r="AQ26" s="360"/>
      <c r="AR26" s="361"/>
      <c r="AS26" s="359">
        <v>2603</v>
      </c>
      <c r="AT26" s="360"/>
      <c r="AU26" s="360"/>
      <c r="AV26" s="360"/>
      <c r="AW26" s="360"/>
      <c r="AX26" s="419"/>
      <c r="AY26" s="446" t="s">
        <v>179</v>
      </c>
      <c r="AZ26" s="366"/>
      <c r="BA26" s="366"/>
      <c r="BB26" s="366"/>
      <c r="BC26" s="366"/>
      <c r="BD26" s="366"/>
      <c r="BE26" s="366"/>
      <c r="BF26" s="366"/>
      <c r="BG26" s="366"/>
      <c r="BH26" s="366"/>
      <c r="BI26" s="366"/>
      <c r="BJ26" s="366"/>
      <c r="BK26" s="366"/>
      <c r="BL26" s="366"/>
      <c r="BM26" s="447"/>
      <c r="BN26" s="406" t="s">
        <v>138</v>
      </c>
      <c r="BO26" s="407"/>
      <c r="BP26" s="407"/>
      <c r="BQ26" s="407"/>
      <c r="BR26" s="407"/>
      <c r="BS26" s="407"/>
      <c r="BT26" s="407"/>
      <c r="BU26" s="408"/>
      <c r="BV26" s="406" t="s">
        <v>180</v>
      </c>
      <c r="BW26" s="407"/>
      <c r="BX26" s="407"/>
      <c r="BY26" s="407"/>
      <c r="BZ26" s="407"/>
      <c r="CA26" s="407"/>
      <c r="CB26" s="407"/>
      <c r="CC26" s="408"/>
      <c r="CD26" s="184"/>
      <c r="CE26" s="438"/>
      <c r="CF26" s="438"/>
      <c r="CG26" s="438"/>
      <c r="CH26" s="438"/>
      <c r="CI26" s="438"/>
      <c r="CJ26" s="438"/>
      <c r="CK26" s="438"/>
      <c r="CL26" s="438"/>
      <c r="CM26" s="438"/>
      <c r="CN26" s="438"/>
      <c r="CO26" s="438"/>
      <c r="CP26" s="438"/>
      <c r="CQ26" s="438"/>
      <c r="CR26" s="438"/>
      <c r="CS26" s="439"/>
      <c r="CT26" s="403"/>
      <c r="CU26" s="404"/>
      <c r="CV26" s="404"/>
      <c r="CW26" s="404"/>
      <c r="CX26" s="404"/>
      <c r="CY26" s="404"/>
      <c r="CZ26" s="404"/>
      <c r="DA26" s="405"/>
      <c r="DB26" s="403"/>
      <c r="DC26" s="404"/>
      <c r="DD26" s="404"/>
      <c r="DE26" s="404"/>
      <c r="DF26" s="404"/>
      <c r="DG26" s="404"/>
      <c r="DH26" s="404"/>
      <c r="DI26" s="405"/>
    </row>
    <row r="27" spans="1:113" ht="18.75" customHeight="1" thickBot="1" x14ac:dyDescent="0.2">
      <c r="A27" s="175"/>
      <c r="B27" s="385"/>
      <c r="C27" s="386"/>
      <c r="D27" s="387"/>
      <c r="E27" s="362" t="s">
        <v>181</v>
      </c>
      <c r="F27" s="363"/>
      <c r="G27" s="363"/>
      <c r="H27" s="363"/>
      <c r="I27" s="363"/>
      <c r="J27" s="363"/>
      <c r="K27" s="364"/>
      <c r="L27" s="359">
        <v>1</v>
      </c>
      <c r="M27" s="360"/>
      <c r="N27" s="360"/>
      <c r="O27" s="360"/>
      <c r="P27" s="361"/>
      <c r="Q27" s="359">
        <v>5620</v>
      </c>
      <c r="R27" s="360"/>
      <c r="S27" s="360"/>
      <c r="T27" s="360"/>
      <c r="U27" s="360"/>
      <c r="V27" s="361"/>
      <c r="W27" s="449"/>
      <c r="X27" s="386"/>
      <c r="Y27" s="387"/>
      <c r="Z27" s="362" t="s">
        <v>182</v>
      </c>
      <c r="AA27" s="363"/>
      <c r="AB27" s="363"/>
      <c r="AC27" s="363"/>
      <c r="AD27" s="363"/>
      <c r="AE27" s="363"/>
      <c r="AF27" s="363"/>
      <c r="AG27" s="364"/>
      <c r="AH27" s="359">
        <v>7</v>
      </c>
      <c r="AI27" s="360"/>
      <c r="AJ27" s="360"/>
      <c r="AK27" s="360"/>
      <c r="AL27" s="361"/>
      <c r="AM27" s="359">
        <v>30226</v>
      </c>
      <c r="AN27" s="360"/>
      <c r="AO27" s="360"/>
      <c r="AP27" s="360"/>
      <c r="AQ27" s="360"/>
      <c r="AR27" s="361"/>
      <c r="AS27" s="359">
        <v>4318</v>
      </c>
      <c r="AT27" s="360"/>
      <c r="AU27" s="360"/>
      <c r="AV27" s="360"/>
      <c r="AW27" s="360"/>
      <c r="AX27" s="419"/>
      <c r="AY27" s="443" t="s">
        <v>183</v>
      </c>
      <c r="AZ27" s="444"/>
      <c r="BA27" s="444"/>
      <c r="BB27" s="444"/>
      <c r="BC27" s="444"/>
      <c r="BD27" s="444"/>
      <c r="BE27" s="444"/>
      <c r="BF27" s="444"/>
      <c r="BG27" s="444"/>
      <c r="BH27" s="444"/>
      <c r="BI27" s="444"/>
      <c r="BJ27" s="444"/>
      <c r="BK27" s="444"/>
      <c r="BL27" s="444"/>
      <c r="BM27" s="445"/>
      <c r="BN27" s="440">
        <v>830000</v>
      </c>
      <c r="BO27" s="441"/>
      <c r="BP27" s="441"/>
      <c r="BQ27" s="441"/>
      <c r="BR27" s="441"/>
      <c r="BS27" s="441"/>
      <c r="BT27" s="441"/>
      <c r="BU27" s="442"/>
      <c r="BV27" s="440">
        <v>830000</v>
      </c>
      <c r="BW27" s="441"/>
      <c r="BX27" s="441"/>
      <c r="BY27" s="441"/>
      <c r="BZ27" s="441"/>
      <c r="CA27" s="441"/>
      <c r="CB27" s="441"/>
      <c r="CC27" s="442"/>
      <c r="CD27" s="178"/>
      <c r="CE27" s="438"/>
      <c r="CF27" s="438"/>
      <c r="CG27" s="438"/>
      <c r="CH27" s="438"/>
      <c r="CI27" s="438"/>
      <c r="CJ27" s="438"/>
      <c r="CK27" s="438"/>
      <c r="CL27" s="438"/>
      <c r="CM27" s="438"/>
      <c r="CN27" s="438"/>
      <c r="CO27" s="438"/>
      <c r="CP27" s="438"/>
      <c r="CQ27" s="438"/>
      <c r="CR27" s="438"/>
      <c r="CS27" s="439"/>
      <c r="CT27" s="403"/>
      <c r="CU27" s="404"/>
      <c r="CV27" s="404"/>
      <c r="CW27" s="404"/>
      <c r="CX27" s="404"/>
      <c r="CY27" s="404"/>
      <c r="CZ27" s="404"/>
      <c r="DA27" s="405"/>
      <c r="DB27" s="403"/>
      <c r="DC27" s="404"/>
      <c r="DD27" s="404"/>
      <c r="DE27" s="404"/>
      <c r="DF27" s="404"/>
      <c r="DG27" s="404"/>
      <c r="DH27" s="404"/>
      <c r="DI27" s="405"/>
    </row>
    <row r="28" spans="1:113" ht="18.75" customHeight="1" x14ac:dyDescent="0.15">
      <c r="A28" s="175"/>
      <c r="B28" s="385"/>
      <c r="C28" s="386"/>
      <c r="D28" s="387"/>
      <c r="E28" s="362" t="s">
        <v>184</v>
      </c>
      <c r="F28" s="363"/>
      <c r="G28" s="363"/>
      <c r="H28" s="363"/>
      <c r="I28" s="363"/>
      <c r="J28" s="363"/>
      <c r="K28" s="364"/>
      <c r="L28" s="359">
        <v>1</v>
      </c>
      <c r="M28" s="360"/>
      <c r="N28" s="360"/>
      <c r="O28" s="360"/>
      <c r="P28" s="361"/>
      <c r="Q28" s="359">
        <v>5120</v>
      </c>
      <c r="R28" s="360"/>
      <c r="S28" s="360"/>
      <c r="T28" s="360"/>
      <c r="U28" s="360"/>
      <c r="V28" s="361"/>
      <c r="W28" s="449"/>
      <c r="X28" s="386"/>
      <c r="Y28" s="387"/>
      <c r="Z28" s="362" t="s">
        <v>185</v>
      </c>
      <c r="AA28" s="363"/>
      <c r="AB28" s="363"/>
      <c r="AC28" s="363"/>
      <c r="AD28" s="363"/>
      <c r="AE28" s="363"/>
      <c r="AF28" s="363"/>
      <c r="AG28" s="364"/>
      <c r="AH28" s="359">
        <v>8</v>
      </c>
      <c r="AI28" s="360"/>
      <c r="AJ28" s="360"/>
      <c r="AK28" s="360"/>
      <c r="AL28" s="361"/>
      <c r="AM28" s="359">
        <v>18456</v>
      </c>
      <c r="AN28" s="360"/>
      <c r="AO28" s="360"/>
      <c r="AP28" s="360"/>
      <c r="AQ28" s="360"/>
      <c r="AR28" s="361"/>
      <c r="AS28" s="359">
        <v>2307</v>
      </c>
      <c r="AT28" s="360"/>
      <c r="AU28" s="360"/>
      <c r="AV28" s="360"/>
      <c r="AW28" s="360"/>
      <c r="AX28" s="419"/>
      <c r="AY28" s="423" t="s">
        <v>186</v>
      </c>
      <c r="AZ28" s="424"/>
      <c r="BA28" s="424"/>
      <c r="BB28" s="425"/>
      <c r="BC28" s="432" t="s">
        <v>50</v>
      </c>
      <c r="BD28" s="433"/>
      <c r="BE28" s="433"/>
      <c r="BF28" s="433"/>
      <c r="BG28" s="433"/>
      <c r="BH28" s="433"/>
      <c r="BI28" s="433"/>
      <c r="BJ28" s="433"/>
      <c r="BK28" s="433"/>
      <c r="BL28" s="433"/>
      <c r="BM28" s="434"/>
      <c r="BN28" s="435">
        <v>9266336</v>
      </c>
      <c r="BO28" s="436"/>
      <c r="BP28" s="436"/>
      <c r="BQ28" s="436"/>
      <c r="BR28" s="436"/>
      <c r="BS28" s="436"/>
      <c r="BT28" s="436"/>
      <c r="BU28" s="437"/>
      <c r="BV28" s="435">
        <v>8069003</v>
      </c>
      <c r="BW28" s="436"/>
      <c r="BX28" s="436"/>
      <c r="BY28" s="436"/>
      <c r="BZ28" s="436"/>
      <c r="CA28" s="436"/>
      <c r="CB28" s="436"/>
      <c r="CC28" s="437"/>
      <c r="CD28" s="184"/>
      <c r="CE28" s="438"/>
      <c r="CF28" s="438"/>
      <c r="CG28" s="438"/>
      <c r="CH28" s="438"/>
      <c r="CI28" s="438"/>
      <c r="CJ28" s="438"/>
      <c r="CK28" s="438"/>
      <c r="CL28" s="438"/>
      <c r="CM28" s="438"/>
      <c r="CN28" s="438"/>
      <c r="CO28" s="438"/>
      <c r="CP28" s="438"/>
      <c r="CQ28" s="438"/>
      <c r="CR28" s="438"/>
      <c r="CS28" s="439"/>
      <c r="CT28" s="403"/>
      <c r="CU28" s="404"/>
      <c r="CV28" s="404"/>
      <c r="CW28" s="404"/>
      <c r="CX28" s="404"/>
      <c r="CY28" s="404"/>
      <c r="CZ28" s="404"/>
      <c r="DA28" s="405"/>
      <c r="DB28" s="403"/>
      <c r="DC28" s="404"/>
      <c r="DD28" s="404"/>
      <c r="DE28" s="404"/>
      <c r="DF28" s="404"/>
      <c r="DG28" s="404"/>
      <c r="DH28" s="404"/>
      <c r="DI28" s="405"/>
    </row>
    <row r="29" spans="1:113" ht="18.75" customHeight="1" x14ac:dyDescent="0.15">
      <c r="A29" s="175"/>
      <c r="B29" s="385"/>
      <c r="C29" s="386"/>
      <c r="D29" s="387"/>
      <c r="E29" s="362" t="s">
        <v>187</v>
      </c>
      <c r="F29" s="363"/>
      <c r="G29" s="363"/>
      <c r="H29" s="363"/>
      <c r="I29" s="363"/>
      <c r="J29" s="363"/>
      <c r="K29" s="364"/>
      <c r="L29" s="359">
        <v>28</v>
      </c>
      <c r="M29" s="360"/>
      <c r="N29" s="360"/>
      <c r="O29" s="360"/>
      <c r="P29" s="361"/>
      <c r="Q29" s="359">
        <v>4790</v>
      </c>
      <c r="R29" s="360"/>
      <c r="S29" s="360"/>
      <c r="T29" s="360"/>
      <c r="U29" s="360"/>
      <c r="V29" s="361"/>
      <c r="W29" s="450"/>
      <c r="X29" s="451"/>
      <c r="Y29" s="452"/>
      <c r="Z29" s="362" t="s">
        <v>188</v>
      </c>
      <c r="AA29" s="363"/>
      <c r="AB29" s="363"/>
      <c r="AC29" s="363"/>
      <c r="AD29" s="363"/>
      <c r="AE29" s="363"/>
      <c r="AF29" s="363"/>
      <c r="AG29" s="364"/>
      <c r="AH29" s="359">
        <v>1144</v>
      </c>
      <c r="AI29" s="360"/>
      <c r="AJ29" s="360"/>
      <c r="AK29" s="360"/>
      <c r="AL29" s="361"/>
      <c r="AM29" s="359">
        <v>3505680</v>
      </c>
      <c r="AN29" s="360"/>
      <c r="AO29" s="360"/>
      <c r="AP29" s="360"/>
      <c r="AQ29" s="360"/>
      <c r="AR29" s="361"/>
      <c r="AS29" s="359">
        <v>3064</v>
      </c>
      <c r="AT29" s="360"/>
      <c r="AU29" s="360"/>
      <c r="AV29" s="360"/>
      <c r="AW29" s="360"/>
      <c r="AX29" s="419"/>
      <c r="AY29" s="426"/>
      <c r="AZ29" s="427"/>
      <c r="BA29" s="427"/>
      <c r="BB29" s="428"/>
      <c r="BC29" s="420" t="s">
        <v>189</v>
      </c>
      <c r="BD29" s="421"/>
      <c r="BE29" s="421"/>
      <c r="BF29" s="421"/>
      <c r="BG29" s="421"/>
      <c r="BH29" s="421"/>
      <c r="BI29" s="421"/>
      <c r="BJ29" s="421"/>
      <c r="BK29" s="421"/>
      <c r="BL29" s="421"/>
      <c r="BM29" s="422"/>
      <c r="BN29" s="406">
        <v>40192</v>
      </c>
      <c r="BO29" s="407"/>
      <c r="BP29" s="407"/>
      <c r="BQ29" s="407"/>
      <c r="BR29" s="407"/>
      <c r="BS29" s="407"/>
      <c r="BT29" s="407"/>
      <c r="BU29" s="408"/>
      <c r="BV29" s="406">
        <v>40162</v>
      </c>
      <c r="BW29" s="407"/>
      <c r="BX29" s="407"/>
      <c r="BY29" s="407"/>
      <c r="BZ29" s="407"/>
      <c r="CA29" s="407"/>
      <c r="CB29" s="407"/>
      <c r="CC29" s="408"/>
      <c r="CD29" s="178"/>
      <c r="CE29" s="438"/>
      <c r="CF29" s="438"/>
      <c r="CG29" s="438"/>
      <c r="CH29" s="438"/>
      <c r="CI29" s="438"/>
      <c r="CJ29" s="438"/>
      <c r="CK29" s="438"/>
      <c r="CL29" s="438"/>
      <c r="CM29" s="438"/>
      <c r="CN29" s="438"/>
      <c r="CO29" s="438"/>
      <c r="CP29" s="438"/>
      <c r="CQ29" s="438"/>
      <c r="CR29" s="438"/>
      <c r="CS29" s="439"/>
      <c r="CT29" s="403"/>
      <c r="CU29" s="404"/>
      <c r="CV29" s="404"/>
      <c r="CW29" s="404"/>
      <c r="CX29" s="404"/>
      <c r="CY29" s="404"/>
      <c r="CZ29" s="404"/>
      <c r="DA29" s="405"/>
      <c r="DB29" s="403"/>
      <c r="DC29" s="404"/>
      <c r="DD29" s="404"/>
      <c r="DE29" s="404"/>
      <c r="DF29" s="404"/>
      <c r="DG29" s="404"/>
      <c r="DH29" s="404"/>
      <c r="DI29" s="405"/>
    </row>
    <row r="30" spans="1:113" ht="18.75" customHeight="1" thickBot="1" x14ac:dyDescent="0.2">
      <c r="A30" s="175"/>
      <c r="B30" s="388"/>
      <c r="C30" s="389"/>
      <c r="D30" s="390"/>
      <c r="E30" s="367"/>
      <c r="F30" s="368"/>
      <c r="G30" s="368"/>
      <c r="H30" s="368"/>
      <c r="I30" s="368"/>
      <c r="J30" s="368"/>
      <c r="K30" s="369"/>
      <c r="L30" s="370"/>
      <c r="M30" s="371"/>
      <c r="N30" s="371"/>
      <c r="O30" s="371"/>
      <c r="P30" s="372"/>
      <c r="Q30" s="370"/>
      <c r="R30" s="371"/>
      <c r="S30" s="371"/>
      <c r="T30" s="371"/>
      <c r="U30" s="371"/>
      <c r="V30" s="372"/>
      <c r="W30" s="373" t="s">
        <v>190</v>
      </c>
      <c r="X30" s="374"/>
      <c r="Y30" s="374"/>
      <c r="Z30" s="374"/>
      <c r="AA30" s="374"/>
      <c r="AB30" s="374"/>
      <c r="AC30" s="374"/>
      <c r="AD30" s="374"/>
      <c r="AE30" s="374"/>
      <c r="AF30" s="374"/>
      <c r="AG30" s="375"/>
      <c r="AH30" s="376">
        <v>102.1</v>
      </c>
      <c r="AI30" s="377"/>
      <c r="AJ30" s="377"/>
      <c r="AK30" s="377"/>
      <c r="AL30" s="377"/>
      <c r="AM30" s="377"/>
      <c r="AN30" s="377"/>
      <c r="AO30" s="377"/>
      <c r="AP30" s="377"/>
      <c r="AQ30" s="377"/>
      <c r="AR30" s="377"/>
      <c r="AS30" s="377"/>
      <c r="AT30" s="377"/>
      <c r="AU30" s="377"/>
      <c r="AV30" s="377"/>
      <c r="AW30" s="377"/>
      <c r="AX30" s="378"/>
      <c r="AY30" s="429"/>
      <c r="AZ30" s="430"/>
      <c r="BA30" s="430"/>
      <c r="BB30" s="431"/>
      <c r="BC30" s="379" t="s">
        <v>52</v>
      </c>
      <c r="BD30" s="380"/>
      <c r="BE30" s="380"/>
      <c r="BF30" s="380"/>
      <c r="BG30" s="380"/>
      <c r="BH30" s="380"/>
      <c r="BI30" s="380"/>
      <c r="BJ30" s="380"/>
      <c r="BK30" s="380"/>
      <c r="BL30" s="380"/>
      <c r="BM30" s="381"/>
      <c r="BN30" s="440">
        <v>10908476</v>
      </c>
      <c r="BO30" s="441"/>
      <c r="BP30" s="441"/>
      <c r="BQ30" s="441"/>
      <c r="BR30" s="441"/>
      <c r="BS30" s="441"/>
      <c r="BT30" s="441"/>
      <c r="BU30" s="442"/>
      <c r="BV30" s="440">
        <v>9470945</v>
      </c>
      <c r="BW30" s="441"/>
      <c r="BX30" s="441"/>
      <c r="BY30" s="441"/>
      <c r="BZ30" s="441"/>
      <c r="CA30" s="441"/>
      <c r="CB30" s="441"/>
      <c r="CC30" s="442"/>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5"/>
      <c r="B31" s="200"/>
      <c r="DI31" s="201"/>
    </row>
    <row r="32" spans="1:113" ht="13.5" customHeight="1" x14ac:dyDescent="0.15">
      <c r="A32" s="175"/>
      <c r="B32" s="202"/>
      <c r="C32" s="365" t="s">
        <v>191</v>
      </c>
      <c r="D32" s="365"/>
      <c r="E32" s="365"/>
      <c r="F32" s="365"/>
      <c r="G32" s="365"/>
      <c r="H32" s="365"/>
      <c r="I32" s="365"/>
      <c r="J32" s="365"/>
      <c r="K32" s="365"/>
      <c r="L32" s="365"/>
      <c r="M32" s="365"/>
      <c r="N32" s="365"/>
      <c r="O32" s="365"/>
      <c r="P32" s="365"/>
      <c r="Q32" s="365"/>
      <c r="R32" s="365"/>
      <c r="S32" s="365"/>
      <c r="U32" s="366" t="s">
        <v>192</v>
      </c>
      <c r="V32" s="366"/>
      <c r="W32" s="366"/>
      <c r="X32" s="366"/>
      <c r="Y32" s="366"/>
      <c r="Z32" s="366"/>
      <c r="AA32" s="366"/>
      <c r="AB32" s="366"/>
      <c r="AC32" s="366"/>
      <c r="AD32" s="366"/>
      <c r="AE32" s="366"/>
      <c r="AF32" s="366"/>
      <c r="AG32" s="366"/>
      <c r="AH32" s="366"/>
      <c r="AI32" s="366"/>
      <c r="AJ32" s="366"/>
      <c r="AK32" s="366"/>
      <c r="AM32" s="366" t="s">
        <v>193</v>
      </c>
      <c r="AN32" s="366"/>
      <c r="AO32" s="366"/>
      <c r="AP32" s="366"/>
      <c r="AQ32" s="366"/>
      <c r="AR32" s="366"/>
      <c r="AS32" s="366"/>
      <c r="AT32" s="366"/>
      <c r="AU32" s="366"/>
      <c r="AV32" s="366"/>
      <c r="AW32" s="366"/>
      <c r="AX32" s="366"/>
      <c r="AY32" s="366"/>
      <c r="AZ32" s="366"/>
      <c r="BA32" s="366"/>
      <c r="BB32" s="366"/>
      <c r="BC32" s="366"/>
      <c r="BE32" s="366" t="s">
        <v>194</v>
      </c>
      <c r="BF32" s="366"/>
      <c r="BG32" s="366"/>
      <c r="BH32" s="366"/>
      <c r="BI32" s="366"/>
      <c r="BJ32" s="366"/>
      <c r="BK32" s="366"/>
      <c r="BL32" s="366"/>
      <c r="BM32" s="366"/>
      <c r="BN32" s="366"/>
      <c r="BO32" s="366"/>
      <c r="BP32" s="366"/>
      <c r="BQ32" s="366"/>
      <c r="BR32" s="366"/>
      <c r="BS32" s="366"/>
      <c r="BT32" s="366"/>
      <c r="BU32" s="366"/>
      <c r="BW32" s="366" t="s">
        <v>195</v>
      </c>
      <c r="BX32" s="366"/>
      <c r="BY32" s="366"/>
      <c r="BZ32" s="366"/>
      <c r="CA32" s="366"/>
      <c r="CB32" s="366"/>
      <c r="CC32" s="366"/>
      <c r="CD32" s="366"/>
      <c r="CE32" s="366"/>
      <c r="CF32" s="366"/>
      <c r="CG32" s="366"/>
      <c r="CH32" s="366"/>
      <c r="CI32" s="366"/>
      <c r="CJ32" s="366"/>
      <c r="CK32" s="366"/>
      <c r="CL32" s="366"/>
      <c r="CM32" s="366"/>
      <c r="CO32" s="366" t="s">
        <v>196</v>
      </c>
      <c r="CP32" s="366"/>
      <c r="CQ32" s="366"/>
      <c r="CR32" s="366"/>
      <c r="CS32" s="366"/>
      <c r="CT32" s="366"/>
      <c r="CU32" s="366"/>
      <c r="CV32" s="366"/>
      <c r="CW32" s="366"/>
      <c r="CX32" s="366"/>
      <c r="CY32" s="366"/>
      <c r="CZ32" s="366"/>
      <c r="DA32" s="366"/>
      <c r="DB32" s="366"/>
      <c r="DC32" s="366"/>
      <c r="DD32" s="366"/>
      <c r="DE32" s="366"/>
      <c r="DI32" s="201"/>
    </row>
    <row r="33" spans="1:113" ht="13.5" customHeight="1" x14ac:dyDescent="0.15">
      <c r="A33" s="175"/>
      <c r="B33" s="202"/>
      <c r="C33" s="358" t="s">
        <v>197</v>
      </c>
      <c r="D33" s="358"/>
      <c r="E33" s="357" t="s">
        <v>198</v>
      </c>
      <c r="F33" s="357"/>
      <c r="G33" s="357"/>
      <c r="H33" s="357"/>
      <c r="I33" s="357"/>
      <c r="J33" s="357"/>
      <c r="K33" s="357"/>
      <c r="L33" s="357"/>
      <c r="M33" s="357"/>
      <c r="N33" s="357"/>
      <c r="O33" s="357"/>
      <c r="P33" s="357"/>
      <c r="Q33" s="357"/>
      <c r="R33" s="357"/>
      <c r="S33" s="357"/>
      <c r="T33" s="179"/>
      <c r="U33" s="358" t="s">
        <v>199</v>
      </c>
      <c r="V33" s="358"/>
      <c r="W33" s="357" t="s">
        <v>200</v>
      </c>
      <c r="X33" s="357"/>
      <c r="Y33" s="357"/>
      <c r="Z33" s="357"/>
      <c r="AA33" s="357"/>
      <c r="AB33" s="357"/>
      <c r="AC33" s="357"/>
      <c r="AD33" s="357"/>
      <c r="AE33" s="357"/>
      <c r="AF33" s="357"/>
      <c r="AG33" s="357"/>
      <c r="AH33" s="357"/>
      <c r="AI33" s="357"/>
      <c r="AJ33" s="357"/>
      <c r="AK33" s="357"/>
      <c r="AL33" s="179"/>
      <c r="AM33" s="358" t="s">
        <v>197</v>
      </c>
      <c r="AN33" s="358"/>
      <c r="AO33" s="357" t="s">
        <v>201</v>
      </c>
      <c r="AP33" s="357"/>
      <c r="AQ33" s="357"/>
      <c r="AR33" s="357"/>
      <c r="AS33" s="357"/>
      <c r="AT33" s="357"/>
      <c r="AU33" s="357"/>
      <c r="AV33" s="357"/>
      <c r="AW33" s="357"/>
      <c r="AX33" s="357"/>
      <c r="AY33" s="357"/>
      <c r="AZ33" s="357"/>
      <c r="BA33" s="357"/>
      <c r="BB33" s="357"/>
      <c r="BC33" s="357"/>
      <c r="BD33" s="185"/>
      <c r="BE33" s="357" t="s">
        <v>202</v>
      </c>
      <c r="BF33" s="357"/>
      <c r="BG33" s="357" t="s">
        <v>203</v>
      </c>
      <c r="BH33" s="357"/>
      <c r="BI33" s="357"/>
      <c r="BJ33" s="357"/>
      <c r="BK33" s="357"/>
      <c r="BL33" s="357"/>
      <c r="BM33" s="357"/>
      <c r="BN33" s="357"/>
      <c r="BO33" s="357"/>
      <c r="BP33" s="357"/>
      <c r="BQ33" s="357"/>
      <c r="BR33" s="357"/>
      <c r="BS33" s="357"/>
      <c r="BT33" s="357"/>
      <c r="BU33" s="357"/>
      <c r="BV33" s="185"/>
      <c r="BW33" s="358" t="s">
        <v>202</v>
      </c>
      <c r="BX33" s="358"/>
      <c r="BY33" s="357" t="s">
        <v>204</v>
      </c>
      <c r="BZ33" s="357"/>
      <c r="CA33" s="357"/>
      <c r="CB33" s="357"/>
      <c r="CC33" s="357"/>
      <c r="CD33" s="357"/>
      <c r="CE33" s="357"/>
      <c r="CF33" s="357"/>
      <c r="CG33" s="357"/>
      <c r="CH33" s="357"/>
      <c r="CI33" s="357"/>
      <c r="CJ33" s="357"/>
      <c r="CK33" s="357"/>
      <c r="CL33" s="357"/>
      <c r="CM33" s="357"/>
      <c r="CN33" s="179"/>
      <c r="CO33" s="358" t="s">
        <v>197</v>
      </c>
      <c r="CP33" s="358"/>
      <c r="CQ33" s="357" t="s">
        <v>205</v>
      </c>
      <c r="CR33" s="357"/>
      <c r="CS33" s="357"/>
      <c r="CT33" s="357"/>
      <c r="CU33" s="357"/>
      <c r="CV33" s="357"/>
      <c r="CW33" s="357"/>
      <c r="CX33" s="357"/>
      <c r="CY33" s="357"/>
      <c r="CZ33" s="357"/>
      <c r="DA33" s="357"/>
      <c r="DB33" s="357"/>
      <c r="DC33" s="357"/>
      <c r="DD33" s="357"/>
      <c r="DE33" s="357"/>
      <c r="DF33" s="179"/>
      <c r="DG33" s="356" t="s">
        <v>206</v>
      </c>
      <c r="DH33" s="356"/>
      <c r="DI33" s="180"/>
    </row>
    <row r="34" spans="1:113" ht="32.25" customHeight="1" x14ac:dyDescent="0.15">
      <c r="A34" s="175"/>
      <c r="B34" s="202"/>
      <c r="C34" s="354">
        <f>IF(E34="","",1)</f>
        <v>1</v>
      </c>
      <c r="D34" s="354"/>
      <c r="E34" s="355" t="str">
        <f>IF('各会計、関係団体の財政状況及び健全化判断比率'!B7="","",'各会計、関係団体の財政状況及び健全化判断比率'!B7)</f>
        <v>一般会計</v>
      </c>
      <c r="F34" s="355"/>
      <c r="G34" s="355"/>
      <c r="H34" s="355"/>
      <c r="I34" s="355"/>
      <c r="J34" s="355"/>
      <c r="K34" s="355"/>
      <c r="L34" s="355"/>
      <c r="M34" s="355"/>
      <c r="N34" s="355"/>
      <c r="O34" s="355"/>
      <c r="P34" s="355"/>
      <c r="Q34" s="355"/>
      <c r="R34" s="355"/>
      <c r="S34" s="355"/>
      <c r="T34" s="175"/>
      <c r="U34" s="354">
        <f>IF(W34="","",MAX(C34:D43)+1)</f>
        <v>3</v>
      </c>
      <c r="V34" s="354"/>
      <c r="W34" s="355" t="str">
        <f>IF('各会計、関係団体の財政状況及び健全化判断比率'!B28="","",'各会計、関係団体の財政状況及び健全化判断比率'!B28)</f>
        <v>公共駐車場事業特別会計</v>
      </c>
      <c r="X34" s="355"/>
      <c r="Y34" s="355"/>
      <c r="Z34" s="355"/>
      <c r="AA34" s="355"/>
      <c r="AB34" s="355"/>
      <c r="AC34" s="355"/>
      <c r="AD34" s="355"/>
      <c r="AE34" s="355"/>
      <c r="AF34" s="355"/>
      <c r="AG34" s="355"/>
      <c r="AH34" s="355"/>
      <c r="AI34" s="355"/>
      <c r="AJ34" s="355"/>
      <c r="AK34" s="355"/>
      <c r="AL34" s="175"/>
      <c r="AM34" s="354">
        <f>IF(AO34="","",MAX(C34:D43,U34:V43)+1)</f>
        <v>6</v>
      </c>
      <c r="AN34" s="354"/>
      <c r="AO34" s="355" t="str">
        <f>IF('各会計、関係団体の財政状況及び健全化判断比率'!B31="","",'各会計、関係団体の財政状況及び健全化判断比率'!B31)</f>
        <v>水道事業会計</v>
      </c>
      <c r="AP34" s="355"/>
      <c r="AQ34" s="355"/>
      <c r="AR34" s="355"/>
      <c r="AS34" s="355"/>
      <c r="AT34" s="355"/>
      <c r="AU34" s="355"/>
      <c r="AV34" s="355"/>
      <c r="AW34" s="355"/>
      <c r="AX34" s="355"/>
      <c r="AY34" s="355"/>
      <c r="AZ34" s="355"/>
      <c r="BA34" s="355"/>
      <c r="BB34" s="355"/>
      <c r="BC34" s="355"/>
      <c r="BD34" s="175"/>
      <c r="BE34" s="354">
        <f>IF(BG34="","",MAX(C34:D43,U34:V43,AM34:AN43)+1)</f>
        <v>9</v>
      </c>
      <c r="BF34" s="354"/>
      <c r="BG34" s="355" t="str">
        <f>IF('各会計、関係団体の財政状況及び健全化判断比率'!B34="","",'各会計、関係団体の財政状況及び健全化判断比率'!B34)</f>
        <v>東三河都市計画事業豊川西部土地区画整理事業特別会計</v>
      </c>
      <c r="BH34" s="355"/>
      <c r="BI34" s="355"/>
      <c r="BJ34" s="355"/>
      <c r="BK34" s="355"/>
      <c r="BL34" s="355"/>
      <c r="BM34" s="355"/>
      <c r="BN34" s="355"/>
      <c r="BO34" s="355"/>
      <c r="BP34" s="355"/>
      <c r="BQ34" s="355"/>
      <c r="BR34" s="355"/>
      <c r="BS34" s="355"/>
      <c r="BT34" s="355"/>
      <c r="BU34" s="355"/>
      <c r="BV34" s="175"/>
      <c r="BW34" s="354">
        <f>IF(BY34="","",MAX(C34:D43,U34:V43,AM34:AN43,BE34:BF43)+1)</f>
        <v>11</v>
      </c>
      <c r="BX34" s="354"/>
      <c r="BY34" s="355" t="str">
        <f>IF('各会計、関係団体の財政状況及び健全化判断比率'!B68="","",'各会計、関係団体の財政状況及び健全化判断比率'!B68)</f>
        <v>愛知県後期高齢者医療広域連合（一般会計）</v>
      </c>
      <c r="BZ34" s="355"/>
      <c r="CA34" s="355"/>
      <c r="CB34" s="355"/>
      <c r="CC34" s="355"/>
      <c r="CD34" s="355"/>
      <c r="CE34" s="355"/>
      <c r="CF34" s="355"/>
      <c r="CG34" s="355"/>
      <c r="CH34" s="355"/>
      <c r="CI34" s="355"/>
      <c r="CJ34" s="355"/>
      <c r="CK34" s="355"/>
      <c r="CL34" s="355"/>
      <c r="CM34" s="355"/>
      <c r="CN34" s="175"/>
      <c r="CO34" s="354">
        <f>IF(CQ34="","",MAX(C34:D43,U34:V43,AM34:AN43,BE34:BF43,BW34:BX43)+1)</f>
        <v>15</v>
      </c>
      <c r="CP34" s="354"/>
      <c r="CQ34" s="355" t="str">
        <f>IF('各会計、関係団体の財政状況及び健全化判断比率'!BS7="","",'各会計、関係団体の財政状況及び健全化判断比率'!BS7)</f>
        <v>豊川市国際交流協会</v>
      </c>
      <c r="CR34" s="355"/>
      <c r="CS34" s="355"/>
      <c r="CT34" s="355"/>
      <c r="CU34" s="355"/>
      <c r="CV34" s="355"/>
      <c r="CW34" s="355"/>
      <c r="CX34" s="355"/>
      <c r="CY34" s="355"/>
      <c r="CZ34" s="355"/>
      <c r="DA34" s="355"/>
      <c r="DB34" s="355"/>
      <c r="DC34" s="355"/>
      <c r="DD34" s="355"/>
      <c r="DE34" s="355"/>
      <c r="DG34" s="352" t="str">
        <f>IF('各会計、関係団体の財政状況及び健全化判断比率'!BR7="","",'各会計、関係団体の財政状況及び健全化判断比率'!BR7)</f>
        <v/>
      </c>
      <c r="DH34" s="352"/>
      <c r="DI34" s="180"/>
    </row>
    <row r="35" spans="1:113" ht="32.25" customHeight="1" x14ac:dyDescent="0.15">
      <c r="A35" s="175"/>
      <c r="B35" s="202"/>
      <c r="C35" s="354">
        <f>IF(E35="","",C34+1)</f>
        <v>2</v>
      </c>
      <c r="D35" s="354"/>
      <c r="E35" s="355" t="str">
        <f>IF('各会計、関係団体の財政状況及び健全化判断比率'!B8="","",'各会計、関係団体の財政状況及び健全化判断比率'!B8)</f>
        <v>土地取得特別会計</v>
      </c>
      <c r="F35" s="355"/>
      <c r="G35" s="355"/>
      <c r="H35" s="355"/>
      <c r="I35" s="355"/>
      <c r="J35" s="355"/>
      <c r="K35" s="355"/>
      <c r="L35" s="355"/>
      <c r="M35" s="355"/>
      <c r="N35" s="355"/>
      <c r="O35" s="355"/>
      <c r="P35" s="355"/>
      <c r="Q35" s="355"/>
      <c r="R35" s="355"/>
      <c r="S35" s="355"/>
      <c r="T35" s="175"/>
      <c r="U35" s="354">
        <f>IF(W35="","",U34+1)</f>
        <v>4</v>
      </c>
      <c r="V35" s="354"/>
      <c r="W35" s="355" t="str">
        <f>IF('各会計、関係団体の財政状況及び健全化判断比率'!B29="","",'各会計、関係団体の財政状況及び健全化判断比率'!B29)</f>
        <v>国民健康保険特別会計</v>
      </c>
      <c r="X35" s="355"/>
      <c r="Y35" s="355"/>
      <c r="Z35" s="355"/>
      <c r="AA35" s="355"/>
      <c r="AB35" s="355"/>
      <c r="AC35" s="355"/>
      <c r="AD35" s="355"/>
      <c r="AE35" s="355"/>
      <c r="AF35" s="355"/>
      <c r="AG35" s="355"/>
      <c r="AH35" s="355"/>
      <c r="AI35" s="355"/>
      <c r="AJ35" s="355"/>
      <c r="AK35" s="355"/>
      <c r="AL35" s="175"/>
      <c r="AM35" s="354">
        <f t="shared" ref="AM35:AM43" si="0">IF(AO35="","",AM34+1)</f>
        <v>7</v>
      </c>
      <c r="AN35" s="354"/>
      <c r="AO35" s="355" t="str">
        <f>IF('各会計、関係団体の財政状況及び健全化判断比率'!B32="","",'各会計、関係団体の財政状況及び健全化判断比率'!B32)</f>
        <v>下水道事業会計</v>
      </c>
      <c r="AP35" s="355"/>
      <c r="AQ35" s="355"/>
      <c r="AR35" s="355"/>
      <c r="AS35" s="355"/>
      <c r="AT35" s="355"/>
      <c r="AU35" s="355"/>
      <c r="AV35" s="355"/>
      <c r="AW35" s="355"/>
      <c r="AX35" s="355"/>
      <c r="AY35" s="355"/>
      <c r="AZ35" s="355"/>
      <c r="BA35" s="355"/>
      <c r="BB35" s="355"/>
      <c r="BC35" s="355"/>
      <c r="BD35" s="175"/>
      <c r="BE35" s="354">
        <f t="shared" ref="BE35:BE43" si="1">IF(BG35="","",BE34+1)</f>
        <v>10</v>
      </c>
      <c r="BF35" s="354"/>
      <c r="BG35" s="355" t="str">
        <f>IF('各会計、関係団体の財政状況及び健全化判断比率'!B35="","",'各会計、関係団体の財政状況及び健全化判断比率'!B35)</f>
        <v>東三河都市計画事業豊川駅東土地区画整理事業特別会計</v>
      </c>
      <c r="BH35" s="355"/>
      <c r="BI35" s="355"/>
      <c r="BJ35" s="355"/>
      <c r="BK35" s="355"/>
      <c r="BL35" s="355"/>
      <c r="BM35" s="355"/>
      <c r="BN35" s="355"/>
      <c r="BO35" s="355"/>
      <c r="BP35" s="355"/>
      <c r="BQ35" s="355"/>
      <c r="BR35" s="355"/>
      <c r="BS35" s="355"/>
      <c r="BT35" s="355"/>
      <c r="BU35" s="355"/>
      <c r="BV35" s="175"/>
      <c r="BW35" s="354">
        <f t="shared" ref="BW35:BW43" si="2">IF(BY35="","",BW34+1)</f>
        <v>12</v>
      </c>
      <c r="BX35" s="354"/>
      <c r="BY35" s="355" t="str">
        <f>IF('各会計、関係団体の財政状況及び健全化判断比率'!B69="","",'各会計、関係団体の財政状況及び健全化判断比率'!B69)</f>
        <v>愛知県後期高齢者医療広域連合（後期高齢者医療特別会計）</v>
      </c>
      <c r="BZ35" s="355"/>
      <c r="CA35" s="355"/>
      <c r="CB35" s="355"/>
      <c r="CC35" s="355"/>
      <c r="CD35" s="355"/>
      <c r="CE35" s="355"/>
      <c r="CF35" s="355"/>
      <c r="CG35" s="355"/>
      <c r="CH35" s="355"/>
      <c r="CI35" s="355"/>
      <c r="CJ35" s="355"/>
      <c r="CK35" s="355"/>
      <c r="CL35" s="355"/>
      <c r="CM35" s="355"/>
      <c r="CN35" s="175"/>
      <c r="CO35" s="354">
        <f t="shared" ref="CO35:CO43" si="3">IF(CQ35="","",CO34+1)</f>
        <v>16</v>
      </c>
      <c r="CP35" s="354"/>
      <c r="CQ35" s="355" t="str">
        <f>IF('各会計、関係団体の財政状況及び健全化判断比率'!BS8="","",'各会計、関係団体の財政状況及び健全化判断比率'!BS8)</f>
        <v>豊川文化協会</v>
      </c>
      <c r="CR35" s="355"/>
      <c r="CS35" s="355"/>
      <c r="CT35" s="355"/>
      <c r="CU35" s="355"/>
      <c r="CV35" s="355"/>
      <c r="CW35" s="355"/>
      <c r="CX35" s="355"/>
      <c r="CY35" s="355"/>
      <c r="CZ35" s="355"/>
      <c r="DA35" s="355"/>
      <c r="DB35" s="355"/>
      <c r="DC35" s="355"/>
      <c r="DD35" s="355"/>
      <c r="DE35" s="355"/>
      <c r="DG35" s="352" t="str">
        <f>IF('各会計、関係団体の財政状況及び健全化判断比率'!BR8="","",'各会計、関係団体の財政状況及び健全化判断比率'!BR8)</f>
        <v/>
      </c>
      <c r="DH35" s="352"/>
      <c r="DI35" s="180"/>
    </row>
    <row r="36" spans="1:113" ht="32.25" customHeight="1" x14ac:dyDescent="0.15">
      <c r="A36" s="175"/>
      <c r="B36" s="202"/>
      <c r="C36" s="354" t="str">
        <f>IF(E36="","",C35+1)</f>
        <v/>
      </c>
      <c r="D36" s="354"/>
      <c r="E36" s="355" t="str">
        <f>IF('各会計、関係団体の財政状況及び健全化判断比率'!B9="","",'各会計、関係団体の財政状況及び健全化判断比率'!B9)</f>
        <v/>
      </c>
      <c r="F36" s="355"/>
      <c r="G36" s="355"/>
      <c r="H36" s="355"/>
      <c r="I36" s="355"/>
      <c r="J36" s="355"/>
      <c r="K36" s="355"/>
      <c r="L36" s="355"/>
      <c r="M36" s="355"/>
      <c r="N36" s="355"/>
      <c r="O36" s="355"/>
      <c r="P36" s="355"/>
      <c r="Q36" s="355"/>
      <c r="R36" s="355"/>
      <c r="S36" s="355"/>
      <c r="T36" s="175"/>
      <c r="U36" s="354">
        <f t="shared" ref="U36:U43" si="4">IF(W36="","",U35+1)</f>
        <v>5</v>
      </c>
      <c r="V36" s="354"/>
      <c r="W36" s="355" t="str">
        <f>IF('各会計、関係団体の財政状況及び健全化判断比率'!B30="","",'各会計、関係団体の財政状況及び健全化判断比率'!B30)</f>
        <v>後期高齢者医療特別会計</v>
      </c>
      <c r="X36" s="355"/>
      <c r="Y36" s="355"/>
      <c r="Z36" s="355"/>
      <c r="AA36" s="355"/>
      <c r="AB36" s="355"/>
      <c r="AC36" s="355"/>
      <c r="AD36" s="355"/>
      <c r="AE36" s="355"/>
      <c r="AF36" s="355"/>
      <c r="AG36" s="355"/>
      <c r="AH36" s="355"/>
      <c r="AI36" s="355"/>
      <c r="AJ36" s="355"/>
      <c r="AK36" s="355"/>
      <c r="AL36" s="175"/>
      <c r="AM36" s="354">
        <f t="shared" si="0"/>
        <v>8</v>
      </c>
      <c r="AN36" s="354"/>
      <c r="AO36" s="355" t="str">
        <f>IF('各会計、関係団体の財政状況及び健全化判断比率'!B33="","",'各会計、関係団体の財政状況及び健全化判断比率'!B33)</f>
        <v>病院事業会計</v>
      </c>
      <c r="AP36" s="355"/>
      <c r="AQ36" s="355"/>
      <c r="AR36" s="355"/>
      <c r="AS36" s="355"/>
      <c r="AT36" s="355"/>
      <c r="AU36" s="355"/>
      <c r="AV36" s="355"/>
      <c r="AW36" s="355"/>
      <c r="AX36" s="355"/>
      <c r="AY36" s="355"/>
      <c r="AZ36" s="355"/>
      <c r="BA36" s="355"/>
      <c r="BB36" s="355"/>
      <c r="BC36" s="355"/>
      <c r="BD36" s="175"/>
      <c r="BE36" s="354" t="str">
        <f t="shared" si="1"/>
        <v/>
      </c>
      <c r="BF36" s="354"/>
      <c r="BG36" s="355"/>
      <c r="BH36" s="355"/>
      <c r="BI36" s="355"/>
      <c r="BJ36" s="355"/>
      <c r="BK36" s="355"/>
      <c r="BL36" s="355"/>
      <c r="BM36" s="355"/>
      <c r="BN36" s="355"/>
      <c r="BO36" s="355"/>
      <c r="BP36" s="355"/>
      <c r="BQ36" s="355"/>
      <c r="BR36" s="355"/>
      <c r="BS36" s="355"/>
      <c r="BT36" s="355"/>
      <c r="BU36" s="355"/>
      <c r="BV36" s="175"/>
      <c r="BW36" s="354">
        <f t="shared" si="2"/>
        <v>13</v>
      </c>
      <c r="BX36" s="354"/>
      <c r="BY36" s="355" t="str">
        <f>IF('各会計、関係団体の財政状況及び健全化判断比率'!B70="","",'各会計、関係団体の財政状況及び健全化判断比率'!B70)</f>
        <v>東三河広域連合（一般会計）</v>
      </c>
      <c r="BZ36" s="355"/>
      <c r="CA36" s="355"/>
      <c r="CB36" s="355"/>
      <c r="CC36" s="355"/>
      <c r="CD36" s="355"/>
      <c r="CE36" s="355"/>
      <c r="CF36" s="355"/>
      <c r="CG36" s="355"/>
      <c r="CH36" s="355"/>
      <c r="CI36" s="355"/>
      <c r="CJ36" s="355"/>
      <c r="CK36" s="355"/>
      <c r="CL36" s="355"/>
      <c r="CM36" s="355"/>
      <c r="CN36" s="175"/>
      <c r="CO36" s="354">
        <f t="shared" si="3"/>
        <v>17</v>
      </c>
      <c r="CP36" s="354"/>
      <c r="CQ36" s="355" t="str">
        <f>IF('各会計、関係団体の財政状況及び健全化判断比率'!BS9="","",'各会計、関係団体の財政状況及び健全化判断比率'!BS9)</f>
        <v>豊川市土地開発公社</v>
      </c>
      <c r="CR36" s="355"/>
      <c r="CS36" s="355"/>
      <c r="CT36" s="355"/>
      <c r="CU36" s="355"/>
      <c r="CV36" s="355"/>
      <c r="CW36" s="355"/>
      <c r="CX36" s="355"/>
      <c r="CY36" s="355"/>
      <c r="CZ36" s="355"/>
      <c r="DA36" s="355"/>
      <c r="DB36" s="355"/>
      <c r="DC36" s="355"/>
      <c r="DD36" s="355"/>
      <c r="DE36" s="355"/>
      <c r="DG36" s="352" t="str">
        <f>IF('各会計、関係団体の財政状況及び健全化判断比率'!BR9="","",'各会計、関係団体の財政状況及び健全化判断比率'!BR9)</f>
        <v/>
      </c>
      <c r="DH36" s="352"/>
      <c r="DI36" s="180"/>
    </row>
    <row r="37" spans="1:113" ht="32.25" customHeight="1" x14ac:dyDescent="0.15">
      <c r="A37" s="175"/>
      <c r="B37" s="202"/>
      <c r="C37" s="354" t="str">
        <f>IF(E37="","",C36+1)</f>
        <v/>
      </c>
      <c r="D37" s="354"/>
      <c r="E37" s="355" t="str">
        <f>IF('各会計、関係団体の財政状況及び健全化判断比率'!B10="","",'各会計、関係団体の財政状況及び健全化判断比率'!B10)</f>
        <v/>
      </c>
      <c r="F37" s="355"/>
      <c r="G37" s="355"/>
      <c r="H37" s="355"/>
      <c r="I37" s="355"/>
      <c r="J37" s="355"/>
      <c r="K37" s="355"/>
      <c r="L37" s="355"/>
      <c r="M37" s="355"/>
      <c r="N37" s="355"/>
      <c r="O37" s="355"/>
      <c r="P37" s="355"/>
      <c r="Q37" s="355"/>
      <c r="R37" s="355"/>
      <c r="S37" s="355"/>
      <c r="T37" s="175"/>
      <c r="U37" s="354" t="str">
        <f t="shared" si="4"/>
        <v/>
      </c>
      <c r="V37" s="354"/>
      <c r="W37" s="355"/>
      <c r="X37" s="355"/>
      <c r="Y37" s="355"/>
      <c r="Z37" s="355"/>
      <c r="AA37" s="355"/>
      <c r="AB37" s="355"/>
      <c r="AC37" s="355"/>
      <c r="AD37" s="355"/>
      <c r="AE37" s="355"/>
      <c r="AF37" s="355"/>
      <c r="AG37" s="355"/>
      <c r="AH37" s="355"/>
      <c r="AI37" s="355"/>
      <c r="AJ37" s="355"/>
      <c r="AK37" s="355"/>
      <c r="AL37" s="175"/>
      <c r="AM37" s="354" t="str">
        <f t="shared" si="0"/>
        <v/>
      </c>
      <c r="AN37" s="354"/>
      <c r="AO37" s="355"/>
      <c r="AP37" s="355"/>
      <c r="AQ37" s="355"/>
      <c r="AR37" s="355"/>
      <c r="AS37" s="355"/>
      <c r="AT37" s="355"/>
      <c r="AU37" s="355"/>
      <c r="AV37" s="355"/>
      <c r="AW37" s="355"/>
      <c r="AX37" s="355"/>
      <c r="AY37" s="355"/>
      <c r="AZ37" s="355"/>
      <c r="BA37" s="355"/>
      <c r="BB37" s="355"/>
      <c r="BC37" s="355"/>
      <c r="BD37" s="175"/>
      <c r="BE37" s="354" t="str">
        <f t="shared" si="1"/>
        <v/>
      </c>
      <c r="BF37" s="354"/>
      <c r="BG37" s="355"/>
      <c r="BH37" s="355"/>
      <c r="BI37" s="355"/>
      <c r="BJ37" s="355"/>
      <c r="BK37" s="355"/>
      <c r="BL37" s="355"/>
      <c r="BM37" s="355"/>
      <c r="BN37" s="355"/>
      <c r="BO37" s="355"/>
      <c r="BP37" s="355"/>
      <c r="BQ37" s="355"/>
      <c r="BR37" s="355"/>
      <c r="BS37" s="355"/>
      <c r="BT37" s="355"/>
      <c r="BU37" s="355"/>
      <c r="BV37" s="175"/>
      <c r="BW37" s="354">
        <f t="shared" si="2"/>
        <v>14</v>
      </c>
      <c r="BX37" s="354"/>
      <c r="BY37" s="355" t="str">
        <f>IF('各会計、関係団体の財政状況及び健全化判断比率'!B71="","",'各会計、関係団体の財政状況及び健全化判断比率'!B71)</f>
        <v>東三河広域連合（介護保険特別会計）</v>
      </c>
      <c r="BZ37" s="355"/>
      <c r="CA37" s="355"/>
      <c r="CB37" s="355"/>
      <c r="CC37" s="355"/>
      <c r="CD37" s="355"/>
      <c r="CE37" s="355"/>
      <c r="CF37" s="355"/>
      <c r="CG37" s="355"/>
      <c r="CH37" s="355"/>
      <c r="CI37" s="355"/>
      <c r="CJ37" s="355"/>
      <c r="CK37" s="355"/>
      <c r="CL37" s="355"/>
      <c r="CM37" s="355"/>
      <c r="CN37" s="175"/>
      <c r="CO37" s="354">
        <f t="shared" si="3"/>
        <v>18</v>
      </c>
      <c r="CP37" s="354"/>
      <c r="CQ37" s="355" t="str">
        <f>IF('各会計、関係団体の財政状況及び健全化判断比率'!BS10="","",'各会計、関係団体の財政状況及び健全化判断比率'!BS10)</f>
        <v>株式会社本宮</v>
      </c>
      <c r="CR37" s="355"/>
      <c r="CS37" s="355"/>
      <c r="CT37" s="355"/>
      <c r="CU37" s="355"/>
      <c r="CV37" s="355"/>
      <c r="CW37" s="355"/>
      <c r="CX37" s="355"/>
      <c r="CY37" s="355"/>
      <c r="CZ37" s="355"/>
      <c r="DA37" s="355"/>
      <c r="DB37" s="355"/>
      <c r="DC37" s="355"/>
      <c r="DD37" s="355"/>
      <c r="DE37" s="355"/>
      <c r="DG37" s="352" t="str">
        <f>IF('各会計、関係団体の財政状況及び健全化判断比率'!BR10="","",'各会計、関係団体の財政状況及び健全化判断比率'!BR10)</f>
        <v/>
      </c>
      <c r="DH37" s="352"/>
      <c r="DI37" s="180"/>
    </row>
    <row r="38" spans="1:113" ht="32.25" customHeight="1" x14ac:dyDescent="0.15">
      <c r="A38" s="175"/>
      <c r="B38" s="202"/>
      <c r="C38" s="354" t="str">
        <f t="shared" ref="C38:C43" si="5">IF(E38="","",C37+1)</f>
        <v/>
      </c>
      <c r="D38" s="354"/>
      <c r="E38" s="355" t="str">
        <f>IF('各会計、関係団体の財政状況及び健全化判断比率'!B11="","",'各会計、関係団体の財政状況及び健全化判断比率'!B11)</f>
        <v/>
      </c>
      <c r="F38" s="355"/>
      <c r="G38" s="355"/>
      <c r="H38" s="355"/>
      <c r="I38" s="355"/>
      <c r="J38" s="355"/>
      <c r="K38" s="355"/>
      <c r="L38" s="355"/>
      <c r="M38" s="355"/>
      <c r="N38" s="355"/>
      <c r="O38" s="355"/>
      <c r="P38" s="355"/>
      <c r="Q38" s="355"/>
      <c r="R38" s="355"/>
      <c r="S38" s="355"/>
      <c r="T38" s="175"/>
      <c r="U38" s="354" t="str">
        <f t="shared" si="4"/>
        <v/>
      </c>
      <c r="V38" s="354"/>
      <c r="W38" s="355"/>
      <c r="X38" s="355"/>
      <c r="Y38" s="355"/>
      <c r="Z38" s="355"/>
      <c r="AA38" s="355"/>
      <c r="AB38" s="355"/>
      <c r="AC38" s="355"/>
      <c r="AD38" s="355"/>
      <c r="AE38" s="355"/>
      <c r="AF38" s="355"/>
      <c r="AG38" s="355"/>
      <c r="AH38" s="355"/>
      <c r="AI38" s="355"/>
      <c r="AJ38" s="355"/>
      <c r="AK38" s="355"/>
      <c r="AL38" s="175"/>
      <c r="AM38" s="354" t="str">
        <f t="shared" si="0"/>
        <v/>
      </c>
      <c r="AN38" s="354"/>
      <c r="AO38" s="355"/>
      <c r="AP38" s="355"/>
      <c r="AQ38" s="355"/>
      <c r="AR38" s="355"/>
      <c r="AS38" s="355"/>
      <c r="AT38" s="355"/>
      <c r="AU38" s="355"/>
      <c r="AV38" s="355"/>
      <c r="AW38" s="355"/>
      <c r="AX38" s="355"/>
      <c r="AY38" s="355"/>
      <c r="AZ38" s="355"/>
      <c r="BA38" s="355"/>
      <c r="BB38" s="355"/>
      <c r="BC38" s="355"/>
      <c r="BD38" s="175"/>
      <c r="BE38" s="354" t="str">
        <f t="shared" si="1"/>
        <v/>
      </c>
      <c r="BF38" s="354"/>
      <c r="BG38" s="355"/>
      <c r="BH38" s="355"/>
      <c r="BI38" s="355"/>
      <c r="BJ38" s="355"/>
      <c r="BK38" s="355"/>
      <c r="BL38" s="355"/>
      <c r="BM38" s="355"/>
      <c r="BN38" s="355"/>
      <c r="BO38" s="355"/>
      <c r="BP38" s="355"/>
      <c r="BQ38" s="355"/>
      <c r="BR38" s="355"/>
      <c r="BS38" s="355"/>
      <c r="BT38" s="355"/>
      <c r="BU38" s="355"/>
      <c r="BV38" s="175"/>
      <c r="BW38" s="354" t="str">
        <f t="shared" si="2"/>
        <v/>
      </c>
      <c r="BX38" s="354"/>
      <c r="BY38" s="355" t="str">
        <f>IF('各会計、関係団体の財政状況及び健全化判断比率'!B72="","",'各会計、関係団体の財政状況及び健全化判断比率'!B72)</f>
        <v/>
      </c>
      <c r="BZ38" s="355"/>
      <c r="CA38" s="355"/>
      <c r="CB38" s="355"/>
      <c r="CC38" s="355"/>
      <c r="CD38" s="355"/>
      <c r="CE38" s="355"/>
      <c r="CF38" s="355"/>
      <c r="CG38" s="355"/>
      <c r="CH38" s="355"/>
      <c r="CI38" s="355"/>
      <c r="CJ38" s="355"/>
      <c r="CK38" s="355"/>
      <c r="CL38" s="355"/>
      <c r="CM38" s="355"/>
      <c r="CN38" s="175"/>
      <c r="CO38" s="354" t="str">
        <f t="shared" si="3"/>
        <v/>
      </c>
      <c r="CP38" s="354"/>
      <c r="CQ38" s="355" t="str">
        <f>IF('各会計、関係団体の財政状況及び健全化判断比率'!BS11="","",'各会計、関係団体の財政状況及び健全化判断比率'!BS11)</f>
        <v/>
      </c>
      <c r="CR38" s="355"/>
      <c r="CS38" s="355"/>
      <c r="CT38" s="355"/>
      <c r="CU38" s="355"/>
      <c r="CV38" s="355"/>
      <c r="CW38" s="355"/>
      <c r="CX38" s="355"/>
      <c r="CY38" s="355"/>
      <c r="CZ38" s="355"/>
      <c r="DA38" s="355"/>
      <c r="DB38" s="355"/>
      <c r="DC38" s="355"/>
      <c r="DD38" s="355"/>
      <c r="DE38" s="355"/>
      <c r="DG38" s="352" t="str">
        <f>IF('各会計、関係団体の財政状況及び健全化判断比率'!BR11="","",'各会計、関係団体の財政状況及び健全化判断比率'!BR11)</f>
        <v/>
      </c>
      <c r="DH38" s="352"/>
      <c r="DI38" s="180"/>
    </row>
    <row r="39" spans="1:113" ht="32.25" customHeight="1" x14ac:dyDescent="0.15">
      <c r="A39" s="175"/>
      <c r="B39" s="202"/>
      <c r="C39" s="354" t="str">
        <f t="shared" si="5"/>
        <v/>
      </c>
      <c r="D39" s="354"/>
      <c r="E39" s="355" t="str">
        <f>IF('各会計、関係団体の財政状況及び健全化判断比率'!B12="","",'各会計、関係団体の財政状況及び健全化判断比率'!B12)</f>
        <v/>
      </c>
      <c r="F39" s="355"/>
      <c r="G39" s="355"/>
      <c r="H39" s="355"/>
      <c r="I39" s="355"/>
      <c r="J39" s="355"/>
      <c r="K39" s="355"/>
      <c r="L39" s="355"/>
      <c r="M39" s="355"/>
      <c r="N39" s="355"/>
      <c r="O39" s="355"/>
      <c r="P39" s="355"/>
      <c r="Q39" s="355"/>
      <c r="R39" s="355"/>
      <c r="S39" s="355"/>
      <c r="T39" s="175"/>
      <c r="U39" s="354" t="str">
        <f t="shared" si="4"/>
        <v/>
      </c>
      <c r="V39" s="354"/>
      <c r="W39" s="355"/>
      <c r="X39" s="355"/>
      <c r="Y39" s="355"/>
      <c r="Z39" s="355"/>
      <c r="AA39" s="355"/>
      <c r="AB39" s="355"/>
      <c r="AC39" s="355"/>
      <c r="AD39" s="355"/>
      <c r="AE39" s="355"/>
      <c r="AF39" s="355"/>
      <c r="AG39" s="355"/>
      <c r="AH39" s="355"/>
      <c r="AI39" s="355"/>
      <c r="AJ39" s="355"/>
      <c r="AK39" s="355"/>
      <c r="AL39" s="175"/>
      <c r="AM39" s="354" t="str">
        <f t="shared" si="0"/>
        <v/>
      </c>
      <c r="AN39" s="354"/>
      <c r="AO39" s="355"/>
      <c r="AP39" s="355"/>
      <c r="AQ39" s="355"/>
      <c r="AR39" s="355"/>
      <c r="AS39" s="355"/>
      <c r="AT39" s="355"/>
      <c r="AU39" s="355"/>
      <c r="AV39" s="355"/>
      <c r="AW39" s="355"/>
      <c r="AX39" s="355"/>
      <c r="AY39" s="355"/>
      <c r="AZ39" s="355"/>
      <c r="BA39" s="355"/>
      <c r="BB39" s="355"/>
      <c r="BC39" s="355"/>
      <c r="BD39" s="175"/>
      <c r="BE39" s="354" t="str">
        <f t="shared" si="1"/>
        <v/>
      </c>
      <c r="BF39" s="354"/>
      <c r="BG39" s="355"/>
      <c r="BH39" s="355"/>
      <c r="BI39" s="355"/>
      <c r="BJ39" s="355"/>
      <c r="BK39" s="355"/>
      <c r="BL39" s="355"/>
      <c r="BM39" s="355"/>
      <c r="BN39" s="355"/>
      <c r="BO39" s="355"/>
      <c r="BP39" s="355"/>
      <c r="BQ39" s="355"/>
      <c r="BR39" s="355"/>
      <c r="BS39" s="355"/>
      <c r="BT39" s="355"/>
      <c r="BU39" s="355"/>
      <c r="BV39" s="175"/>
      <c r="BW39" s="354" t="str">
        <f t="shared" si="2"/>
        <v/>
      </c>
      <c r="BX39" s="354"/>
      <c r="BY39" s="355" t="str">
        <f>IF('各会計、関係団体の財政状況及び健全化判断比率'!B73="","",'各会計、関係団体の財政状況及び健全化判断比率'!B73)</f>
        <v/>
      </c>
      <c r="BZ39" s="355"/>
      <c r="CA39" s="355"/>
      <c r="CB39" s="355"/>
      <c r="CC39" s="355"/>
      <c r="CD39" s="355"/>
      <c r="CE39" s="355"/>
      <c r="CF39" s="355"/>
      <c r="CG39" s="355"/>
      <c r="CH39" s="355"/>
      <c r="CI39" s="355"/>
      <c r="CJ39" s="355"/>
      <c r="CK39" s="355"/>
      <c r="CL39" s="355"/>
      <c r="CM39" s="355"/>
      <c r="CN39" s="175"/>
      <c r="CO39" s="354" t="str">
        <f t="shared" si="3"/>
        <v/>
      </c>
      <c r="CP39" s="354"/>
      <c r="CQ39" s="355" t="str">
        <f>IF('各会計、関係団体の財政状況及び健全化判断比率'!BS12="","",'各会計、関係団体の財政状況及び健全化判断比率'!BS12)</f>
        <v/>
      </c>
      <c r="CR39" s="355"/>
      <c r="CS39" s="355"/>
      <c r="CT39" s="355"/>
      <c r="CU39" s="355"/>
      <c r="CV39" s="355"/>
      <c r="CW39" s="355"/>
      <c r="CX39" s="355"/>
      <c r="CY39" s="355"/>
      <c r="CZ39" s="355"/>
      <c r="DA39" s="355"/>
      <c r="DB39" s="355"/>
      <c r="DC39" s="355"/>
      <c r="DD39" s="355"/>
      <c r="DE39" s="355"/>
      <c r="DG39" s="352" t="str">
        <f>IF('各会計、関係団体の財政状況及び健全化判断比率'!BR12="","",'各会計、関係団体の財政状況及び健全化判断比率'!BR12)</f>
        <v/>
      </c>
      <c r="DH39" s="352"/>
      <c r="DI39" s="180"/>
    </row>
    <row r="40" spans="1:113" ht="32.25" customHeight="1" x14ac:dyDescent="0.15">
      <c r="A40" s="175"/>
      <c r="B40" s="202"/>
      <c r="C40" s="354" t="str">
        <f t="shared" si="5"/>
        <v/>
      </c>
      <c r="D40" s="354"/>
      <c r="E40" s="355" t="str">
        <f>IF('各会計、関係団体の財政状況及び健全化判断比率'!B13="","",'各会計、関係団体の財政状況及び健全化判断比率'!B13)</f>
        <v/>
      </c>
      <c r="F40" s="355"/>
      <c r="G40" s="355"/>
      <c r="H40" s="355"/>
      <c r="I40" s="355"/>
      <c r="J40" s="355"/>
      <c r="K40" s="355"/>
      <c r="L40" s="355"/>
      <c r="M40" s="355"/>
      <c r="N40" s="355"/>
      <c r="O40" s="355"/>
      <c r="P40" s="355"/>
      <c r="Q40" s="355"/>
      <c r="R40" s="355"/>
      <c r="S40" s="355"/>
      <c r="T40" s="175"/>
      <c r="U40" s="354" t="str">
        <f t="shared" si="4"/>
        <v/>
      </c>
      <c r="V40" s="354"/>
      <c r="W40" s="355"/>
      <c r="X40" s="355"/>
      <c r="Y40" s="355"/>
      <c r="Z40" s="355"/>
      <c r="AA40" s="355"/>
      <c r="AB40" s="355"/>
      <c r="AC40" s="355"/>
      <c r="AD40" s="355"/>
      <c r="AE40" s="355"/>
      <c r="AF40" s="355"/>
      <c r="AG40" s="355"/>
      <c r="AH40" s="355"/>
      <c r="AI40" s="355"/>
      <c r="AJ40" s="355"/>
      <c r="AK40" s="355"/>
      <c r="AL40" s="175"/>
      <c r="AM40" s="354" t="str">
        <f t="shared" si="0"/>
        <v/>
      </c>
      <c r="AN40" s="354"/>
      <c r="AO40" s="355"/>
      <c r="AP40" s="355"/>
      <c r="AQ40" s="355"/>
      <c r="AR40" s="355"/>
      <c r="AS40" s="355"/>
      <c r="AT40" s="355"/>
      <c r="AU40" s="355"/>
      <c r="AV40" s="355"/>
      <c r="AW40" s="355"/>
      <c r="AX40" s="355"/>
      <c r="AY40" s="355"/>
      <c r="AZ40" s="355"/>
      <c r="BA40" s="355"/>
      <c r="BB40" s="355"/>
      <c r="BC40" s="355"/>
      <c r="BD40" s="175"/>
      <c r="BE40" s="354" t="str">
        <f t="shared" si="1"/>
        <v/>
      </c>
      <c r="BF40" s="354"/>
      <c r="BG40" s="355"/>
      <c r="BH40" s="355"/>
      <c r="BI40" s="355"/>
      <c r="BJ40" s="355"/>
      <c r="BK40" s="355"/>
      <c r="BL40" s="355"/>
      <c r="BM40" s="355"/>
      <c r="BN40" s="355"/>
      <c r="BO40" s="355"/>
      <c r="BP40" s="355"/>
      <c r="BQ40" s="355"/>
      <c r="BR40" s="355"/>
      <c r="BS40" s="355"/>
      <c r="BT40" s="355"/>
      <c r="BU40" s="355"/>
      <c r="BV40" s="175"/>
      <c r="BW40" s="354" t="str">
        <f t="shared" si="2"/>
        <v/>
      </c>
      <c r="BX40" s="354"/>
      <c r="BY40" s="355" t="str">
        <f>IF('各会計、関係団体の財政状況及び健全化判断比率'!B74="","",'各会計、関係団体の財政状況及び健全化判断比率'!B74)</f>
        <v/>
      </c>
      <c r="BZ40" s="355"/>
      <c r="CA40" s="355"/>
      <c r="CB40" s="355"/>
      <c r="CC40" s="355"/>
      <c r="CD40" s="355"/>
      <c r="CE40" s="355"/>
      <c r="CF40" s="355"/>
      <c r="CG40" s="355"/>
      <c r="CH40" s="355"/>
      <c r="CI40" s="355"/>
      <c r="CJ40" s="355"/>
      <c r="CK40" s="355"/>
      <c r="CL40" s="355"/>
      <c r="CM40" s="355"/>
      <c r="CN40" s="175"/>
      <c r="CO40" s="354" t="str">
        <f t="shared" si="3"/>
        <v/>
      </c>
      <c r="CP40" s="354"/>
      <c r="CQ40" s="355" t="str">
        <f>IF('各会計、関係団体の財政状況及び健全化判断比率'!BS13="","",'各会計、関係団体の財政状況及び健全化判断比率'!BS13)</f>
        <v/>
      </c>
      <c r="CR40" s="355"/>
      <c r="CS40" s="355"/>
      <c r="CT40" s="355"/>
      <c r="CU40" s="355"/>
      <c r="CV40" s="355"/>
      <c r="CW40" s="355"/>
      <c r="CX40" s="355"/>
      <c r="CY40" s="355"/>
      <c r="CZ40" s="355"/>
      <c r="DA40" s="355"/>
      <c r="DB40" s="355"/>
      <c r="DC40" s="355"/>
      <c r="DD40" s="355"/>
      <c r="DE40" s="355"/>
      <c r="DG40" s="352" t="str">
        <f>IF('各会計、関係団体の財政状況及び健全化判断比率'!BR13="","",'各会計、関係団体の財政状況及び健全化判断比率'!BR13)</f>
        <v/>
      </c>
      <c r="DH40" s="352"/>
      <c r="DI40" s="180"/>
    </row>
    <row r="41" spans="1:113" ht="32.25" customHeight="1" x14ac:dyDescent="0.15">
      <c r="A41" s="175"/>
      <c r="B41" s="202"/>
      <c r="C41" s="354" t="str">
        <f t="shared" si="5"/>
        <v/>
      </c>
      <c r="D41" s="354"/>
      <c r="E41" s="355" t="str">
        <f>IF('各会計、関係団体の財政状況及び健全化判断比率'!B14="","",'各会計、関係団体の財政状況及び健全化判断比率'!B14)</f>
        <v/>
      </c>
      <c r="F41" s="355"/>
      <c r="G41" s="355"/>
      <c r="H41" s="355"/>
      <c r="I41" s="355"/>
      <c r="J41" s="355"/>
      <c r="K41" s="355"/>
      <c r="L41" s="355"/>
      <c r="M41" s="355"/>
      <c r="N41" s="355"/>
      <c r="O41" s="355"/>
      <c r="P41" s="355"/>
      <c r="Q41" s="355"/>
      <c r="R41" s="355"/>
      <c r="S41" s="355"/>
      <c r="T41" s="175"/>
      <c r="U41" s="354" t="str">
        <f t="shared" si="4"/>
        <v/>
      </c>
      <c r="V41" s="354"/>
      <c r="W41" s="355"/>
      <c r="X41" s="355"/>
      <c r="Y41" s="355"/>
      <c r="Z41" s="355"/>
      <c r="AA41" s="355"/>
      <c r="AB41" s="355"/>
      <c r="AC41" s="355"/>
      <c r="AD41" s="355"/>
      <c r="AE41" s="355"/>
      <c r="AF41" s="355"/>
      <c r="AG41" s="355"/>
      <c r="AH41" s="355"/>
      <c r="AI41" s="355"/>
      <c r="AJ41" s="355"/>
      <c r="AK41" s="355"/>
      <c r="AL41" s="175"/>
      <c r="AM41" s="354" t="str">
        <f t="shared" si="0"/>
        <v/>
      </c>
      <c r="AN41" s="354"/>
      <c r="AO41" s="355"/>
      <c r="AP41" s="355"/>
      <c r="AQ41" s="355"/>
      <c r="AR41" s="355"/>
      <c r="AS41" s="355"/>
      <c r="AT41" s="355"/>
      <c r="AU41" s="355"/>
      <c r="AV41" s="355"/>
      <c r="AW41" s="355"/>
      <c r="AX41" s="355"/>
      <c r="AY41" s="355"/>
      <c r="AZ41" s="355"/>
      <c r="BA41" s="355"/>
      <c r="BB41" s="355"/>
      <c r="BC41" s="355"/>
      <c r="BD41" s="175"/>
      <c r="BE41" s="354" t="str">
        <f t="shared" si="1"/>
        <v/>
      </c>
      <c r="BF41" s="354"/>
      <c r="BG41" s="355"/>
      <c r="BH41" s="355"/>
      <c r="BI41" s="355"/>
      <c r="BJ41" s="355"/>
      <c r="BK41" s="355"/>
      <c r="BL41" s="355"/>
      <c r="BM41" s="355"/>
      <c r="BN41" s="355"/>
      <c r="BO41" s="355"/>
      <c r="BP41" s="355"/>
      <c r="BQ41" s="355"/>
      <c r="BR41" s="355"/>
      <c r="BS41" s="355"/>
      <c r="BT41" s="355"/>
      <c r="BU41" s="355"/>
      <c r="BV41" s="175"/>
      <c r="BW41" s="354" t="str">
        <f t="shared" si="2"/>
        <v/>
      </c>
      <c r="BX41" s="354"/>
      <c r="BY41" s="355" t="str">
        <f>IF('各会計、関係団体の財政状況及び健全化判断比率'!B75="","",'各会計、関係団体の財政状況及び健全化判断比率'!B75)</f>
        <v/>
      </c>
      <c r="BZ41" s="355"/>
      <c r="CA41" s="355"/>
      <c r="CB41" s="355"/>
      <c r="CC41" s="355"/>
      <c r="CD41" s="355"/>
      <c r="CE41" s="355"/>
      <c r="CF41" s="355"/>
      <c r="CG41" s="355"/>
      <c r="CH41" s="355"/>
      <c r="CI41" s="355"/>
      <c r="CJ41" s="355"/>
      <c r="CK41" s="355"/>
      <c r="CL41" s="355"/>
      <c r="CM41" s="355"/>
      <c r="CN41" s="175"/>
      <c r="CO41" s="354" t="str">
        <f t="shared" si="3"/>
        <v/>
      </c>
      <c r="CP41" s="354"/>
      <c r="CQ41" s="355" t="str">
        <f>IF('各会計、関係団体の財政状況及び健全化判断比率'!BS14="","",'各会計、関係団体の財政状況及び健全化判断比率'!BS14)</f>
        <v/>
      </c>
      <c r="CR41" s="355"/>
      <c r="CS41" s="355"/>
      <c r="CT41" s="355"/>
      <c r="CU41" s="355"/>
      <c r="CV41" s="355"/>
      <c r="CW41" s="355"/>
      <c r="CX41" s="355"/>
      <c r="CY41" s="355"/>
      <c r="CZ41" s="355"/>
      <c r="DA41" s="355"/>
      <c r="DB41" s="355"/>
      <c r="DC41" s="355"/>
      <c r="DD41" s="355"/>
      <c r="DE41" s="355"/>
      <c r="DG41" s="352" t="str">
        <f>IF('各会計、関係団体の財政状況及び健全化判断比率'!BR14="","",'各会計、関係団体の財政状況及び健全化判断比率'!BR14)</f>
        <v/>
      </c>
      <c r="DH41" s="352"/>
      <c r="DI41" s="180"/>
    </row>
    <row r="42" spans="1:113" ht="32.25" customHeight="1" x14ac:dyDescent="0.15">
      <c r="B42" s="202"/>
      <c r="C42" s="354" t="str">
        <f t="shared" si="5"/>
        <v/>
      </c>
      <c r="D42" s="354"/>
      <c r="E42" s="355" t="str">
        <f>IF('各会計、関係団体の財政状況及び健全化判断比率'!B15="","",'各会計、関係団体の財政状況及び健全化判断比率'!B15)</f>
        <v/>
      </c>
      <c r="F42" s="355"/>
      <c r="G42" s="355"/>
      <c r="H42" s="355"/>
      <c r="I42" s="355"/>
      <c r="J42" s="355"/>
      <c r="K42" s="355"/>
      <c r="L42" s="355"/>
      <c r="M42" s="355"/>
      <c r="N42" s="355"/>
      <c r="O42" s="355"/>
      <c r="P42" s="355"/>
      <c r="Q42" s="355"/>
      <c r="R42" s="355"/>
      <c r="S42" s="355"/>
      <c r="T42" s="175"/>
      <c r="U42" s="354" t="str">
        <f t="shared" si="4"/>
        <v/>
      </c>
      <c r="V42" s="354"/>
      <c r="W42" s="355"/>
      <c r="X42" s="355"/>
      <c r="Y42" s="355"/>
      <c r="Z42" s="355"/>
      <c r="AA42" s="355"/>
      <c r="AB42" s="355"/>
      <c r="AC42" s="355"/>
      <c r="AD42" s="355"/>
      <c r="AE42" s="355"/>
      <c r="AF42" s="355"/>
      <c r="AG42" s="355"/>
      <c r="AH42" s="355"/>
      <c r="AI42" s="355"/>
      <c r="AJ42" s="355"/>
      <c r="AK42" s="355"/>
      <c r="AL42" s="175"/>
      <c r="AM42" s="354" t="str">
        <f t="shared" si="0"/>
        <v/>
      </c>
      <c r="AN42" s="354"/>
      <c r="AO42" s="355"/>
      <c r="AP42" s="355"/>
      <c r="AQ42" s="355"/>
      <c r="AR42" s="355"/>
      <c r="AS42" s="355"/>
      <c r="AT42" s="355"/>
      <c r="AU42" s="355"/>
      <c r="AV42" s="355"/>
      <c r="AW42" s="355"/>
      <c r="AX42" s="355"/>
      <c r="AY42" s="355"/>
      <c r="AZ42" s="355"/>
      <c r="BA42" s="355"/>
      <c r="BB42" s="355"/>
      <c r="BC42" s="355"/>
      <c r="BD42" s="175"/>
      <c r="BE42" s="354" t="str">
        <f t="shared" si="1"/>
        <v/>
      </c>
      <c r="BF42" s="354"/>
      <c r="BG42" s="355"/>
      <c r="BH42" s="355"/>
      <c r="BI42" s="355"/>
      <c r="BJ42" s="355"/>
      <c r="BK42" s="355"/>
      <c r="BL42" s="355"/>
      <c r="BM42" s="355"/>
      <c r="BN42" s="355"/>
      <c r="BO42" s="355"/>
      <c r="BP42" s="355"/>
      <c r="BQ42" s="355"/>
      <c r="BR42" s="355"/>
      <c r="BS42" s="355"/>
      <c r="BT42" s="355"/>
      <c r="BU42" s="355"/>
      <c r="BV42" s="175"/>
      <c r="BW42" s="354" t="str">
        <f t="shared" si="2"/>
        <v/>
      </c>
      <c r="BX42" s="354"/>
      <c r="BY42" s="355" t="str">
        <f>IF('各会計、関係団体の財政状況及び健全化判断比率'!B76="","",'各会計、関係団体の財政状況及び健全化判断比率'!B76)</f>
        <v/>
      </c>
      <c r="BZ42" s="355"/>
      <c r="CA42" s="355"/>
      <c r="CB42" s="355"/>
      <c r="CC42" s="355"/>
      <c r="CD42" s="355"/>
      <c r="CE42" s="355"/>
      <c r="CF42" s="355"/>
      <c r="CG42" s="355"/>
      <c r="CH42" s="355"/>
      <c r="CI42" s="355"/>
      <c r="CJ42" s="355"/>
      <c r="CK42" s="355"/>
      <c r="CL42" s="355"/>
      <c r="CM42" s="355"/>
      <c r="CN42" s="175"/>
      <c r="CO42" s="354" t="str">
        <f t="shared" si="3"/>
        <v/>
      </c>
      <c r="CP42" s="354"/>
      <c r="CQ42" s="355" t="str">
        <f>IF('各会計、関係団体の財政状況及び健全化判断比率'!BS15="","",'各会計、関係団体の財政状況及び健全化判断比率'!BS15)</f>
        <v/>
      </c>
      <c r="CR42" s="355"/>
      <c r="CS42" s="355"/>
      <c r="CT42" s="355"/>
      <c r="CU42" s="355"/>
      <c r="CV42" s="355"/>
      <c r="CW42" s="355"/>
      <c r="CX42" s="355"/>
      <c r="CY42" s="355"/>
      <c r="CZ42" s="355"/>
      <c r="DA42" s="355"/>
      <c r="DB42" s="355"/>
      <c r="DC42" s="355"/>
      <c r="DD42" s="355"/>
      <c r="DE42" s="355"/>
      <c r="DG42" s="352" t="str">
        <f>IF('各会計、関係団体の財政状況及び健全化判断比率'!BR15="","",'各会計、関係団体の財政状況及び健全化判断比率'!BR15)</f>
        <v/>
      </c>
      <c r="DH42" s="352"/>
      <c r="DI42" s="180"/>
    </row>
    <row r="43" spans="1:113" ht="32.25" customHeight="1" x14ac:dyDescent="0.15">
      <c r="B43" s="202"/>
      <c r="C43" s="354" t="str">
        <f t="shared" si="5"/>
        <v/>
      </c>
      <c r="D43" s="354"/>
      <c r="E43" s="355" t="str">
        <f>IF('各会計、関係団体の財政状況及び健全化判断比率'!B16="","",'各会計、関係団体の財政状況及び健全化判断比率'!B16)</f>
        <v/>
      </c>
      <c r="F43" s="355"/>
      <c r="G43" s="355"/>
      <c r="H43" s="355"/>
      <c r="I43" s="355"/>
      <c r="J43" s="355"/>
      <c r="K43" s="355"/>
      <c r="L43" s="355"/>
      <c r="M43" s="355"/>
      <c r="N43" s="355"/>
      <c r="O43" s="355"/>
      <c r="P43" s="355"/>
      <c r="Q43" s="355"/>
      <c r="R43" s="355"/>
      <c r="S43" s="355"/>
      <c r="T43" s="175"/>
      <c r="U43" s="354" t="str">
        <f t="shared" si="4"/>
        <v/>
      </c>
      <c r="V43" s="354"/>
      <c r="W43" s="355"/>
      <c r="X43" s="355"/>
      <c r="Y43" s="355"/>
      <c r="Z43" s="355"/>
      <c r="AA43" s="355"/>
      <c r="AB43" s="355"/>
      <c r="AC43" s="355"/>
      <c r="AD43" s="355"/>
      <c r="AE43" s="355"/>
      <c r="AF43" s="355"/>
      <c r="AG43" s="355"/>
      <c r="AH43" s="355"/>
      <c r="AI43" s="355"/>
      <c r="AJ43" s="355"/>
      <c r="AK43" s="355"/>
      <c r="AL43" s="175"/>
      <c r="AM43" s="354" t="str">
        <f t="shared" si="0"/>
        <v/>
      </c>
      <c r="AN43" s="354"/>
      <c r="AO43" s="355"/>
      <c r="AP43" s="355"/>
      <c r="AQ43" s="355"/>
      <c r="AR43" s="355"/>
      <c r="AS43" s="355"/>
      <c r="AT43" s="355"/>
      <c r="AU43" s="355"/>
      <c r="AV43" s="355"/>
      <c r="AW43" s="355"/>
      <c r="AX43" s="355"/>
      <c r="AY43" s="355"/>
      <c r="AZ43" s="355"/>
      <c r="BA43" s="355"/>
      <c r="BB43" s="355"/>
      <c r="BC43" s="355"/>
      <c r="BD43" s="175"/>
      <c r="BE43" s="354" t="str">
        <f t="shared" si="1"/>
        <v/>
      </c>
      <c r="BF43" s="354"/>
      <c r="BG43" s="355"/>
      <c r="BH43" s="355"/>
      <c r="BI43" s="355"/>
      <c r="BJ43" s="355"/>
      <c r="BK43" s="355"/>
      <c r="BL43" s="355"/>
      <c r="BM43" s="355"/>
      <c r="BN43" s="355"/>
      <c r="BO43" s="355"/>
      <c r="BP43" s="355"/>
      <c r="BQ43" s="355"/>
      <c r="BR43" s="355"/>
      <c r="BS43" s="355"/>
      <c r="BT43" s="355"/>
      <c r="BU43" s="355"/>
      <c r="BV43" s="175"/>
      <c r="BW43" s="354" t="str">
        <f t="shared" si="2"/>
        <v/>
      </c>
      <c r="BX43" s="354"/>
      <c r="BY43" s="355" t="str">
        <f>IF('各会計、関係団体の財政状況及び健全化判断比率'!B77="","",'各会計、関係団体の財政状況及び健全化判断比率'!B77)</f>
        <v/>
      </c>
      <c r="BZ43" s="355"/>
      <c r="CA43" s="355"/>
      <c r="CB43" s="355"/>
      <c r="CC43" s="355"/>
      <c r="CD43" s="355"/>
      <c r="CE43" s="355"/>
      <c r="CF43" s="355"/>
      <c r="CG43" s="355"/>
      <c r="CH43" s="355"/>
      <c r="CI43" s="355"/>
      <c r="CJ43" s="355"/>
      <c r="CK43" s="355"/>
      <c r="CL43" s="355"/>
      <c r="CM43" s="355"/>
      <c r="CN43" s="175"/>
      <c r="CO43" s="354" t="str">
        <f t="shared" si="3"/>
        <v/>
      </c>
      <c r="CP43" s="354"/>
      <c r="CQ43" s="355" t="str">
        <f>IF('各会計、関係団体の財政状況及び健全化判断比率'!BS16="","",'各会計、関係団体の財政状況及び健全化判断比率'!BS16)</f>
        <v/>
      </c>
      <c r="CR43" s="355"/>
      <c r="CS43" s="355"/>
      <c r="CT43" s="355"/>
      <c r="CU43" s="355"/>
      <c r="CV43" s="355"/>
      <c r="CW43" s="355"/>
      <c r="CX43" s="355"/>
      <c r="CY43" s="355"/>
      <c r="CZ43" s="355"/>
      <c r="DA43" s="355"/>
      <c r="DB43" s="355"/>
      <c r="DC43" s="355"/>
      <c r="DD43" s="355"/>
      <c r="DE43" s="355"/>
      <c r="DG43" s="352" t="str">
        <f>IF('各会計、関係団体の財政状況及び健全化判断比率'!BR16="","",'各会計、関係団体の財政状況及び健全化判断比率'!BR16)</f>
        <v/>
      </c>
      <c r="DH43" s="352"/>
      <c r="DI43" s="180"/>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207</v>
      </c>
      <c r="E46" s="351" t="s">
        <v>208</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row>
    <row r="47" spans="1:113" x14ac:dyDescent="0.15">
      <c r="E47" s="351" t="s">
        <v>209</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row>
    <row r="48" spans="1:113" x14ac:dyDescent="0.15">
      <c r="E48" s="351" t="s">
        <v>210</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row>
    <row r="49" spans="5:113" x14ac:dyDescent="0.15">
      <c r="E49" s="353" t="s">
        <v>211</v>
      </c>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row>
    <row r="50" spans="5:113" x14ac:dyDescent="0.15">
      <c r="E50" s="351" t="s">
        <v>212</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row>
    <row r="51" spans="5:113" x14ac:dyDescent="0.15">
      <c r="E51" s="351" t="s">
        <v>213</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row>
    <row r="52" spans="5:113" x14ac:dyDescent="0.15">
      <c r="E52" s="351" t="s">
        <v>214</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row>
    <row r="53" spans="5:113" x14ac:dyDescent="0.15">
      <c r="E53" s="351" t="s">
        <v>215</v>
      </c>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row>
    <row r="54" spans="5:113" x14ac:dyDescent="0.15"/>
    <row r="55" spans="5:113" x14ac:dyDescent="0.15"/>
    <row r="56" spans="5:113" x14ac:dyDescent="0.15"/>
  </sheetData>
  <sheetProtection algorithmName="SHA-512" hashValue="PsoyRJRT8e9vqaN/ZVxEIAQb/xtJ5ltGSSD2uz7HbNoOFj2VJB5ErrRIZS8UN7h03bRnQ/NI6deJCw8EDdph7g==" saltValue="K1KQltrpMgaWV64cceO+A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572</v>
      </c>
      <c r="G33" s="29" t="s">
        <v>573</v>
      </c>
      <c r="H33" s="29" t="s">
        <v>574</v>
      </c>
      <c r="I33" s="29" t="s">
        <v>575</v>
      </c>
      <c r="J33" s="30" t="s">
        <v>576</v>
      </c>
      <c r="K33" s="22"/>
      <c r="L33" s="22"/>
      <c r="M33" s="22"/>
      <c r="N33" s="22"/>
      <c r="O33" s="22"/>
      <c r="P33" s="22"/>
    </row>
    <row r="34" spans="1:16" ht="39" customHeight="1" x14ac:dyDescent="0.15">
      <c r="A34" s="22"/>
      <c r="B34" s="31"/>
      <c r="C34" s="1136" t="s">
        <v>579</v>
      </c>
      <c r="D34" s="1136"/>
      <c r="E34" s="1137"/>
      <c r="F34" s="32">
        <v>9.74</v>
      </c>
      <c r="G34" s="33">
        <v>9.7899999999999991</v>
      </c>
      <c r="H34" s="33">
        <v>9.23</v>
      </c>
      <c r="I34" s="33">
        <v>11.68</v>
      </c>
      <c r="J34" s="34">
        <v>12.76</v>
      </c>
      <c r="K34" s="22"/>
      <c r="L34" s="22"/>
      <c r="M34" s="22"/>
      <c r="N34" s="22"/>
      <c r="O34" s="22"/>
      <c r="P34" s="22"/>
    </row>
    <row r="35" spans="1:16" ht="39" customHeight="1" x14ac:dyDescent="0.15">
      <c r="A35" s="22"/>
      <c r="B35" s="35"/>
      <c r="C35" s="1132" t="s">
        <v>580</v>
      </c>
      <c r="D35" s="1132"/>
      <c r="E35" s="1133"/>
      <c r="F35" s="36">
        <v>7.39</v>
      </c>
      <c r="G35" s="37">
        <v>8.27</v>
      </c>
      <c r="H35" s="37">
        <v>7.24</v>
      </c>
      <c r="I35" s="37">
        <v>8.92</v>
      </c>
      <c r="J35" s="38">
        <v>9.6</v>
      </c>
      <c r="K35" s="22"/>
      <c r="L35" s="22"/>
      <c r="M35" s="22"/>
      <c r="N35" s="22"/>
      <c r="O35" s="22"/>
      <c r="P35" s="22"/>
    </row>
    <row r="36" spans="1:16" ht="39" customHeight="1" x14ac:dyDescent="0.15">
      <c r="A36" s="22"/>
      <c r="B36" s="35"/>
      <c r="C36" s="1132" t="s">
        <v>581</v>
      </c>
      <c r="D36" s="1132"/>
      <c r="E36" s="1133"/>
      <c r="F36" s="36">
        <v>6.97</v>
      </c>
      <c r="G36" s="37">
        <v>6.29</v>
      </c>
      <c r="H36" s="37">
        <v>6.46</v>
      </c>
      <c r="I36" s="37">
        <v>6.52</v>
      </c>
      <c r="J36" s="38">
        <v>6.49</v>
      </c>
      <c r="K36" s="22"/>
      <c r="L36" s="22"/>
      <c r="M36" s="22"/>
      <c r="N36" s="22"/>
      <c r="O36" s="22"/>
      <c r="P36" s="22"/>
    </row>
    <row r="37" spans="1:16" ht="39" customHeight="1" x14ac:dyDescent="0.15">
      <c r="A37" s="22"/>
      <c r="B37" s="35"/>
      <c r="C37" s="1132" t="s">
        <v>582</v>
      </c>
      <c r="D37" s="1132"/>
      <c r="E37" s="1133"/>
      <c r="F37" s="36">
        <v>2.66</v>
      </c>
      <c r="G37" s="37">
        <v>2.2799999999999998</v>
      </c>
      <c r="H37" s="37">
        <v>2.44</v>
      </c>
      <c r="I37" s="37">
        <v>2.4900000000000002</v>
      </c>
      <c r="J37" s="38">
        <v>2.3199999999999998</v>
      </c>
      <c r="K37" s="22"/>
      <c r="L37" s="22"/>
      <c r="M37" s="22"/>
      <c r="N37" s="22"/>
      <c r="O37" s="22"/>
      <c r="P37" s="22"/>
    </row>
    <row r="38" spans="1:16" ht="39" customHeight="1" x14ac:dyDescent="0.15">
      <c r="A38" s="22"/>
      <c r="B38" s="35"/>
      <c r="C38" s="1132" t="s">
        <v>583</v>
      </c>
      <c r="D38" s="1132"/>
      <c r="E38" s="1133"/>
      <c r="F38" s="36" t="s">
        <v>531</v>
      </c>
      <c r="G38" s="37">
        <v>0.92</v>
      </c>
      <c r="H38" s="37">
        <v>1.0900000000000001</v>
      </c>
      <c r="I38" s="37">
        <v>1.48</v>
      </c>
      <c r="J38" s="38">
        <v>1.87</v>
      </c>
      <c r="K38" s="22"/>
      <c r="L38" s="22"/>
      <c r="M38" s="22"/>
      <c r="N38" s="22"/>
      <c r="O38" s="22"/>
      <c r="P38" s="22"/>
    </row>
    <row r="39" spans="1:16" ht="39" customHeight="1" x14ac:dyDescent="0.15">
      <c r="A39" s="22"/>
      <c r="B39" s="35"/>
      <c r="C39" s="1132" t="s">
        <v>584</v>
      </c>
      <c r="D39" s="1132"/>
      <c r="E39" s="1133"/>
      <c r="F39" s="36">
        <v>0.61</v>
      </c>
      <c r="G39" s="37">
        <v>0.75</v>
      </c>
      <c r="H39" s="37">
        <v>0.75</v>
      </c>
      <c r="I39" s="37">
        <v>0.7</v>
      </c>
      <c r="J39" s="38">
        <v>0.87</v>
      </c>
      <c r="K39" s="22"/>
      <c r="L39" s="22"/>
      <c r="M39" s="22"/>
      <c r="N39" s="22"/>
      <c r="O39" s="22"/>
      <c r="P39" s="22"/>
    </row>
    <row r="40" spans="1:16" ht="39" customHeight="1" x14ac:dyDescent="0.15">
      <c r="A40" s="22"/>
      <c r="B40" s="35"/>
      <c r="C40" s="1132" t="s">
        <v>585</v>
      </c>
      <c r="D40" s="1132"/>
      <c r="E40" s="1133"/>
      <c r="F40" s="36">
        <v>0.55000000000000004</v>
      </c>
      <c r="G40" s="37">
        <v>0.37</v>
      </c>
      <c r="H40" s="37">
        <v>0.45</v>
      </c>
      <c r="I40" s="37">
        <v>0.41</v>
      </c>
      <c r="J40" s="38">
        <v>0.4</v>
      </c>
      <c r="K40" s="22"/>
      <c r="L40" s="22"/>
      <c r="M40" s="22"/>
      <c r="N40" s="22"/>
      <c r="O40" s="22"/>
      <c r="P40" s="22"/>
    </row>
    <row r="41" spans="1:16" ht="39" customHeight="1" x14ac:dyDescent="0.15">
      <c r="A41" s="22"/>
      <c r="B41" s="35"/>
      <c r="C41" s="1132" t="s">
        <v>586</v>
      </c>
      <c r="D41" s="1132"/>
      <c r="E41" s="1133"/>
      <c r="F41" s="36">
        <v>0.02</v>
      </c>
      <c r="G41" s="37">
        <v>0.13</v>
      </c>
      <c r="H41" s="37">
        <v>0.05</v>
      </c>
      <c r="I41" s="37">
        <v>0.04</v>
      </c>
      <c r="J41" s="38">
        <v>0.05</v>
      </c>
      <c r="K41" s="22"/>
      <c r="L41" s="22"/>
      <c r="M41" s="22"/>
      <c r="N41" s="22"/>
      <c r="O41" s="22"/>
      <c r="P41" s="22"/>
    </row>
    <row r="42" spans="1:16" ht="39" customHeight="1" x14ac:dyDescent="0.15">
      <c r="A42" s="22"/>
      <c r="B42" s="39"/>
      <c r="C42" s="1132" t="s">
        <v>587</v>
      </c>
      <c r="D42" s="1132"/>
      <c r="E42" s="1133"/>
      <c r="F42" s="36" t="s">
        <v>531</v>
      </c>
      <c r="G42" s="37" t="s">
        <v>531</v>
      </c>
      <c r="H42" s="37" t="s">
        <v>531</v>
      </c>
      <c r="I42" s="37" t="s">
        <v>531</v>
      </c>
      <c r="J42" s="38" t="s">
        <v>531</v>
      </c>
      <c r="K42" s="22"/>
      <c r="L42" s="22"/>
      <c r="M42" s="22"/>
      <c r="N42" s="22"/>
      <c r="O42" s="22"/>
      <c r="P42" s="22"/>
    </row>
    <row r="43" spans="1:16" ht="39" customHeight="1" thickBot="1" x14ac:dyDescent="0.2">
      <c r="A43" s="22"/>
      <c r="B43" s="40"/>
      <c r="C43" s="1134" t="s">
        <v>588</v>
      </c>
      <c r="D43" s="1134"/>
      <c r="E43" s="1135"/>
      <c r="F43" s="41">
        <v>1.92</v>
      </c>
      <c r="G43" s="42">
        <v>0.03</v>
      </c>
      <c r="H43" s="42">
        <v>0.04</v>
      </c>
      <c r="I43" s="42">
        <v>0.04</v>
      </c>
      <c r="J43" s="43">
        <v>0.04</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IeW8C9IkAkqY4LMDhva6lJAQ33UK+TGgRV+I2T0CS7JCSThkyB7TVUxhJiDtqNc4/USyYr2FIyRSU3uOX64YIQ==" saltValue="t0UQGfno85Jy6yD9d53Of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46"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572</v>
      </c>
      <c r="L44" s="54" t="s">
        <v>573</v>
      </c>
      <c r="M44" s="54" t="s">
        <v>574</v>
      </c>
      <c r="N44" s="54" t="s">
        <v>575</v>
      </c>
      <c r="O44" s="55" t="s">
        <v>576</v>
      </c>
      <c r="P44" s="46"/>
      <c r="Q44" s="46"/>
      <c r="R44" s="46"/>
      <c r="S44" s="46"/>
      <c r="T44" s="46"/>
      <c r="U44" s="46"/>
    </row>
    <row r="45" spans="1:21" ht="30.75" customHeight="1" x14ac:dyDescent="0.15">
      <c r="A45" s="46"/>
      <c r="B45" s="1161" t="s">
        <v>11</v>
      </c>
      <c r="C45" s="1162"/>
      <c r="D45" s="56"/>
      <c r="E45" s="1167" t="s">
        <v>12</v>
      </c>
      <c r="F45" s="1167"/>
      <c r="G45" s="1167"/>
      <c r="H45" s="1167"/>
      <c r="I45" s="1167"/>
      <c r="J45" s="1168"/>
      <c r="K45" s="57">
        <v>5118</v>
      </c>
      <c r="L45" s="58">
        <v>5046</v>
      </c>
      <c r="M45" s="58">
        <v>5085</v>
      </c>
      <c r="N45" s="58">
        <v>5164</v>
      </c>
      <c r="O45" s="59">
        <v>5368</v>
      </c>
      <c r="P45" s="46"/>
      <c r="Q45" s="46"/>
      <c r="R45" s="46"/>
      <c r="S45" s="46"/>
      <c r="T45" s="46"/>
      <c r="U45" s="46"/>
    </row>
    <row r="46" spans="1:21" ht="30.75" customHeight="1" x14ac:dyDescent="0.15">
      <c r="A46" s="46"/>
      <c r="B46" s="1163"/>
      <c r="C46" s="1164"/>
      <c r="D46" s="60"/>
      <c r="E46" s="1140" t="s">
        <v>13</v>
      </c>
      <c r="F46" s="1140"/>
      <c r="G46" s="1140"/>
      <c r="H46" s="1140"/>
      <c r="I46" s="1140"/>
      <c r="J46" s="1141"/>
      <c r="K46" s="61" t="s">
        <v>531</v>
      </c>
      <c r="L46" s="62" t="s">
        <v>531</v>
      </c>
      <c r="M46" s="62" t="s">
        <v>531</v>
      </c>
      <c r="N46" s="62" t="s">
        <v>531</v>
      </c>
      <c r="O46" s="63" t="s">
        <v>531</v>
      </c>
      <c r="P46" s="46"/>
      <c r="Q46" s="46"/>
      <c r="R46" s="46"/>
      <c r="S46" s="46"/>
      <c r="T46" s="46"/>
      <c r="U46" s="46"/>
    </row>
    <row r="47" spans="1:21" ht="30.75" customHeight="1" x14ac:dyDescent="0.15">
      <c r="A47" s="46"/>
      <c r="B47" s="1163"/>
      <c r="C47" s="1164"/>
      <c r="D47" s="60"/>
      <c r="E47" s="1140" t="s">
        <v>14</v>
      </c>
      <c r="F47" s="1140"/>
      <c r="G47" s="1140"/>
      <c r="H47" s="1140"/>
      <c r="I47" s="1140"/>
      <c r="J47" s="1141"/>
      <c r="K47" s="61" t="s">
        <v>531</v>
      </c>
      <c r="L47" s="62" t="s">
        <v>531</v>
      </c>
      <c r="M47" s="62" t="s">
        <v>531</v>
      </c>
      <c r="N47" s="62" t="s">
        <v>531</v>
      </c>
      <c r="O47" s="63" t="s">
        <v>531</v>
      </c>
      <c r="P47" s="46"/>
      <c r="Q47" s="46"/>
      <c r="R47" s="46"/>
      <c r="S47" s="46"/>
      <c r="T47" s="46"/>
      <c r="U47" s="46"/>
    </row>
    <row r="48" spans="1:21" ht="30.75" customHeight="1" x14ac:dyDescent="0.15">
      <c r="A48" s="46"/>
      <c r="B48" s="1163"/>
      <c r="C48" s="1164"/>
      <c r="D48" s="60"/>
      <c r="E48" s="1140" t="s">
        <v>15</v>
      </c>
      <c r="F48" s="1140"/>
      <c r="G48" s="1140"/>
      <c r="H48" s="1140"/>
      <c r="I48" s="1140"/>
      <c r="J48" s="1141"/>
      <c r="K48" s="61">
        <v>1099</v>
      </c>
      <c r="L48" s="62">
        <v>996</v>
      </c>
      <c r="M48" s="62">
        <v>1019</v>
      </c>
      <c r="N48" s="62">
        <v>1039</v>
      </c>
      <c r="O48" s="63">
        <v>1153</v>
      </c>
      <c r="P48" s="46"/>
      <c r="Q48" s="46"/>
      <c r="R48" s="46"/>
      <c r="S48" s="46"/>
      <c r="T48" s="46"/>
      <c r="U48" s="46"/>
    </row>
    <row r="49" spans="1:21" ht="30.75" customHeight="1" x14ac:dyDescent="0.15">
      <c r="A49" s="46"/>
      <c r="B49" s="1163"/>
      <c r="C49" s="1164"/>
      <c r="D49" s="60"/>
      <c r="E49" s="1140" t="s">
        <v>16</v>
      </c>
      <c r="F49" s="1140"/>
      <c r="G49" s="1140"/>
      <c r="H49" s="1140"/>
      <c r="I49" s="1140"/>
      <c r="J49" s="1141"/>
      <c r="K49" s="61" t="s">
        <v>531</v>
      </c>
      <c r="L49" s="62" t="s">
        <v>531</v>
      </c>
      <c r="M49" s="62" t="s">
        <v>531</v>
      </c>
      <c r="N49" s="62" t="s">
        <v>531</v>
      </c>
      <c r="O49" s="63" t="s">
        <v>531</v>
      </c>
      <c r="P49" s="46"/>
      <c r="Q49" s="46"/>
      <c r="R49" s="46"/>
      <c r="S49" s="46"/>
      <c r="T49" s="46"/>
      <c r="U49" s="46"/>
    </row>
    <row r="50" spans="1:21" ht="30.75" customHeight="1" x14ac:dyDescent="0.15">
      <c r="A50" s="46"/>
      <c r="B50" s="1163"/>
      <c r="C50" s="1164"/>
      <c r="D50" s="60"/>
      <c r="E50" s="1140" t="s">
        <v>17</v>
      </c>
      <c r="F50" s="1140"/>
      <c r="G50" s="1140"/>
      <c r="H50" s="1140"/>
      <c r="I50" s="1140"/>
      <c r="J50" s="1141"/>
      <c r="K50" s="61">
        <v>176</v>
      </c>
      <c r="L50" s="62">
        <v>176</v>
      </c>
      <c r="M50" s="62">
        <v>179</v>
      </c>
      <c r="N50" s="62">
        <v>160</v>
      </c>
      <c r="O50" s="63">
        <v>212</v>
      </c>
      <c r="P50" s="46"/>
      <c r="Q50" s="46"/>
      <c r="R50" s="46"/>
      <c r="S50" s="46"/>
      <c r="T50" s="46"/>
      <c r="U50" s="46"/>
    </row>
    <row r="51" spans="1:21" ht="30.75" customHeight="1" x14ac:dyDescent="0.15">
      <c r="A51" s="46"/>
      <c r="B51" s="1165"/>
      <c r="C51" s="1166"/>
      <c r="D51" s="64"/>
      <c r="E51" s="1140" t="s">
        <v>18</v>
      </c>
      <c r="F51" s="1140"/>
      <c r="G51" s="1140"/>
      <c r="H51" s="1140"/>
      <c r="I51" s="1140"/>
      <c r="J51" s="1141"/>
      <c r="K51" s="61" t="s">
        <v>531</v>
      </c>
      <c r="L51" s="62" t="s">
        <v>531</v>
      </c>
      <c r="M51" s="62" t="s">
        <v>531</v>
      </c>
      <c r="N51" s="62" t="s">
        <v>531</v>
      </c>
      <c r="O51" s="63" t="s">
        <v>531</v>
      </c>
      <c r="P51" s="46"/>
      <c r="Q51" s="46"/>
      <c r="R51" s="46"/>
      <c r="S51" s="46"/>
      <c r="T51" s="46"/>
      <c r="U51" s="46"/>
    </row>
    <row r="52" spans="1:21" ht="30.75" customHeight="1" x14ac:dyDescent="0.15">
      <c r="A52" s="46"/>
      <c r="B52" s="1138" t="s">
        <v>19</v>
      </c>
      <c r="C52" s="1139"/>
      <c r="D52" s="64"/>
      <c r="E52" s="1140" t="s">
        <v>20</v>
      </c>
      <c r="F52" s="1140"/>
      <c r="G52" s="1140"/>
      <c r="H52" s="1140"/>
      <c r="I52" s="1140"/>
      <c r="J52" s="1141"/>
      <c r="K52" s="61">
        <v>7078</v>
      </c>
      <c r="L52" s="62">
        <v>6965</v>
      </c>
      <c r="M52" s="62">
        <v>6397</v>
      </c>
      <c r="N52" s="62">
        <v>6926</v>
      </c>
      <c r="O52" s="63">
        <v>6946</v>
      </c>
      <c r="P52" s="46"/>
      <c r="Q52" s="46"/>
      <c r="R52" s="46"/>
      <c r="S52" s="46"/>
      <c r="T52" s="46"/>
      <c r="U52" s="46"/>
    </row>
    <row r="53" spans="1:21" ht="30.75" customHeight="1" thickBot="1" x14ac:dyDescent="0.2">
      <c r="A53" s="46"/>
      <c r="B53" s="1142" t="s">
        <v>21</v>
      </c>
      <c r="C53" s="1143"/>
      <c r="D53" s="65"/>
      <c r="E53" s="1144" t="s">
        <v>22</v>
      </c>
      <c r="F53" s="1144"/>
      <c r="G53" s="1144"/>
      <c r="H53" s="1144"/>
      <c r="I53" s="1144"/>
      <c r="J53" s="1145"/>
      <c r="K53" s="66">
        <v>-685</v>
      </c>
      <c r="L53" s="67">
        <v>-747</v>
      </c>
      <c r="M53" s="67">
        <v>-114</v>
      </c>
      <c r="N53" s="67">
        <v>-563</v>
      </c>
      <c r="O53" s="68">
        <v>-213</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589</v>
      </c>
      <c r="P56" s="46"/>
      <c r="Q56" s="46"/>
      <c r="R56" s="46"/>
      <c r="S56" s="46"/>
      <c r="T56" s="46"/>
      <c r="U56" s="46"/>
    </row>
    <row r="57" spans="1:21" ht="31.5" customHeight="1" thickBot="1" x14ac:dyDescent="0.2">
      <c r="A57" s="46"/>
      <c r="B57" s="74"/>
      <c r="C57" s="75"/>
      <c r="D57" s="75"/>
      <c r="E57" s="76"/>
      <c r="F57" s="76"/>
      <c r="G57" s="76"/>
      <c r="H57" s="76"/>
      <c r="I57" s="76"/>
      <c r="J57" s="77" t="s">
        <v>2</v>
      </c>
      <c r="K57" s="78" t="s">
        <v>590</v>
      </c>
      <c r="L57" s="79" t="s">
        <v>591</v>
      </c>
      <c r="M57" s="79" t="s">
        <v>592</v>
      </c>
      <c r="N57" s="79" t="s">
        <v>593</v>
      </c>
      <c r="O57" s="80" t="s">
        <v>594</v>
      </c>
      <c r="P57" s="46"/>
      <c r="Q57" s="46"/>
      <c r="R57" s="46"/>
      <c r="S57" s="46"/>
      <c r="T57" s="46"/>
      <c r="U57" s="46"/>
    </row>
    <row r="58" spans="1:21" ht="31.5" customHeight="1" x14ac:dyDescent="0.15">
      <c r="B58" s="1146" t="s">
        <v>26</v>
      </c>
      <c r="C58" s="1147"/>
      <c r="D58" s="1152" t="s">
        <v>27</v>
      </c>
      <c r="E58" s="1153"/>
      <c r="F58" s="1153"/>
      <c r="G58" s="1153"/>
      <c r="H58" s="1153"/>
      <c r="I58" s="1153"/>
      <c r="J58" s="1154"/>
      <c r="K58" s="81" t="s">
        <v>611</v>
      </c>
      <c r="L58" s="82" t="s">
        <v>611</v>
      </c>
      <c r="M58" s="82" t="s">
        <v>611</v>
      </c>
      <c r="N58" s="82" t="s">
        <v>611</v>
      </c>
      <c r="O58" s="83" t="s">
        <v>611</v>
      </c>
    </row>
    <row r="59" spans="1:21" ht="31.5" customHeight="1" x14ac:dyDescent="0.15">
      <c r="B59" s="1148"/>
      <c r="C59" s="1149"/>
      <c r="D59" s="1155" t="s">
        <v>28</v>
      </c>
      <c r="E59" s="1156"/>
      <c r="F59" s="1156"/>
      <c r="G59" s="1156"/>
      <c r="H59" s="1156"/>
      <c r="I59" s="1156"/>
      <c r="J59" s="1157"/>
      <c r="K59" s="84" t="s">
        <v>611</v>
      </c>
      <c r="L59" s="85" t="s">
        <v>611</v>
      </c>
      <c r="M59" s="85" t="s">
        <v>611</v>
      </c>
      <c r="N59" s="85" t="s">
        <v>611</v>
      </c>
      <c r="O59" s="86" t="s">
        <v>611</v>
      </c>
    </row>
    <row r="60" spans="1:21" ht="31.5" customHeight="1" thickBot="1" x14ac:dyDescent="0.2">
      <c r="B60" s="1150"/>
      <c r="C60" s="1151"/>
      <c r="D60" s="1158" t="s">
        <v>29</v>
      </c>
      <c r="E60" s="1159"/>
      <c r="F60" s="1159"/>
      <c r="G60" s="1159"/>
      <c r="H60" s="1159"/>
      <c r="I60" s="1159"/>
      <c r="J60" s="1160"/>
      <c r="K60" s="87" t="s">
        <v>611</v>
      </c>
      <c r="L60" s="88" t="s">
        <v>611</v>
      </c>
      <c r="M60" s="88" t="s">
        <v>611</v>
      </c>
      <c r="N60" s="88" t="s">
        <v>611</v>
      </c>
      <c r="O60" s="89" t="s">
        <v>611</v>
      </c>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qmTKhQhnbvMVW23/fy0RI4Omxy6Dr4SeRvihXcwRTXE9jVqMh+9B4vV7Gj/Pwr5oXqpRHTUAnVdOyVubYiwKkQ==" saltValue="aqQzC0Tb5oaM3csYkQP6L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4"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572</v>
      </c>
      <c r="J40" s="101" t="s">
        <v>573</v>
      </c>
      <c r="K40" s="101" t="s">
        <v>574</v>
      </c>
      <c r="L40" s="101" t="s">
        <v>575</v>
      </c>
      <c r="M40" s="102" t="s">
        <v>576</v>
      </c>
    </row>
    <row r="41" spans="2:13" ht="27.75" customHeight="1" x14ac:dyDescent="0.15">
      <c r="B41" s="1181" t="s">
        <v>32</v>
      </c>
      <c r="C41" s="1182"/>
      <c r="D41" s="103"/>
      <c r="E41" s="1183" t="s">
        <v>33</v>
      </c>
      <c r="F41" s="1183"/>
      <c r="G41" s="1183"/>
      <c r="H41" s="1184"/>
      <c r="I41" s="342">
        <v>42979</v>
      </c>
      <c r="J41" s="343">
        <v>41249</v>
      </c>
      <c r="K41" s="343">
        <v>39975</v>
      </c>
      <c r="L41" s="343">
        <v>39048</v>
      </c>
      <c r="M41" s="344">
        <v>39015</v>
      </c>
    </row>
    <row r="42" spans="2:13" ht="27.75" customHeight="1" x14ac:dyDescent="0.15">
      <c r="B42" s="1171"/>
      <c r="C42" s="1172"/>
      <c r="D42" s="104"/>
      <c r="E42" s="1175" t="s">
        <v>34</v>
      </c>
      <c r="F42" s="1175"/>
      <c r="G42" s="1175"/>
      <c r="H42" s="1176"/>
      <c r="I42" s="345">
        <v>1397</v>
      </c>
      <c r="J42" s="346">
        <v>1241</v>
      </c>
      <c r="K42" s="346">
        <v>1094</v>
      </c>
      <c r="L42" s="346">
        <v>933</v>
      </c>
      <c r="M42" s="347">
        <v>811</v>
      </c>
    </row>
    <row r="43" spans="2:13" ht="27.75" customHeight="1" x14ac:dyDescent="0.15">
      <c r="B43" s="1171"/>
      <c r="C43" s="1172"/>
      <c r="D43" s="104"/>
      <c r="E43" s="1175" t="s">
        <v>35</v>
      </c>
      <c r="F43" s="1175"/>
      <c r="G43" s="1175"/>
      <c r="H43" s="1176"/>
      <c r="I43" s="345">
        <v>18177</v>
      </c>
      <c r="J43" s="346">
        <v>16506</v>
      </c>
      <c r="K43" s="346">
        <v>16011</v>
      </c>
      <c r="L43" s="346">
        <v>14186</v>
      </c>
      <c r="M43" s="347">
        <v>13430</v>
      </c>
    </row>
    <row r="44" spans="2:13" ht="27.75" customHeight="1" x14ac:dyDescent="0.15">
      <c r="B44" s="1171"/>
      <c r="C44" s="1172"/>
      <c r="D44" s="104"/>
      <c r="E44" s="1175" t="s">
        <v>36</v>
      </c>
      <c r="F44" s="1175"/>
      <c r="G44" s="1175"/>
      <c r="H44" s="1176"/>
      <c r="I44" s="345" t="s">
        <v>531</v>
      </c>
      <c r="J44" s="346" t="s">
        <v>531</v>
      </c>
      <c r="K44" s="346" t="s">
        <v>531</v>
      </c>
      <c r="L44" s="346" t="s">
        <v>531</v>
      </c>
      <c r="M44" s="347" t="s">
        <v>531</v>
      </c>
    </row>
    <row r="45" spans="2:13" ht="27.75" customHeight="1" x14ac:dyDescent="0.15">
      <c r="B45" s="1171"/>
      <c r="C45" s="1172"/>
      <c r="D45" s="104"/>
      <c r="E45" s="1175" t="s">
        <v>37</v>
      </c>
      <c r="F45" s="1175"/>
      <c r="G45" s="1175"/>
      <c r="H45" s="1176"/>
      <c r="I45" s="345">
        <v>7796</v>
      </c>
      <c r="J45" s="346">
        <v>7595</v>
      </c>
      <c r="K45" s="346">
        <v>7244</v>
      </c>
      <c r="L45" s="346">
        <v>7354</v>
      </c>
      <c r="M45" s="347">
        <v>7370</v>
      </c>
    </row>
    <row r="46" spans="2:13" ht="27.75" customHeight="1" x14ac:dyDescent="0.15">
      <c r="B46" s="1171"/>
      <c r="C46" s="1172"/>
      <c r="D46" s="105"/>
      <c r="E46" s="1175" t="s">
        <v>38</v>
      </c>
      <c r="F46" s="1175"/>
      <c r="G46" s="1175"/>
      <c r="H46" s="1176"/>
      <c r="I46" s="345">
        <v>3663</v>
      </c>
      <c r="J46" s="346">
        <v>3158</v>
      </c>
      <c r="K46" s="346">
        <v>3114</v>
      </c>
      <c r="L46" s="346">
        <v>2024</v>
      </c>
      <c r="M46" s="347">
        <v>2015</v>
      </c>
    </row>
    <row r="47" spans="2:13" ht="27.75" customHeight="1" x14ac:dyDescent="0.15">
      <c r="B47" s="1171"/>
      <c r="C47" s="1172"/>
      <c r="D47" s="106"/>
      <c r="E47" s="1185" t="s">
        <v>39</v>
      </c>
      <c r="F47" s="1186"/>
      <c r="G47" s="1186"/>
      <c r="H47" s="1187"/>
      <c r="I47" s="345" t="s">
        <v>531</v>
      </c>
      <c r="J47" s="346" t="s">
        <v>531</v>
      </c>
      <c r="K47" s="346" t="s">
        <v>531</v>
      </c>
      <c r="L47" s="346" t="s">
        <v>531</v>
      </c>
      <c r="M47" s="347" t="s">
        <v>531</v>
      </c>
    </row>
    <row r="48" spans="2:13" ht="27.75" customHeight="1" x14ac:dyDescent="0.15">
      <c r="B48" s="1171"/>
      <c r="C48" s="1172"/>
      <c r="D48" s="104"/>
      <c r="E48" s="1175" t="s">
        <v>40</v>
      </c>
      <c r="F48" s="1175"/>
      <c r="G48" s="1175"/>
      <c r="H48" s="1176"/>
      <c r="I48" s="345" t="s">
        <v>531</v>
      </c>
      <c r="J48" s="346" t="s">
        <v>531</v>
      </c>
      <c r="K48" s="346" t="s">
        <v>531</v>
      </c>
      <c r="L48" s="346" t="s">
        <v>531</v>
      </c>
      <c r="M48" s="347" t="s">
        <v>531</v>
      </c>
    </row>
    <row r="49" spans="2:13" ht="27.75" customHeight="1" x14ac:dyDescent="0.15">
      <c r="B49" s="1173"/>
      <c r="C49" s="1174"/>
      <c r="D49" s="104"/>
      <c r="E49" s="1175" t="s">
        <v>41</v>
      </c>
      <c r="F49" s="1175"/>
      <c r="G49" s="1175"/>
      <c r="H49" s="1176"/>
      <c r="I49" s="345" t="s">
        <v>531</v>
      </c>
      <c r="J49" s="346" t="s">
        <v>531</v>
      </c>
      <c r="K49" s="346" t="s">
        <v>531</v>
      </c>
      <c r="L49" s="346" t="s">
        <v>531</v>
      </c>
      <c r="M49" s="347" t="s">
        <v>531</v>
      </c>
    </row>
    <row r="50" spans="2:13" ht="27.75" customHeight="1" x14ac:dyDescent="0.15">
      <c r="B50" s="1169" t="s">
        <v>42</v>
      </c>
      <c r="C50" s="1170"/>
      <c r="D50" s="107"/>
      <c r="E50" s="1175" t="s">
        <v>43</v>
      </c>
      <c r="F50" s="1175"/>
      <c r="G50" s="1175"/>
      <c r="H50" s="1176"/>
      <c r="I50" s="345">
        <v>18914</v>
      </c>
      <c r="J50" s="346">
        <v>17860</v>
      </c>
      <c r="K50" s="346">
        <v>17114</v>
      </c>
      <c r="L50" s="346">
        <v>18077</v>
      </c>
      <c r="M50" s="347">
        <v>19727</v>
      </c>
    </row>
    <row r="51" spans="2:13" ht="27.75" customHeight="1" x14ac:dyDescent="0.15">
      <c r="B51" s="1171"/>
      <c r="C51" s="1172"/>
      <c r="D51" s="104"/>
      <c r="E51" s="1175" t="s">
        <v>44</v>
      </c>
      <c r="F51" s="1175"/>
      <c r="G51" s="1175"/>
      <c r="H51" s="1176"/>
      <c r="I51" s="345">
        <v>18815</v>
      </c>
      <c r="J51" s="346">
        <v>16882</v>
      </c>
      <c r="K51" s="346">
        <v>13428</v>
      </c>
      <c r="L51" s="346">
        <v>11928</v>
      </c>
      <c r="M51" s="347">
        <v>11977</v>
      </c>
    </row>
    <row r="52" spans="2:13" ht="27.75" customHeight="1" x14ac:dyDescent="0.15">
      <c r="B52" s="1173"/>
      <c r="C52" s="1174"/>
      <c r="D52" s="104"/>
      <c r="E52" s="1175" t="s">
        <v>45</v>
      </c>
      <c r="F52" s="1175"/>
      <c r="G52" s="1175"/>
      <c r="H52" s="1176"/>
      <c r="I52" s="345">
        <v>61527</v>
      </c>
      <c r="J52" s="346">
        <v>61665</v>
      </c>
      <c r="K52" s="346">
        <v>61371</v>
      </c>
      <c r="L52" s="346">
        <v>59735</v>
      </c>
      <c r="M52" s="347">
        <v>60548</v>
      </c>
    </row>
    <row r="53" spans="2:13" ht="27.75" customHeight="1" thickBot="1" x14ac:dyDescent="0.2">
      <c r="B53" s="1177" t="s">
        <v>46</v>
      </c>
      <c r="C53" s="1178"/>
      <c r="D53" s="108"/>
      <c r="E53" s="1179" t="s">
        <v>47</v>
      </c>
      <c r="F53" s="1179"/>
      <c r="G53" s="1179"/>
      <c r="H53" s="1180"/>
      <c r="I53" s="348">
        <v>-25244</v>
      </c>
      <c r="J53" s="349">
        <v>-26658</v>
      </c>
      <c r="K53" s="349">
        <v>-24475</v>
      </c>
      <c r="L53" s="349">
        <v>-26196</v>
      </c>
      <c r="M53" s="350">
        <v>-29611</v>
      </c>
    </row>
    <row r="54" spans="2:13" ht="27.75" customHeight="1" x14ac:dyDescent="0.15">
      <c r="B54" s="109" t="s">
        <v>48</v>
      </c>
      <c r="C54" s="110"/>
      <c r="D54" s="110"/>
      <c r="E54" s="111"/>
      <c r="F54" s="111"/>
      <c r="G54" s="111"/>
      <c r="H54" s="111"/>
      <c r="I54" s="112"/>
      <c r="J54" s="112"/>
      <c r="K54" s="112"/>
      <c r="L54" s="112"/>
      <c r="M54" s="112"/>
    </row>
    <row r="55" spans="2:13" x14ac:dyDescent="0.15"/>
  </sheetData>
  <sheetProtection algorithmName="SHA-512" hashValue="/zUyoaLozTl89Og1X2WwTdjOq6KQcX0ADPDOev+hmTkCEjgDOhIFHo1IKeVfTGozMjlJx5AkOHbyCs/O0Es81g==" saltValue="MrILT22mXLbAqvLvlUBeA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49</v>
      </c>
    </row>
    <row r="54" spans="2:8" ht="29.25" customHeight="1" thickBot="1" x14ac:dyDescent="0.25">
      <c r="B54" s="114" t="s">
        <v>1</v>
      </c>
      <c r="C54" s="115"/>
      <c r="D54" s="115"/>
      <c r="E54" s="116" t="s">
        <v>2</v>
      </c>
      <c r="F54" s="117" t="s">
        <v>574</v>
      </c>
      <c r="G54" s="117" t="s">
        <v>575</v>
      </c>
      <c r="H54" s="118" t="s">
        <v>576</v>
      </c>
    </row>
    <row r="55" spans="2:8" ht="52.5" customHeight="1" x14ac:dyDescent="0.15">
      <c r="B55" s="119"/>
      <c r="C55" s="1196" t="s">
        <v>50</v>
      </c>
      <c r="D55" s="1196"/>
      <c r="E55" s="1197"/>
      <c r="F55" s="120">
        <v>7534</v>
      </c>
      <c r="G55" s="120">
        <v>8069</v>
      </c>
      <c r="H55" s="121">
        <v>9266</v>
      </c>
    </row>
    <row r="56" spans="2:8" ht="52.5" customHeight="1" x14ac:dyDescent="0.15">
      <c r="B56" s="122"/>
      <c r="C56" s="1198" t="s">
        <v>51</v>
      </c>
      <c r="D56" s="1198"/>
      <c r="E56" s="1199"/>
      <c r="F56" s="123">
        <v>40</v>
      </c>
      <c r="G56" s="123">
        <v>40</v>
      </c>
      <c r="H56" s="124">
        <v>40</v>
      </c>
    </row>
    <row r="57" spans="2:8" ht="53.25" customHeight="1" x14ac:dyDescent="0.15">
      <c r="B57" s="122"/>
      <c r="C57" s="1200" t="s">
        <v>52</v>
      </c>
      <c r="D57" s="1200"/>
      <c r="E57" s="1201"/>
      <c r="F57" s="125">
        <v>8990</v>
      </c>
      <c r="G57" s="125">
        <v>9471</v>
      </c>
      <c r="H57" s="126">
        <v>10908</v>
      </c>
    </row>
    <row r="58" spans="2:8" ht="45.75" customHeight="1" x14ac:dyDescent="0.15">
      <c r="B58" s="127"/>
      <c r="C58" s="1188" t="s">
        <v>595</v>
      </c>
      <c r="D58" s="1189"/>
      <c r="E58" s="1190"/>
      <c r="F58" s="128">
        <v>4155</v>
      </c>
      <c r="G58" s="128">
        <v>4135</v>
      </c>
      <c r="H58" s="129">
        <v>4544</v>
      </c>
    </row>
    <row r="59" spans="2:8" ht="45.75" customHeight="1" x14ac:dyDescent="0.15">
      <c r="B59" s="127"/>
      <c r="C59" s="1188" t="s">
        <v>596</v>
      </c>
      <c r="D59" s="1189"/>
      <c r="E59" s="1190"/>
      <c r="F59" s="128">
        <v>2307</v>
      </c>
      <c r="G59" s="128">
        <v>2309</v>
      </c>
      <c r="H59" s="129">
        <v>2310</v>
      </c>
    </row>
    <row r="60" spans="2:8" ht="45.75" customHeight="1" x14ac:dyDescent="0.15">
      <c r="B60" s="127"/>
      <c r="C60" s="1188" t="s">
        <v>597</v>
      </c>
      <c r="D60" s="1189"/>
      <c r="E60" s="1190"/>
      <c r="F60" s="128">
        <v>1002</v>
      </c>
      <c r="G60" s="128">
        <v>1002</v>
      </c>
      <c r="H60" s="129">
        <v>2003</v>
      </c>
    </row>
    <row r="61" spans="2:8" ht="45.75" customHeight="1" x14ac:dyDescent="0.15">
      <c r="B61" s="127"/>
      <c r="C61" s="1188" t="s">
        <v>598</v>
      </c>
      <c r="D61" s="1189"/>
      <c r="E61" s="1190"/>
      <c r="F61" s="128">
        <v>453</v>
      </c>
      <c r="G61" s="128">
        <v>692</v>
      </c>
      <c r="H61" s="129">
        <v>737</v>
      </c>
    </row>
    <row r="62" spans="2:8" ht="45.75" customHeight="1" thickBot="1" x14ac:dyDescent="0.2">
      <c r="B62" s="130"/>
      <c r="C62" s="1191" t="s">
        <v>599</v>
      </c>
      <c r="D62" s="1192"/>
      <c r="E62" s="1193"/>
      <c r="F62" s="131">
        <v>186</v>
      </c>
      <c r="G62" s="131">
        <v>350</v>
      </c>
      <c r="H62" s="132">
        <v>314</v>
      </c>
    </row>
    <row r="63" spans="2:8" ht="52.5" customHeight="1" thickBot="1" x14ac:dyDescent="0.2">
      <c r="B63" s="133"/>
      <c r="C63" s="1194" t="s">
        <v>53</v>
      </c>
      <c r="D63" s="1194"/>
      <c r="E63" s="1195"/>
      <c r="F63" s="134">
        <v>16564</v>
      </c>
      <c r="G63" s="134">
        <v>17580</v>
      </c>
      <c r="H63" s="135">
        <v>20215</v>
      </c>
    </row>
    <row r="64" spans="2:8" x14ac:dyDescent="0.15"/>
  </sheetData>
  <sheetProtection algorithmName="SHA-512" hashValue="XSv2WKIiEK9hEyqUsRzgP1IQCrYhekA+YlciI5VdhB9zyViZw6Mopffy8T8dqI/wR2qSyKmh8E5kMZ3h28mo/Q==" saltValue="q5qd4eNgiR9wpnLTrgd23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54</v>
      </c>
      <c r="E2" s="147"/>
      <c r="F2" s="148" t="s">
        <v>569</v>
      </c>
      <c r="G2" s="149"/>
      <c r="H2" s="150"/>
    </row>
    <row r="3" spans="1:8" x14ac:dyDescent="0.15">
      <c r="A3" s="146" t="s">
        <v>562</v>
      </c>
      <c r="B3" s="151"/>
      <c r="C3" s="152"/>
      <c r="D3" s="153">
        <v>42078</v>
      </c>
      <c r="E3" s="154"/>
      <c r="F3" s="155">
        <v>48064</v>
      </c>
      <c r="G3" s="156"/>
      <c r="H3" s="157"/>
    </row>
    <row r="4" spans="1:8" x14ac:dyDescent="0.15">
      <c r="A4" s="158"/>
      <c r="B4" s="159"/>
      <c r="C4" s="160"/>
      <c r="D4" s="161">
        <v>26927</v>
      </c>
      <c r="E4" s="162"/>
      <c r="F4" s="163">
        <v>30373</v>
      </c>
      <c r="G4" s="164"/>
      <c r="H4" s="165"/>
    </row>
    <row r="5" spans="1:8" x14ac:dyDescent="0.15">
      <c r="A5" s="146" t="s">
        <v>564</v>
      </c>
      <c r="B5" s="151"/>
      <c r="C5" s="152"/>
      <c r="D5" s="153">
        <v>50925</v>
      </c>
      <c r="E5" s="154"/>
      <c r="F5" s="155">
        <v>56662</v>
      </c>
      <c r="G5" s="156"/>
      <c r="H5" s="157"/>
    </row>
    <row r="6" spans="1:8" x14ac:dyDescent="0.15">
      <c r="A6" s="158"/>
      <c r="B6" s="159"/>
      <c r="C6" s="160"/>
      <c r="D6" s="161">
        <v>34722</v>
      </c>
      <c r="E6" s="162"/>
      <c r="F6" s="163">
        <v>34709</v>
      </c>
      <c r="G6" s="164"/>
      <c r="H6" s="165"/>
    </row>
    <row r="7" spans="1:8" x14ac:dyDescent="0.15">
      <c r="A7" s="146" t="s">
        <v>565</v>
      </c>
      <c r="B7" s="151"/>
      <c r="C7" s="152"/>
      <c r="D7" s="153">
        <v>46512</v>
      </c>
      <c r="E7" s="154"/>
      <c r="F7" s="155">
        <v>60285</v>
      </c>
      <c r="G7" s="156"/>
      <c r="H7" s="157"/>
    </row>
    <row r="8" spans="1:8" x14ac:dyDescent="0.15">
      <c r="A8" s="158"/>
      <c r="B8" s="159"/>
      <c r="C8" s="160"/>
      <c r="D8" s="161">
        <v>25405</v>
      </c>
      <c r="E8" s="162"/>
      <c r="F8" s="163">
        <v>36445</v>
      </c>
      <c r="G8" s="164"/>
      <c r="H8" s="165"/>
    </row>
    <row r="9" spans="1:8" x14ac:dyDescent="0.15">
      <c r="A9" s="146" t="s">
        <v>566</v>
      </c>
      <c r="B9" s="151"/>
      <c r="C9" s="152"/>
      <c r="D9" s="153">
        <v>50317</v>
      </c>
      <c r="E9" s="154"/>
      <c r="F9" s="155">
        <v>52714</v>
      </c>
      <c r="G9" s="156"/>
      <c r="H9" s="157"/>
    </row>
    <row r="10" spans="1:8" x14ac:dyDescent="0.15">
      <c r="A10" s="158"/>
      <c r="B10" s="159"/>
      <c r="C10" s="160"/>
      <c r="D10" s="161">
        <v>34364</v>
      </c>
      <c r="E10" s="162"/>
      <c r="F10" s="163">
        <v>29032</v>
      </c>
      <c r="G10" s="164"/>
      <c r="H10" s="165"/>
    </row>
    <row r="11" spans="1:8" x14ac:dyDescent="0.15">
      <c r="A11" s="146" t="s">
        <v>567</v>
      </c>
      <c r="B11" s="151"/>
      <c r="C11" s="152"/>
      <c r="D11" s="153">
        <v>57193</v>
      </c>
      <c r="E11" s="154"/>
      <c r="F11" s="155">
        <v>46001</v>
      </c>
      <c r="G11" s="156"/>
      <c r="H11" s="157"/>
    </row>
    <row r="12" spans="1:8" x14ac:dyDescent="0.15">
      <c r="A12" s="158"/>
      <c r="B12" s="159"/>
      <c r="C12" s="166"/>
      <c r="D12" s="161">
        <v>37169</v>
      </c>
      <c r="E12" s="162"/>
      <c r="F12" s="163">
        <v>27974</v>
      </c>
      <c r="G12" s="164"/>
      <c r="H12" s="165"/>
    </row>
    <row r="13" spans="1:8" x14ac:dyDescent="0.15">
      <c r="A13" s="146"/>
      <c r="B13" s="151"/>
      <c r="C13" s="152"/>
      <c r="D13" s="153">
        <v>49405</v>
      </c>
      <c r="E13" s="154"/>
      <c r="F13" s="155">
        <v>52745</v>
      </c>
      <c r="G13" s="167"/>
      <c r="H13" s="157"/>
    </row>
    <row r="14" spans="1:8" x14ac:dyDescent="0.15">
      <c r="A14" s="158"/>
      <c r="B14" s="159"/>
      <c r="C14" s="160"/>
      <c r="D14" s="161">
        <v>31717</v>
      </c>
      <c r="E14" s="162"/>
      <c r="F14" s="163">
        <v>31707</v>
      </c>
      <c r="G14" s="164"/>
      <c r="H14" s="165"/>
    </row>
    <row r="17" spans="1:11" x14ac:dyDescent="0.15">
      <c r="A17" s="142" t="s">
        <v>55</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56</v>
      </c>
      <c r="B19" s="168">
        <f>ROUND(VALUE(SUBSTITUTE(実質収支比率等に係る経年分析!F$48,"▲","-")),2)</f>
        <v>7.4</v>
      </c>
      <c r="C19" s="168">
        <f>ROUND(VALUE(SUBSTITUTE(実質収支比率等に係る経年分析!G$48,"▲","-")),2)</f>
        <v>8.2799999999999994</v>
      </c>
      <c r="D19" s="168">
        <f>ROUND(VALUE(SUBSTITUTE(実質収支比率等に係る経年分析!H$48,"▲","-")),2)</f>
        <v>7.24</v>
      </c>
      <c r="E19" s="168">
        <f>ROUND(VALUE(SUBSTITUTE(実質収支比率等に係る経年分析!I$48,"▲","-")),2)</f>
        <v>8.92</v>
      </c>
      <c r="F19" s="168">
        <f>ROUND(VALUE(SUBSTITUTE(実質収支比率等に係る経年分析!J$48,"▲","-")),2)</f>
        <v>9.61</v>
      </c>
    </row>
    <row r="20" spans="1:11" x14ac:dyDescent="0.15">
      <c r="A20" s="168" t="s">
        <v>57</v>
      </c>
      <c r="B20" s="168">
        <f>ROUND(VALUE(SUBSTITUTE(実質収支比率等に係る経年分析!F$47,"▲","-")),2)</f>
        <v>24.68</v>
      </c>
      <c r="C20" s="168">
        <f>ROUND(VALUE(SUBSTITUTE(実質収支比率等に係る経年分析!G$47,"▲","-")),2)</f>
        <v>21.41</v>
      </c>
      <c r="D20" s="168">
        <f>ROUND(VALUE(SUBSTITUTE(実質収支比率等に係る経年分析!H$47,"▲","-")),2)</f>
        <v>18.84</v>
      </c>
      <c r="E20" s="168">
        <f>ROUND(VALUE(SUBSTITUTE(実質収支比率等に係る経年分析!I$47,"▲","-")),2)</f>
        <v>19.12</v>
      </c>
      <c r="F20" s="168">
        <f>ROUND(VALUE(SUBSTITUTE(実質収支比率等に係る経年分析!J$47,"▲","-")),2)</f>
        <v>22.47</v>
      </c>
    </row>
    <row r="21" spans="1:11" x14ac:dyDescent="0.15">
      <c r="A21" s="168" t="s">
        <v>58</v>
      </c>
      <c r="B21" s="168">
        <f>IF(ISNUMBER(VALUE(SUBSTITUTE(実質収支比率等に係る経年分析!F$49,"▲","-"))),ROUND(VALUE(SUBSTITUTE(実質収支比率等に係る経年分析!F$49,"▲","-")),2),NA())</f>
        <v>0.99</v>
      </c>
      <c r="C21" s="168">
        <f>IF(ISNUMBER(VALUE(SUBSTITUTE(実質収支比率等に係る経年分析!G$49,"▲","-"))),ROUND(VALUE(SUBSTITUTE(実質収支比率等に係る経年分析!G$49,"▲","-")),2),NA())</f>
        <v>-2.4</v>
      </c>
      <c r="D21" s="168">
        <f>IF(ISNUMBER(VALUE(SUBSTITUTE(実質収支比率等に係る経年分析!H$49,"▲","-"))),ROUND(VALUE(SUBSTITUTE(実質収支比率等に係る経年分析!H$49,"▲","-")),2),NA())</f>
        <v>-2.7</v>
      </c>
      <c r="E21" s="168">
        <f>IF(ISNUMBER(VALUE(SUBSTITUTE(実質収支比率等に係る経年分析!I$49,"▲","-"))),ROUND(VALUE(SUBSTITUTE(実質収支比率等に係る経年分析!I$49,"▲","-")),2),NA())</f>
        <v>3.52</v>
      </c>
      <c r="F21" s="168">
        <f>IF(ISNUMBER(VALUE(SUBSTITUTE(実質収支比率等に係る経年分析!J$49,"▲","-"))),ROUND(VALUE(SUBSTITUTE(実質収支比率等に係る経年分析!J$49,"▲","-")),2),NA())</f>
        <v>3.38</v>
      </c>
    </row>
    <row r="24" spans="1:11" x14ac:dyDescent="0.15">
      <c r="A24" s="142" t="s">
        <v>59</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60</v>
      </c>
      <c r="C26" s="169" t="s">
        <v>61</v>
      </c>
      <c r="D26" s="169" t="s">
        <v>60</v>
      </c>
      <c r="E26" s="169" t="s">
        <v>61</v>
      </c>
      <c r="F26" s="169" t="s">
        <v>60</v>
      </c>
      <c r="G26" s="169" t="s">
        <v>61</v>
      </c>
      <c r="H26" s="169" t="s">
        <v>60</v>
      </c>
      <c r="I26" s="169" t="s">
        <v>61</v>
      </c>
      <c r="J26" s="169" t="s">
        <v>60</v>
      </c>
      <c r="K26" s="169" t="s">
        <v>61</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1.92</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0.03</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0.04</v>
      </c>
      <c r="H27" s="169" t="e">
        <f>IF(ROUND(VALUE(SUBSTITUTE(連結実質赤字比率に係る赤字・黒字の構成分析!I$43,"▲", "-")), 2) &lt; 0, ABS(ROUND(VALUE(SUBSTITUTE(連結実質赤字比率に係る赤字・黒字の構成分析!I$43,"▲", "-")), 2)), NA())</f>
        <v>#N/A</v>
      </c>
      <c r="I27" s="169">
        <f>IF(ROUND(VALUE(SUBSTITUTE(連結実質赤字比率に係る赤字・黒字の構成分析!I$43,"▲", "-")), 2) &gt;= 0, ABS(ROUND(VALUE(SUBSTITUTE(連結実質赤字比率に係る赤字・黒字の構成分析!I$43,"▲", "-")), 2)), NA())</f>
        <v>0.04</v>
      </c>
      <c r="J27" s="169" t="e">
        <f>IF(ROUND(VALUE(SUBSTITUTE(連結実質赤字比率に係る赤字・黒字の構成分析!J$43,"▲", "-")), 2) &lt; 0, ABS(ROUND(VALUE(SUBSTITUTE(連結実質赤字比率に係る赤字・黒字の構成分析!J$43,"▲", "-")), 2)), NA())</f>
        <v>#N/A</v>
      </c>
      <c r="K27" s="169">
        <f>IF(ROUND(VALUE(SUBSTITUTE(連結実質赤字比率に係る赤字・黒字の構成分析!J$43,"▲", "-")), 2) &gt;= 0, ABS(ROUND(VALUE(SUBSTITUTE(連結実質赤字比率に係る赤字・黒字の構成分析!J$43,"▲", "-")), 2)), NA())</f>
        <v>0.04</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str">
        <f>IF(連結実質赤字比率に係る赤字・黒字の構成分析!C$41="",NA(),連結実質赤字比率に係る赤字・黒字の構成分析!C$41)</f>
        <v>公共駐車場事業特別会計</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0.02</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0.13</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0.05</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0.04</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0.05</v>
      </c>
    </row>
    <row r="30" spans="1:11" x14ac:dyDescent="0.15">
      <c r="A30" s="169" t="str">
        <f>IF(連結実質赤字比率に係る赤字・黒字の構成分析!C$40="",NA(),連結実質赤字比率に係る赤字・黒字の構成分析!C$40)</f>
        <v>東三河都市計画事業豊川駅東土地区画整理事業特別会計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0.55000000000000004</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0.37</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0.45</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0.41</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0.4</v>
      </c>
    </row>
    <row r="31" spans="1:11" x14ac:dyDescent="0.15">
      <c r="A31" s="169" t="str">
        <f>IF(連結実質赤字比率に係る赤字・黒字の構成分析!C$39="",NA(),連結実質赤字比率に係る赤字・黒字の構成分析!C$39)</f>
        <v>東三河都市計画事業豊川西部土地区画整理事業特別会計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0.61</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0.75</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0.75</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0.7</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0.87</v>
      </c>
    </row>
    <row r="32" spans="1:11" x14ac:dyDescent="0.15">
      <c r="A32" s="169" t="str">
        <f>IF(連結実質赤字比率に係る赤字・黒字の構成分析!C$38="",NA(),連結実質赤字比率に係る赤字・黒字の構成分析!C$38)</f>
        <v>下水道事業会計</v>
      </c>
      <c r="B32" s="169" t="e">
        <f>IF(ROUND(VALUE(SUBSTITUTE(連結実質赤字比率に係る赤字・黒字の構成分析!F$38,"▲", "-")), 2) &lt; 0, ABS(ROUND(VALUE(SUBSTITUTE(連結実質赤字比率に係る赤字・黒字の構成分析!F$38,"▲", "-")), 2)), NA())</f>
        <v>#VALUE!</v>
      </c>
      <c r="C32" s="169" t="e">
        <f>IF(ROUND(VALUE(SUBSTITUTE(連結実質赤字比率に係る赤字・黒字の構成分析!F$38,"▲", "-")), 2) &gt;= 0, ABS(ROUND(VALUE(SUBSTITUTE(連結実質赤字比率に係る赤字・黒字の構成分析!F$38,"▲", "-")), 2)), NA())</f>
        <v>#VALUE!</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0.92</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1.0900000000000001</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1.48</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1.87</v>
      </c>
    </row>
    <row r="33" spans="1:16" x14ac:dyDescent="0.15">
      <c r="A33" s="169" t="str">
        <f>IF(連結実質赤字比率に係る赤字・黒字の構成分析!C$37="",NA(),連結実質赤字比率に係る赤字・黒字の構成分析!C$37)</f>
        <v>国民健康保険特別会計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2.66</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2.2799999999999998</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2.44</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2.4900000000000002</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2.3199999999999998</v>
      </c>
    </row>
    <row r="34" spans="1:16" x14ac:dyDescent="0.15">
      <c r="A34" s="169" t="str">
        <f>IF(連結実質赤字比率に係る赤字・黒字の構成分析!C$36="",NA(),連結実質赤字比率に係る赤字・黒字の構成分析!C$36)</f>
        <v>水道事業会計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6.97</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6.29</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6.46</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6.52</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6.49</v>
      </c>
    </row>
    <row r="35" spans="1:16" x14ac:dyDescent="0.15">
      <c r="A35" s="169" t="str">
        <f>IF(連結実質赤字比率に係る赤字・黒字の構成分析!C$35="",NA(),連結実質赤字比率に係る赤字・黒字の構成分析!C$35)</f>
        <v>一般会計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7.39</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8.27</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7.24</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8.92</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9.6</v>
      </c>
    </row>
    <row r="36" spans="1:16" x14ac:dyDescent="0.15">
      <c r="A36" s="169" t="str">
        <f>IF(連結実質赤字比率に係る赤字・黒字の構成分析!C$34="",NA(),連結実質赤字比率に係る赤字・黒字の構成分析!C$34)</f>
        <v>病院事業会計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9.74</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9.7899999999999991</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9.23</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11.68</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12.76</v>
      </c>
    </row>
    <row r="39" spans="1:16" x14ac:dyDescent="0.15">
      <c r="A39" s="142" t="s">
        <v>62</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15">
      <c r="A42" s="170" t="s">
        <v>65</v>
      </c>
      <c r="B42" s="170"/>
      <c r="C42" s="170"/>
      <c r="D42" s="170">
        <f>'実質公債費比率（分子）の構造'!K$52</f>
        <v>7078</v>
      </c>
      <c r="E42" s="170"/>
      <c r="F42" s="170"/>
      <c r="G42" s="170">
        <f>'実質公債費比率（分子）の構造'!L$52</f>
        <v>6965</v>
      </c>
      <c r="H42" s="170"/>
      <c r="I42" s="170"/>
      <c r="J42" s="170">
        <f>'実質公債費比率（分子）の構造'!M$52</f>
        <v>6397</v>
      </c>
      <c r="K42" s="170"/>
      <c r="L42" s="170"/>
      <c r="M42" s="170">
        <f>'実質公債費比率（分子）の構造'!N$52</f>
        <v>6926</v>
      </c>
      <c r="N42" s="170"/>
      <c r="O42" s="170"/>
      <c r="P42" s="170">
        <f>'実質公債費比率（分子）の構造'!O$52</f>
        <v>6946</v>
      </c>
    </row>
    <row r="43" spans="1:16" x14ac:dyDescent="0.15">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15">
      <c r="A44" s="170" t="s">
        <v>67</v>
      </c>
      <c r="B44" s="170">
        <f>'実質公債費比率（分子）の構造'!K$50</f>
        <v>176</v>
      </c>
      <c r="C44" s="170"/>
      <c r="D44" s="170"/>
      <c r="E44" s="170">
        <f>'実質公債費比率（分子）の構造'!L$50</f>
        <v>176</v>
      </c>
      <c r="F44" s="170"/>
      <c r="G44" s="170"/>
      <c r="H44" s="170">
        <f>'実質公債費比率（分子）の構造'!M$50</f>
        <v>179</v>
      </c>
      <c r="I44" s="170"/>
      <c r="J44" s="170"/>
      <c r="K44" s="170">
        <f>'実質公債費比率（分子）の構造'!N$50</f>
        <v>160</v>
      </c>
      <c r="L44" s="170"/>
      <c r="M44" s="170"/>
      <c r="N44" s="170">
        <f>'実質公債費比率（分子）の構造'!O$50</f>
        <v>212</v>
      </c>
      <c r="O44" s="170"/>
      <c r="P44" s="170"/>
    </row>
    <row r="45" spans="1:16" x14ac:dyDescent="0.15">
      <c r="A45" s="170" t="s">
        <v>68</v>
      </c>
      <c r="B45" s="170" t="str">
        <f>'実質公債費比率（分子）の構造'!K$49</f>
        <v>-</v>
      </c>
      <c r="C45" s="170"/>
      <c r="D45" s="170"/>
      <c r="E45" s="170" t="str">
        <f>'実質公債費比率（分子）の構造'!L$49</f>
        <v>-</v>
      </c>
      <c r="F45" s="170"/>
      <c r="G45" s="170"/>
      <c r="H45" s="170" t="str">
        <f>'実質公債費比率（分子）の構造'!M$49</f>
        <v>-</v>
      </c>
      <c r="I45" s="170"/>
      <c r="J45" s="170"/>
      <c r="K45" s="170" t="str">
        <f>'実質公債費比率（分子）の構造'!N$49</f>
        <v>-</v>
      </c>
      <c r="L45" s="170"/>
      <c r="M45" s="170"/>
      <c r="N45" s="170" t="str">
        <f>'実質公債費比率（分子）の構造'!O$49</f>
        <v>-</v>
      </c>
      <c r="O45" s="170"/>
      <c r="P45" s="170"/>
    </row>
    <row r="46" spans="1:16" x14ac:dyDescent="0.15">
      <c r="A46" s="170" t="s">
        <v>69</v>
      </c>
      <c r="B46" s="170">
        <f>'実質公債費比率（分子）の構造'!K$48</f>
        <v>1099</v>
      </c>
      <c r="C46" s="170"/>
      <c r="D46" s="170"/>
      <c r="E46" s="170">
        <f>'実質公債費比率（分子）の構造'!L$48</f>
        <v>996</v>
      </c>
      <c r="F46" s="170"/>
      <c r="G46" s="170"/>
      <c r="H46" s="170">
        <f>'実質公債費比率（分子）の構造'!M$48</f>
        <v>1019</v>
      </c>
      <c r="I46" s="170"/>
      <c r="J46" s="170"/>
      <c r="K46" s="170">
        <f>'実質公債費比率（分子）の構造'!N$48</f>
        <v>1039</v>
      </c>
      <c r="L46" s="170"/>
      <c r="M46" s="170"/>
      <c r="N46" s="170">
        <f>'実質公債費比率（分子）の構造'!O$48</f>
        <v>1153</v>
      </c>
      <c r="O46" s="170"/>
      <c r="P46" s="170"/>
    </row>
    <row r="47" spans="1:16" x14ac:dyDescent="0.15">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72</v>
      </c>
      <c r="B49" s="170">
        <f>'実質公債費比率（分子）の構造'!K$45</f>
        <v>5118</v>
      </c>
      <c r="C49" s="170"/>
      <c r="D49" s="170"/>
      <c r="E49" s="170">
        <f>'実質公債費比率（分子）の構造'!L$45</f>
        <v>5046</v>
      </c>
      <c r="F49" s="170"/>
      <c r="G49" s="170"/>
      <c r="H49" s="170">
        <f>'実質公債費比率（分子）の構造'!M$45</f>
        <v>5085</v>
      </c>
      <c r="I49" s="170"/>
      <c r="J49" s="170"/>
      <c r="K49" s="170">
        <f>'実質公債費比率（分子）の構造'!N$45</f>
        <v>5164</v>
      </c>
      <c r="L49" s="170"/>
      <c r="M49" s="170"/>
      <c r="N49" s="170">
        <f>'実質公債費比率（分子）の構造'!O$45</f>
        <v>5368</v>
      </c>
      <c r="O49" s="170"/>
      <c r="P49" s="170"/>
    </row>
    <row r="50" spans="1:16" x14ac:dyDescent="0.15">
      <c r="A50" s="170" t="s">
        <v>73</v>
      </c>
      <c r="B50" s="170" t="e">
        <f>NA()</f>
        <v>#N/A</v>
      </c>
      <c r="C50" s="170">
        <f>IF(ISNUMBER('実質公債費比率（分子）の構造'!K$53),'実質公債費比率（分子）の構造'!K$53,NA())</f>
        <v>-685</v>
      </c>
      <c r="D50" s="170" t="e">
        <f>NA()</f>
        <v>#N/A</v>
      </c>
      <c r="E50" s="170" t="e">
        <f>NA()</f>
        <v>#N/A</v>
      </c>
      <c r="F50" s="170">
        <f>IF(ISNUMBER('実質公債費比率（分子）の構造'!L$53),'実質公債費比率（分子）の構造'!L$53,NA())</f>
        <v>-747</v>
      </c>
      <c r="G50" s="170" t="e">
        <f>NA()</f>
        <v>#N/A</v>
      </c>
      <c r="H50" s="170" t="e">
        <f>NA()</f>
        <v>#N/A</v>
      </c>
      <c r="I50" s="170">
        <f>IF(ISNUMBER('実質公債費比率（分子）の構造'!M$53),'実質公債費比率（分子）の構造'!M$53,NA())</f>
        <v>-114</v>
      </c>
      <c r="J50" s="170" t="e">
        <f>NA()</f>
        <v>#N/A</v>
      </c>
      <c r="K50" s="170" t="e">
        <f>NA()</f>
        <v>#N/A</v>
      </c>
      <c r="L50" s="170">
        <f>IF(ISNUMBER('実質公債費比率（分子）の構造'!N$53),'実質公債費比率（分子）の構造'!N$53,NA())</f>
        <v>-563</v>
      </c>
      <c r="M50" s="170" t="e">
        <f>NA()</f>
        <v>#N/A</v>
      </c>
      <c r="N50" s="170" t="e">
        <f>NA()</f>
        <v>#N/A</v>
      </c>
      <c r="O50" s="170">
        <f>IF(ISNUMBER('実質公債費比率（分子）の構造'!O$53),'実質公債費比率（分子）の構造'!O$53,NA())</f>
        <v>-213</v>
      </c>
      <c r="P50" s="170" t="e">
        <f>NA()</f>
        <v>#N/A</v>
      </c>
    </row>
    <row r="53" spans="1:16" x14ac:dyDescent="0.15">
      <c r="A53" s="142" t="s">
        <v>74</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15">
      <c r="A56" s="169" t="s">
        <v>45</v>
      </c>
      <c r="B56" s="169"/>
      <c r="C56" s="169"/>
      <c r="D56" s="169">
        <f>'将来負担比率（分子）の構造'!I$52</f>
        <v>61527</v>
      </c>
      <c r="E56" s="169"/>
      <c r="F56" s="169"/>
      <c r="G56" s="169">
        <f>'将来負担比率（分子）の構造'!J$52</f>
        <v>61665</v>
      </c>
      <c r="H56" s="169"/>
      <c r="I56" s="169"/>
      <c r="J56" s="169">
        <f>'将来負担比率（分子）の構造'!K$52</f>
        <v>61371</v>
      </c>
      <c r="K56" s="169"/>
      <c r="L56" s="169"/>
      <c r="M56" s="169">
        <f>'将来負担比率（分子）の構造'!L$52</f>
        <v>59735</v>
      </c>
      <c r="N56" s="169"/>
      <c r="O56" s="169"/>
      <c r="P56" s="169">
        <f>'将来負担比率（分子）の構造'!M$52</f>
        <v>60548</v>
      </c>
    </row>
    <row r="57" spans="1:16" x14ac:dyDescent="0.15">
      <c r="A57" s="169" t="s">
        <v>44</v>
      </c>
      <c r="B57" s="169"/>
      <c r="C57" s="169"/>
      <c r="D57" s="169">
        <f>'将来負担比率（分子）の構造'!I$51</f>
        <v>18815</v>
      </c>
      <c r="E57" s="169"/>
      <c r="F57" s="169"/>
      <c r="G57" s="169">
        <f>'将来負担比率（分子）の構造'!J$51</f>
        <v>16882</v>
      </c>
      <c r="H57" s="169"/>
      <c r="I57" s="169"/>
      <c r="J57" s="169">
        <f>'将来負担比率（分子）の構造'!K$51</f>
        <v>13428</v>
      </c>
      <c r="K57" s="169"/>
      <c r="L57" s="169"/>
      <c r="M57" s="169">
        <f>'将来負担比率（分子）の構造'!L$51</f>
        <v>11928</v>
      </c>
      <c r="N57" s="169"/>
      <c r="O57" s="169"/>
      <c r="P57" s="169">
        <f>'将来負担比率（分子）の構造'!M$51</f>
        <v>11977</v>
      </c>
    </row>
    <row r="58" spans="1:16" x14ac:dyDescent="0.15">
      <c r="A58" s="169" t="s">
        <v>43</v>
      </c>
      <c r="B58" s="169"/>
      <c r="C58" s="169"/>
      <c r="D58" s="169">
        <f>'将来負担比率（分子）の構造'!I$50</f>
        <v>18914</v>
      </c>
      <c r="E58" s="169"/>
      <c r="F58" s="169"/>
      <c r="G58" s="169">
        <f>'将来負担比率（分子）の構造'!J$50</f>
        <v>17860</v>
      </c>
      <c r="H58" s="169"/>
      <c r="I58" s="169"/>
      <c r="J58" s="169">
        <f>'将来負担比率（分子）の構造'!K$50</f>
        <v>17114</v>
      </c>
      <c r="K58" s="169"/>
      <c r="L58" s="169"/>
      <c r="M58" s="169">
        <f>'将来負担比率（分子）の構造'!L$50</f>
        <v>18077</v>
      </c>
      <c r="N58" s="169"/>
      <c r="O58" s="169"/>
      <c r="P58" s="169">
        <f>'将来負担比率（分子）の構造'!M$50</f>
        <v>19727</v>
      </c>
    </row>
    <row r="59" spans="1:16" x14ac:dyDescent="0.15">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38</v>
      </c>
      <c r="B61" s="169">
        <f>'将来負担比率（分子）の構造'!I$46</f>
        <v>3663</v>
      </c>
      <c r="C61" s="169"/>
      <c r="D61" s="169"/>
      <c r="E61" s="169">
        <f>'将来負担比率（分子）の構造'!J$46</f>
        <v>3158</v>
      </c>
      <c r="F61" s="169"/>
      <c r="G61" s="169"/>
      <c r="H61" s="169">
        <f>'将来負担比率（分子）の構造'!K$46</f>
        <v>3114</v>
      </c>
      <c r="I61" s="169"/>
      <c r="J61" s="169"/>
      <c r="K61" s="169">
        <f>'将来負担比率（分子）の構造'!L$46</f>
        <v>2024</v>
      </c>
      <c r="L61" s="169"/>
      <c r="M61" s="169"/>
      <c r="N61" s="169">
        <f>'将来負担比率（分子）の構造'!M$46</f>
        <v>2015</v>
      </c>
      <c r="O61" s="169"/>
      <c r="P61" s="169"/>
    </row>
    <row r="62" spans="1:16" x14ac:dyDescent="0.15">
      <c r="A62" s="169" t="s">
        <v>37</v>
      </c>
      <c r="B62" s="169">
        <f>'将来負担比率（分子）の構造'!I$45</f>
        <v>7796</v>
      </c>
      <c r="C62" s="169"/>
      <c r="D62" s="169"/>
      <c r="E62" s="169">
        <f>'将来負担比率（分子）の構造'!J$45</f>
        <v>7595</v>
      </c>
      <c r="F62" s="169"/>
      <c r="G62" s="169"/>
      <c r="H62" s="169">
        <f>'将来負担比率（分子）の構造'!K$45</f>
        <v>7244</v>
      </c>
      <c r="I62" s="169"/>
      <c r="J62" s="169"/>
      <c r="K62" s="169">
        <f>'将来負担比率（分子）の構造'!L$45</f>
        <v>7354</v>
      </c>
      <c r="L62" s="169"/>
      <c r="M62" s="169"/>
      <c r="N62" s="169">
        <f>'将来負担比率（分子）の構造'!M$45</f>
        <v>7370</v>
      </c>
      <c r="O62" s="169"/>
      <c r="P62" s="169"/>
    </row>
    <row r="63" spans="1:16" x14ac:dyDescent="0.15">
      <c r="A63" s="169" t="s">
        <v>36</v>
      </c>
      <c r="B63" s="169" t="str">
        <f>'将来負担比率（分子）の構造'!I$44</f>
        <v>-</v>
      </c>
      <c r="C63" s="169"/>
      <c r="D63" s="169"/>
      <c r="E63" s="169" t="str">
        <f>'将来負担比率（分子）の構造'!J$44</f>
        <v>-</v>
      </c>
      <c r="F63" s="169"/>
      <c r="G63" s="169"/>
      <c r="H63" s="169" t="str">
        <f>'将来負担比率（分子）の構造'!K$44</f>
        <v>-</v>
      </c>
      <c r="I63" s="169"/>
      <c r="J63" s="169"/>
      <c r="K63" s="169" t="str">
        <f>'将来負担比率（分子）の構造'!L$44</f>
        <v>-</v>
      </c>
      <c r="L63" s="169"/>
      <c r="M63" s="169"/>
      <c r="N63" s="169" t="str">
        <f>'将来負担比率（分子）の構造'!M$44</f>
        <v>-</v>
      </c>
      <c r="O63" s="169"/>
      <c r="P63" s="169"/>
    </row>
    <row r="64" spans="1:16" x14ac:dyDescent="0.15">
      <c r="A64" s="169" t="s">
        <v>35</v>
      </c>
      <c r="B64" s="169">
        <f>'将来負担比率（分子）の構造'!I$43</f>
        <v>18177</v>
      </c>
      <c r="C64" s="169"/>
      <c r="D64" s="169"/>
      <c r="E64" s="169">
        <f>'将来負担比率（分子）の構造'!J$43</f>
        <v>16506</v>
      </c>
      <c r="F64" s="169"/>
      <c r="G64" s="169"/>
      <c r="H64" s="169">
        <f>'将来負担比率（分子）の構造'!K$43</f>
        <v>16011</v>
      </c>
      <c r="I64" s="169"/>
      <c r="J64" s="169"/>
      <c r="K64" s="169">
        <f>'将来負担比率（分子）の構造'!L$43</f>
        <v>14186</v>
      </c>
      <c r="L64" s="169"/>
      <c r="M64" s="169"/>
      <c r="N64" s="169">
        <f>'将来負担比率（分子）の構造'!M$43</f>
        <v>13430</v>
      </c>
      <c r="O64" s="169"/>
      <c r="P64" s="169"/>
    </row>
    <row r="65" spans="1:16" x14ac:dyDescent="0.15">
      <c r="A65" s="169" t="s">
        <v>34</v>
      </c>
      <c r="B65" s="169">
        <f>'将来負担比率（分子）の構造'!I$42</f>
        <v>1397</v>
      </c>
      <c r="C65" s="169"/>
      <c r="D65" s="169"/>
      <c r="E65" s="169">
        <f>'将来負担比率（分子）の構造'!J$42</f>
        <v>1241</v>
      </c>
      <c r="F65" s="169"/>
      <c r="G65" s="169"/>
      <c r="H65" s="169">
        <f>'将来負担比率（分子）の構造'!K$42</f>
        <v>1094</v>
      </c>
      <c r="I65" s="169"/>
      <c r="J65" s="169"/>
      <c r="K65" s="169">
        <f>'将来負担比率（分子）の構造'!L$42</f>
        <v>933</v>
      </c>
      <c r="L65" s="169"/>
      <c r="M65" s="169"/>
      <c r="N65" s="169">
        <f>'将来負担比率（分子）の構造'!M$42</f>
        <v>811</v>
      </c>
      <c r="O65" s="169"/>
      <c r="P65" s="169"/>
    </row>
    <row r="66" spans="1:16" x14ac:dyDescent="0.15">
      <c r="A66" s="169" t="s">
        <v>33</v>
      </c>
      <c r="B66" s="169">
        <f>'将来負担比率（分子）の構造'!I$41</f>
        <v>42979</v>
      </c>
      <c r="C66" s="169"/>
      <c r="D66" s="169"/>
      <c r="E66" s="169">
        <f>'将来負担比率（分子）の構造'!J$41</f>
        <v>41249</v>
      </c>
      <c r="F66" s="169"/>
      <c r="G66" s="169"/>
      <c r="H66" s="169">
        <f>'将来負担比率（分子）の構造'!K$41</f>
        <v>39975</v>
      </c>
      <c r="I66" s="169"/>
      <c r="J66" s="169"/>
      <c r="K66" s="169">
        <f>'将来負担比率（分子）の構造'!L$41</f>
        <v>39048</v>
      </c>
      <c r="L66" s="169"/>
      <c r="M66" s="169"/>
      <c r="N66" s="169">
        <f>'将来負担比率（分子）の構造'!M$41</f>
        <v>39015</v>
      </c>
      <c r="O66" s="169"/>
      <c r="P66" s="169"/>
    </row>
    <row r="67" spans="1:16" x14ac:dyDescent="0.15">
      <c r="A67" s="169" t="s">
        <v>77</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15">
      <c r="A70" s="171" t="s">
        <v>78</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79</v>
      </c>
      <c r="B72" s="173">
        <f>基金残高に係る経年分析!F55</f>
        <v>7534</v>
      </c>
      <c r="C72" s="173">
        <f>基金残高に係る経年分析!G55</f>
        <v>8069</v>
      </c>
      <c r="D72" s="173">
        <f>基金残高に係る経年分析!H55</f>
        <v>9266</v>
      </c>
    </row>
    <row r="73" spans="1:16" x14ac:dyDescent="0.15">
      <c r="A73" s="172" t="s">
        <v>80</v>
      </c>
      <c r="B73" s="173">
        <f>基金残高に係る経年分析!F56</f>
        <v>40</v>
      </c>
      <c r="C73" s="173">
        <f>基金残高に係る経年分析!G56</f>
        <v>40</v>
      </c>
      <c r="D73" s="173">
        <f>基金残高に係る経年分析!H56</f>
        <v>40</v>
      </c>
    </row>
    <row r="74" spans="1:16" x14ac:dyDescent="0.15">
      <c r="A74" s="172" t="s">
        <v>81</v>
      </c>
      <c r="B74" s="173">
        <f>基金残高に係る経年分析!F57</f>
        <v>8990</v>
      </c>
      <c r="C74" s="173">
        <f>基金残高に係る経年分析!G57</f>
        <v>9471</v>
      </c>
      <c r="D74" s="173">
        <f>基金残高に係る経年分析!H57</f>
        <v>10908</v>
      </c>
    </row>
  </sheetData>
  <sheetProtection algorithmName="SHA-512" hashValue="hbdYoh08sFv55nQ1hVWlIWS/47omEdf05V5tTKn42f3ar2lAS/nhkte93uwux3S21PRtMWy6LPsQZlQcMYQ0lQ==" saltValue="mqIg818EOdWj2XbS5rf9v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04" t="s">
        <v>216</v>
      </c>
      <c r="DI1" s="705"/>
      <c r="DJ1" s="705"/>
      <c r="DK1" s="705"/>
      <c r="DL1" s="705"/>
      <c r="DM1" s="705"/>
      <c r="DN1" s="706"/>
      <c r="DO1" s="208"/>
      <c r="DP1" s="704" t="s">
        <v>217</v>
      </c>
      <c r="DQ1" s="705"/>
      <c r="DR1" s="705"/>
      <c r="DS1" s="705"/>
      <c r="DT1" s="705"/>
      <c r="DU1" s="705"/>
      <c r="DV1" s="705"/>
      <c r="DW1" s="705"/>
      <c r="DX1" s="705"/>
      <c r="DY1" s="705"/>
      <c r="DZ1" s="705"/>
      <c r="EA1" s="705"/>
      <c r="EB1" s="705"/>
      <c r="EC1" s="706"/>
      <c r="ED1" s="207"/>
      <c r="EE1" s="207"/>
      <c r="EF1" s="207"/>
      <c r="EG1" s="207"/>
      <c r="EH1" s="207"/>
      <c r="EI1" s="207"/>
      <c r="EJ1" s="207"/>
      <c r="EK1" s="207"/>
      <c r="EL1" s="207"/>
      <c r="EM1" s="207"/>
    </row>
    <row r="2" spans="2:143" ht="22.5" customHeight="1" x14ac:dyDescent="0.15">
      <c r="B2" s="209" t="s">
        <v>218</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660" t="s">
        <v>219</v>
      </c>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661"/>
      <c r="AJ3" s="661"/>
      <c r="AK3" s="661"/>
      <c r="AL3" s="661"/>
      <c r="AM3" s="661"/>
      <c r="AN3" s="661"/>
      <c r="AO3" s="661"/>
      <c r="AP3" s="660" t="s">
        <v>220</v>
      </c>
      <c r="AQ3" s="661"/>
      <c r="AR3" s="661"/>
      <c r="AS3" s="661"/>
      <c r="AT3" s="661"/>
      <c r="AU3" s="661"/>
      <c r="AV3" s="661"/>
      <c r="AW3" s="661"/>
      <c r="AX3" s="661"/>
      <c r="AY3" s="661"/>
      <c r="AZ3" s="661"/>
      <c r="BA3" s="661"/>
      <c r="BB3" s="661"/>
      <c r="BC3" s="661"/>
      <c r="BD3" s="661"/>
      <c r="BE3" s="661"/>
      <c r="BF3" s="661"/>
      <c r="BG3" s="661"/>
      <c r="BH3" s="661"/>
      <c r="BI3" s="661"/>
      <c r="BJ3" s="661"/>
      <c r="BK3" s="661"/>
      <c r="BL3" s="661"/>
      <c r="BM3" s="661"/>
      <c r="BN3" s="661"/>
      <c r="BO3" s="661"/>
      <c r="BP3" s="661"/>
      <c r="BQ3" s="661"/>
      <c r="BR3" s="661"/>
      <c r="BS3" s="661"/>
      <c r="BT3" s="661"/>
      <c r="BU3" s="661"/>
      <c r="BV3" s="661"/>
      <c r="BW3" s="661"/>
      <c r="BX3" s="661"/>
      <c r="BY3" s="661"/>
      <c r="BZ3" s="661"/>
      <c r="CA3" s="661"/>
      <c r="CB3" s="662"/>
      <c r="CD3" s="660" t="s">
        <v>221</v>
      </c>
      <c r="CE3" s="661"/>
      <c r="CF3" s="661"/>
      <c r="CG3" s="661"/>
      <c r="CH3" s="661"/>
      <c r="CI3" s="661"/>
      <c r="CJ3" s="661"/>
      <c r="CK3" s="661"/>
      <c r="CL3" s="661"/>
      <c r="CM3" s="661"/>
      <c r="CN3" s="661"/>
      <c r="CO3" s="661"/>
      <c r="CP3" s="661"/>
      <c r="CQ3" s="661"/>
      <c r="CR3" s="661"/>
      <c r="CS3" s="661"/>
      <c r="CT3" s="661"/>
      <c r="CU3" s="661"/>
      <c r="CV3" s="661"/>
      <c r="CW3" s="661"/>
      <c r="CX3" s="661"/>
      <c r="CY3" s="661"/>
      <c r="CZ3" s="661"/>
      <c r="DA3" s="661"/>
      <c r="DB3" s="661"/>
      <c r="DC3" s="661"/>
      <c r="DD3" s="661"/>
      <c r="DE3" s="661"/>
      <c r="DF3" s="661"/>
      <c r="DG3" s="661"/>
      <c r="DH3" s="661"/>
      <c r="DI3" s="661"/>
      <c r="DJ3" s="661"/>
      <c r="DK3" s="661"/>
      <c r="DL3" s="661"/>
      <c r="DM3" s="661"/>
      <c r="DN3" s="661"/>
      <c r="DO3" s="661"/>
      <c r="DP3" s="661"/>
      <c r="DQ3" s="661"/>
      <c r="DR3" s="661"/>
      <c r="DS3" s="661"/>
      <c r="DT3" s="661"/>
      <c r="DU3" s="661"/>
      <c r="DV3" s="661"/>
      <c r="DW3" s="661"/>
      <c r="DX3" s="661"/>
      <c r="DY3" s="661"/>
      <c r="DZ3" s="661"/>
      <c r="EA3" s="661"/>
      <c r="EB3" s="661"/>
      <c r="EC3" s="662"/>
    </row>
    <row r="4" spans="2:143" ht="11.25" customHeight="1" x14ac:dyDescent="0.15">
      <c r="B4" s="660" t="s">
        <v>1</v>
      </c>
      <c r="C4" s="661"/>
      <c r="D4" s="661"/>
      <c r="E4" s="661"/>
      <c r="F4" s="661"/>
      <c r="G4" s="661"/>
      <c r="H4" s="661"/>
      <c r="I4" s="661"/>
      <c r="J4" s="661"/>
      <c r="K4" s="661"/>
      <c r="L4" s="661"/>
      <c r="M4" s="661"/>
      <c r="N4" s="661"/>
      <c r="O4" s="661"/>
      <c r="P4" s="661"/>
      <c r="Q4" s="662"/>
      <c r="R4" s="660" t="s">
        <v>222</v>
      </c>
      <c r="S4" s="661"/>
      <c r="T4" s="661"/>
      <c r="U4" s="661"/>
      <c r="V4" s="661"/>
      <c r="W4" s="661"/>
      <c r="X4" s="661"/>
      <c r="Y4" s="662"/>
      <c r="Z4" s="660" t="s">
        <v>223</v>
      </c>
      <c r="AA4" s="661"/>
      <c r="AB4" s="661"/>
      <c r="AC4" s="662"/>
      <c r="AD4" s="660" t="s">
        <v>224</v>
      </c>
      <c r="AE4" s="661"/>
      <c r="AF4" s="661"/>
      <c r="AG4" s="661"/>
      <c r="AH4" s="661"/>
      <c r="AI4" s="661"/>
      <c r="AJ4" s="661"/>
      <c r="AK4" s="662"/>
      <c r="AL4" s="660" t="s">
        <v>223</v>
      </c>
      <c r="AM4" s="661"/>
      <c r="AN4" s="661"/>
      <c r="AO4" s="662"/>
      <c r="AP4" s="707" t="s">
        <v>225</v>
      </c>
      <c r="AQ4" s="707"/>
      <c r="AR4" s="707"/>
      <c r="AS4" s="707"/>
      <c r="AT4" s="707"/>
      <c r="AU4" s="707"/>
      <c r="AV4" s="707"/>
      <c r="AW4" s="707"/>
      <c r="AX4" s="707"/>
      <c r="AY4" s="707"/>
      <c r="AZ4" s="707"/>
      <c r="BA4" s="707"/>
      <c r="BB4" s="707"/>
      <c r="BC4" s="707"/>
      <c r="BD4" s="707"/>
      <c r="BE4" s="707"/>
      <c r="BF4" s="707"/>
      <c r="BG4" s="707" t="s">
        <v>226</v>
      </c>
      <c r="BH4" s="707"/>
      <c r="BI4" s="707"/>
      <c r="BJ4" s="707"/>
      <c r="BK4" s="707"/>
      <c r="BL4" s="707"/>
      <c r="BM4" s="707"/>
      <c r="BN4" s="707"/>
      <c r="BO4" s="707" t="s">
        <v>223</v>
      </c>
      <c r="BP4" s="707"/>
      <c r="BQ4" s="707"/>
      <c r="BR4" s="707"/>
      <c r="BS4" s="707" t="s">
        <v>227</v>
      </c>
      <c r="BT4" s="707"/>
      <c r="BU4" s="707"/>
      <c r="BV4" s="707"/>
      <c r="BW4" s="707"/>
      <c r="BX4" s="707"/>
      <c r="BY4" s="707"/>
      <c r="BZ4" s="707"/>
      <c r="CA4" s="707"/>
      <c r="CB4" s="707"/>
      <c r="CD4" s="660" t="s">
        <v>228</v>
      </c>
      <c r="CE4" s="661"/>
      <c r="CF4" s="661"/>
      <c r="CG4" s="661"/>
      <c r="CH4" s="661"/>
      <c r="CI4" s="661"/>
      <c r="CJ4" s="661"/>
      <c r="CK4" s="661"/>
      <c r="CL4" s="661"/>
      <c r="CM4" s="661"/>
      <c r="CN4" s="661"/>
      <c r="CO4" s="661"/>
      <c r="CP4" s="661"/>
      <c r="CQ4" s="661"/>
      <c r="CR4" s="661"/>
      <c r="CS4" s="661"/>
      <c r="CT4" s="661"/>
      <c r="CU4" s="661"/>
      <c r="CV4" s="661"/>
      <c r="CW4" s="661"/>
      <c r="CX4" s="661"/>
      <c r="CY4" s="661"/>
      <c r="CZ4" s="661"/>
      <c r="DA4" s="661"/>
      <c r="DB4" s="661"/>
      <c r="DC4" s="661"/>
      <c r="DD4" s="661"/>
      <c r="DE4" s="661"/>
      <c r="DF4" s="661"/>
      <c r="DG4" s="661"/>
      <c r="DH4" s="661"/>
      <c r="DI4" s="661"/>
      <c r="DJ4" s="661"/>
      <c r="DK4" s="661"/>
      <c r="DL4" s="661"/>
      <c r="DM4" s="661"/>
      <c r="DN4" s="661"/>
      <c r="DO4" s="661"/>
      <c r="DP4" s="661"/>
      <c r="DQ4" s="661"/>
      <c r="DR4" s="661"/>
      <c r="DS4" s="661"/>
      <c r="DT4" s="661"/>
      <c r="DU4" s="661"/>
      <c r="DV4" s="661"/>
      <c r="DW4" s="661"/>
      <c r="DX4" s="661"/>
      <c r="DY4" s="661"/>
      <c r="DZ4" s="661"/>
      <c r="EA4" s="661"/>
      <c r="EB4" s="661"/>
      <c r="EC4" s="662"/>
    </row>
    <row r="5" spans="2:143" ht="11.25" customHeight="1" x14ac:dyDescent="0.15">
      <c r="B5" s="666" t="s">
        <v>229</v>
      </c>
      <c r="C5" s="667"/>
      <c r="D5" s="667"/>
      <c r="E5" s="667"/>
      <c r="F5" s="667"/>
      <c r="G5" s="667"/>
      <c r="H5" s="667"/>
      <c r="I5" s="667"/>
      <c r="J5" s="667"/>
      <c r="K5" s="667"/>
      <c r="L5" s="667"/>
      <c r="M5" s="667"/>
      <c r="N5" s="667"/>
      <c r="O5" s="667"/>
      <c r="P5" s="667"/>
      <c r="Q5" s="668"/>
      <c r="R5" s="663">
        <v>29867759</v>
      </c>
      <c r="S5" s="664"/>
      <c r="T5" s="664"/>
      <c r="U5" s="664"/>
      <c r="V5" s="664"/>
      <c r="W5" s="664"/>
      <c r="X5" s="664"/>
      <c r="Y5" s="689"/>
      <c r="Z5" s="702">
        <v>37.299999999999997</v>
      </c>
      <c r="AA5" s="702"/>
      <c r="AB5" s="702"/>
      <c r="AC5" s="702"/>
      <c r="AD5" s="703">
        <v>27555628</v>
      </c>
      <c r="AE5" s="703"/>
      <c r="AF5" s="703"/>
      <c r="AG5" s="703"/>
      <c r="AH5" s="703"/>
      <c r="AI5" s="703"/>
      <c r="AJ5" s="703"/>
      <c r="AK5" s="703"/>
      <c r="AL5" s="690">
        <v>66.400000000000006</v>
      </c>
      <c r="AM5" s="672"/>
      <c r="AN5" s="672"/>
      <c r="AO5" s="691"/>
      <c r="AP5" s="666" t="s">
        <v>230</v>
      </c>
      <c r="AQ5" s="667"/>
      <c r="AR5" s="667"/>
      <c r="AS5" s="667"/>
      <c r="AT5" s="667"/>
      <c r="AU5" s="667"/>
      <c r="AV5" s="667"/>
      <c r="AW5" s="667"/>
      <c r="AX5" s="667"/>
      <c r="AY5" s="667"/>
      <c r="AZ5" s="667"/>
      <c r="BA5" s="667"/>
      <c r="BB5" s="667"/>
      <c r="BC5" s="667"/>
      <c r="BD5" s="667"/>
      <c r="BE5" s="667"/>
      <c r="BF5" s="668"/>
      <c r="BG5" s="608">
        <v>27527849</v>
      </c>
      <c r="BH5" s="609"/>
      <c r="BI5" s="609"/>
      <c r="BJ5" s="609"/>
      <c r="BK5" s="609"/>
      <c r="BL5" s="609"/>
      <c r="BM5" s="609"/>
      <c r="BN5" s="610"/>
      <c r="BO5" s="646">
        <v>92.2</v>
      </c>
      <c r="BP5" s="646"/>
      <c r="BQ5" s="646"/>
      <c r="BR5" s="646"/>
      <c r="BS5" s="647">
        <v>164580</v>
      </c>
      <c r="BT5" s="647"/>
      <c r="BU5" s="647"/>
      <c r="BV5" s="647"/>
      <c r="BW5" s="647"/>
      <c r="BX5" s="647"/>
      <c r="BY5" s="647"/>
      <c r="BZ5" s="647"/>
      <c r="CA5" s="647"/>
      <c r="CB5" s="687"/>
      <c r="CD5" s="660" t="s">
        <v>225</v>
      </c>
      <c r="CE5" s="661"/>
      <c r="CF5" s="661"/>
      <c r="CG5" s="661"/>
      <c r="CH5" s="661"/>
      <c r="CI5" s="661"/>
      <c r="CJ5" s="661"/>
      <c r="CK5" s="661"/>
      <c r="CL5" s="661"/>
      <c r="CM5" s="661"/>
      <c r="CN5" s="661"/>
      <c r="CO5" s="661"/>
      <c r="CP5" s="661"/>
      <c r="CQ5" s="662"/>
      <c r="CR5" s="660" t="s">
        <v>231</v>
      </c>
      <c r="CS5" s="661"/>
      <c r="CT5" s="661"/>
      <c r="CU5" s="661"/>
      <c r="CV5" s="661"/>
      <c r="CW5" s="661"/>
      <c r="CX5" s="661"/>
      <c r="CY5" s="662"/>
      <c r="CZ5" s="660" t="s">
        <v>223</v>
      </c>
      <c r="DA5" s="661"/>
      <c r="DB5" s="661"/>
      <c r="DC5" s="662"/>
      <c r="DD5" s="660" t="s">
        <v>232</v>
      </c>
      <c r="DE5" s="661"/>
      <c r="DF5" s="661"/>
      <c r="DG5" s="661"/>
      <c r="DH5" s="661"/>
      <c r="DI5" s="661"/>
      <c r="DJ5" s="661"/>
      <c r="DK5" s="661"/>
      <c r="DL5" s="661"/>
      <c r="DM5" s="661"/>
      <c r="DN5" s="661"/>
      <c r="DO5" s="661"/>
      <c r="DP5" s="662"/>
      <c r="DQ5" s="660" t="s">
        <v>233</v>
      </c>
      <c r="DR5" s="661"/>
      <c r="DS5" s="661"/>
      <c r="DT5" s="661"/>
      <c r="DU5" s="661"/>
      <c r="DV5" s="661"/>
      <c r="DW5" s="661"/>
      <c r="DX5" s="661"/>
      <c r="DY5" s="661"/>
      <c r="DZ5" s="661"/>
      <c r="EA5" s="661"/>
      <c r="EB5" s="661"/>
      <c r="EC5" s="662"/>
    </row>
    <row r="6" spans="2:143" ht="11.25" customHeight="1" x14ac:dyDescent="0.15">
      <c r="B6" s="605" t="s">
        <v>234</v>
      </c>
      <c r="C6" s="606"/>
      <c r="D6" s="606"/>
      <c r="E6" s="606"/>
      <c r="F6" s="606"/>
      <c r="G6" s="606"/>
      <c r="H6" s="606"/>
      <c r="I6" s="606"/>
      <c r="J6" s="606"/>
      <c r="K6" s="606"/>
      <c r="L6" s="606"/>
      <c r="M6" s="606"/>
      <c r="N6" s="606"/>
      <c r="O6" s="606"/>
      <c r="P6" s="606"/>
      <c r="Q6" s="607"/>
      <c r="R6" s="608">
        <v>630925</v>
      </c>
      <c r="S6" s="609"/>
      <c r="T6" s="609"/>
      <c r="U6" s="609"/>
      <c r="V6" s="609"/>
      <c r="W6" s="609"/>
      <c r="X6" s="609"/>
      <c r="Y6" s="610"/>
      <c r="Z6" s="646">
        <v>0.8</v>
      </c>
      <c r="AA6" s="646"/>
      <c r="AB6" s="646"/>
      <c r="AC6" s="646"/>
      <c r="AD6" s="647">
        <v>630925</v>
      </c>
      <c r="AE6" s="647"/>
      <c r="AF6" s="647"/>
      <c r="AG6" s="647"/>
      <c r="AH6" s="647"/>
      <c r="AI6" s="647"/>
      <c r="AJ6" s="647"/>
      <c r="AK6" s="647"/>
      <c r="AL6" s="611">
        <v>1.5</v>
      </c>
      <c r="AM6" s="612"/>
      <c r="AN6" s="612"/>
      <c r="AO6" s="648"/>
      <c r="AP6" s="605" t="s">
        <v>235</v>
      </c>
      <c r="AQ6" s="606"/>
      <c r="AR6" s="606"/>
      <c r="AS6" s="606"/>
      <c r="AT6" s="606"/>
      <c r="AU6" s="606"/>
      <c r="AV6" s="606"/>
      <c r="AW6" s="606"/>
      <c r="AX6" s="606"/>
      <c r="AY6" s="606"/>
      <c r="AZ6" s="606"/>
      <c r="BA6" s="606"/>
      <c r="BB6" s="606"/>
      <c r="BC6" s="606"/>
      <c r="BD6" s="606"/>
      <c r="BE6" s="606"/>
      <c r="BF6" s="607"/>
      <c r="BG6" s="608">
        <v>27527849</v>
      </c>
      <c r="BH6" s="609"/>
      <c r="BI6" s="609"/>
      <c r="BJ6" s="609"/>
      <c r="BK6" s="609"/>
      <c r="BL6" s="609"/>
      <c r="BM6" s="609"/>
      <c r="BN6" s="610"/>
      <c r="BO6" s="646">
        <v>92.2</v>
      </c>
      <c r="BP6" s="646"/>
      <c r="BQ6" s="646"/>
      <c r="BR6" s="646"/>
      <c r="BS6" s="647">
        <v>164580</v>
      </c>
      <c r="BT6" s="647"/>
      <c r="BU6" s="647"/>
      <c r="BV6" s="647"/>
      <c r="BW6" s="647"/>
      <c r="BX6" s="647"/>
      <c r="BY6" s="647"/>
      <c r="BZ6" s="647"/>
      <c r="CA6" s="647"/>
      <c r="CB6" s="687"/>
      <c r="CD6" s="666" t="s">
        <v>236</v>
      </c>
      <c r="CE6" s="667"/>
      <c r="CF6" s="667"/>
      <c r="CG6" s="667"/>
      <c r="CH6" s="667"/>
      <c r="CI6" s="667"/>
      <c r="CJ6" s="667"/>
      <c r="CK6" s="667"/>
      <c r="CL6" s="667"/>
      <c r="CM6" s="667"/>
      <c r="CN6" s="667"/>
      <c r="CO6" s="667"/>
      <c r="CP6" s="667"/>
      <c r="CQ6" s="668"/>
      <c r="CR6" s="608">
        <v>401438</v>
      </c>
      <c r="CS6" s="609"/>
      <c r="CT6" s="609"/>
      <c r="CU6" s="609"/>
      <c r="CV6" s="609"/>
      <c r="CW6" s="609"/>
      <c r="CX6" s="609"/>
      <c r="CY6" s="610"/>
      <c r="CZ6" s="690">
        <v>0.5</v>
      </c>
      <c r="DA6" s="672"/>
      <c r="DB6" s="672"/>
      <c r="DC6" s="692"/>
      <c r="DD6" s="614" t="s">
        <v>138</v>
      </c>
      <c r="DE6" s="609"/>
      <c r="DF6" s="609"/>
      <c r="DG6" s="609"/>
      <c r="DH6" s="609"/>
      <c r="DI6" s="609"/>
      <c r="DJ6" s="609"/>
      <c r="DK6" s="609"/>
      <c r="DL6" s="609"/>
      <c r="DM6" s="609"/>
      <c r="DN6" s="609"/>
      <c r="DO6" s="609"/>
      <c r="DP6" s="610"/>
      <c r="DQ6" s="614">
        <v>401293</v>
      </c>
      <c r="DR6" s="609"/>
      <c r="DS6" s="609"/>
      <c r="DT6" s="609"/>
      <c r="DU6" s="609"/>
      <c r="DV6" s="609"/>
      <c r="DW6" s="609"/>
      <c r="DX6" s="609"/>
      <c r="DY6" s="609"/>
      <c r="DZ6" s="609"/>
      <c r="EA6" s="609"/>
      <c r="EB6" s="609"/>
      <c r="EC6" s="645"/>
    </row>
    <row r="7" spans="2:143" ht="11.25" customHeight="1" x14ac:dyDescent="0.15">
      <c r="B7" s="605" t="s">
        <v>237</v>
      </c>
      <c r="C7" s="606"/>
      <c r="D7" s="606"/>
      <c r="E7" s="606"/>
      <c r="F7" s="606"/>
      <c r="G7" s="606"/>
      <c r="H7" s="606"/>
      <c r="I7" s="606"/>
      <c r="J7" s="606"/>
      <c r="K7" s="606"/>
      <c r="L7" s="606"/>
      <c r="M7" s="606"/>
      <c r="N7" s="606"/>
      <c r="O7" s="606"/>
      <c r="P7" s="606"/>
      <c r="Q7" s="607"/>
      <c r="R7" s="608">
        <v>11895</v>
      </c>
      <c r="S7" s="609"/>
      <c r="T7" s="609"/>
      <c r="U7" s="609"/>
      <c r="V7" s="609"/>
      <c r="W7" s="609"/>
      <c r="X7" s="609"/>
      <c r="Y7" s="610"/>
      <c r="Z7" s="646">
        <v>0</v>
      </c>
      <c r="AA7" s="646"/>
      <c r="AB7" s="646"/>
      <c r="AC7" s="646"/>
      <c r="AD7" s="647">
        <v>11895</v>
      </c>
      <c r="AE7" s="647"/>
      <c r="AF7" s="647"/>
      <c r="AG7" s="647"/>
      <c r="AH7" s="647"/>
      <c r="AI7" s="647"/>
      <c r="AJ7" s="647"/>
      <c r="AK7" s="647"/>
      <c r="AL7" s="611">
        <v>0</v>
      </c>
      <c r="AM7" s="612"/>
      <c r="AN7" s="612"/>
      <c r="AO7" s="648"/>
      <c r="AP7" s="605" t="s">
        <v>238</v>
      </c>
      <c r="AQ7" s="606"/>
      <c r="AR7" s="606"/>
      <c r="AS7" s="606"/>
      <c r="AT7" s="606"/>
      <c r="AU7" s="606"/>
      <c r="AV7" s="606"/>
      <c r="AW7" s="606"/>
      <c r="AX7" s="606"/>
      <c r="AY7" s="606"/>
      <c r="AZ7" s="606"/>
      <c r="BA7" s="606"/>
      <c r="BB7" s="606"/>
      <c r="BC7" s="606"/>
      <c r="BD7" s="606"/>
      <c r="BE7" s="606"/>
      <c r="BF7" s="607"/>
      <c r="BG7" s="608">
        <v>12274804</v>
      </c>
      <c r="BH7" s="609"/>
      <c r="BI7" s="609"/>
      <c r="BJ7" s="609"/>
      <c r="BK7" s="609"/>
      <c r="BL7" s="609"/>
      <c r="BM7" s="609"/>
      <c r="BN7" s="610"/>
      <c r="BO7" s="646">
        <v>41.1</v>
      </c>
      <c r="BP7" s="646"/>
      <c r="BQ7" s="646"/>
      <c r="BR7" s="646"/>
      <c r="BS7" s="647">
        <v>164580</v>
      </c>
      <c r="BT7" s="647"/>
      <c r="BU7" s="647"/>
      <c r="BV7" s="647"/>
      <c r="BW7" s="647"/>
      <c r="BX7" s="647"/>
      <c r="BY7" s="647"/>
      <c r="BZ7" s="647"/>
      <c r="CA7" s="647"/>
      <c r="CB7" s="687"/>
      <c r="CD7" s="605" t="s">
        <v>239</v>
      </c>
      <c r="CE7" s="606"/>
      <c r="CF7" s="606"/>
      <c r="CG7" s="606"/>
      <c r="CH7" s="606"/>
      <c r="CI7" s="606"/>
      <c r="CJ7" s="606"/>
      <c r="CK7" s="606"/>
      <c r="CL7" s="606"/>
      <c r="CM7" s="606"/>
      <c r="CN7" s="606"/>
      <c r="CO7" s="606"/>
      <c r="CP7" s="606"/>
      <c r="CQ7" s="607"/>
      <c r="CR7" s="608">
        <v>10910323</v>
      </c>
      <c r="CS7" s="609"/>
      <c r="CT7" s="609"/>
      <c r="CU7" s="609"/>
      <c r="CV7" s="609"/>
      <c r="CW7" s="609"/>
      <c r="CX7" s="609"/>
      <c r="CY7" s="610"/>
      <c r="CZ7" s="646">
        <v>14.4</v>
      </c>
      <c r="DA7" s="646"/>
      <c r="DB7" s="646"/>
      <c r="DC7" s="646"/>
      <c r="DD7" s="614">
        <v>663448</v>
      </c>
      <c r="DE7" s="609"/>
      <c r="DF7" s="609"/>
      <c r="DG7" s="609"/>
      <c r="DH7" s="609"/>
      <c r="DI7" s="609"/>
      <c r="DJ7" s="609"/>
      <c r="DK7" s="609"/>
      <c r="DL7" s="609"/>
      <c r="DM7" s="609"/>
      <c r="DN7" s="609"/>
      <c r="DO7" s="609"/>
      <c r="DP7" s="610"/>
      <c r="DQ7" s="614">
        <v>8113563</v>
      </c>
      <c r="DR7" s="609"/>
      <c r="DS7" s="609"/>
      <c r="DT7" s="609"/>
      <c r="DU7" s="609"/>
      <c r="DV7" s="609"/>
      <c r="DW7" s="609"/>
      <c r="DX7" s="609"/>
      <c r="DY7" s="609"/>
      <c r="DZ7" s="609"/>
      <c r="EA7" s="609"/>
      <c r="EB7" s="609"/>
      <c r="EC7" s="645"/>
    </row>
    <row r="8" spans="2:143" ht="11.25" customHeight="1" x14ac:dyDescent="0.15">
      <c r="B8" s="605" t="s">
        <v>240</v>
      </c>
      <c r="C8" s="606"/>
      <c r="D8" s="606"/>
      <c r="E8" s="606"/>
      <c r="F8" s="606"/>
      <c r="G8" s="606"/>
      <c r="H8" s="606"/>
      <c r="I8" s="606"/>
      <c r="J8" s="606"/>
      <c r="K8" s="606"/>
      <c r="L8" s="606"/>
      <c r="M8" s="606"/>
      <c r="N8" s="606"/>
      <c r="O8" s="606"/>
      <c r="P8" s="606"/>
      <c r="Q8" s="607"/>
      <c r="R8" s="608">
        <v>208667</v>
      </c>
      <c r="S8" s="609"/>
      <c r="T8" s="609"/>
      <c r="U8" s="609"/>
      <c r="V8" s="609"/>
      <c r="W8" s="609"/>
      <c r="X8" s="609"/>
      <c r="Y8" s="610"/>
      <c r="Z8" s="646">
        <v>0.3</v>
      </c>
      <c r="AA8" s="646"/>
      <c r="AB8" s="646"/>
      <c r="AC8" s="646"/>
      <c r="AD8" s="647">
        <v>208667</v>
      </c>
      <c r="AE8" s="647"/>
      <c r="AF8" s="647"/>
      <c r="AG8" s="647"/>
      <c r="AH8" s="647"/>
      <c r="AI8" s="647"/>
      <c r="AJ8" s="647"/>
      <c r="AK8" s="647"/>
      <c r="AL8" s="611">
        <v>0.5</v>
      </c>
      <c r="AM8" s="612"/>
      <c r="AN8" s="612"/>
      <c r="AO8" s="648"/>
      <c r="AP8" s="605" t="s">
        <v>241</v>
      </c>
      <c r="AQ8" s="606"/>
      <c r="AR8" s="606"/>
      <c r="AS8" s="606"/>
      <c r="AT8" s="606"/>
      <c r="AU8" s="606"/>
      <c r="AV8" s="606"/>
      <c r="AW8" s="606"/>
      <c r="AX8" s="606"/>
      <c r="AY8" s="606"/>
      <c r="AZ8" s="606"/>
      <c r="BA8" s="606"/>
      <c r="BB8" s="606"/>
      <c r="BC8" s="606"/>
      <c r="BD8" s="606"/>
      <c r="BE8" s="606"/>
      <c r="BF8" s="607"/>
      <c r="BG8" s="608">
        <v>342819</v>
      </c>
      <c r="BH8" s="609"/>
      <c r="BI8" s="609"/>
      <c r="BJ8" s="609"/>
      <c r="BK8" s="609"/>
      <c r="BL8" s="609"/>
      <c r="BM8" s="609"/>
      <c r="BN8" s="610"/>
      <c r="BO8" s="646">
        <v>1.1000000000000001</v>
      </c>
      <c r="BP8" s="646"/>
      <c r="BQ8" s="646"/>
      <c r="BR8" s="646"/>
      <c r="BS8" s="647" t="s">
        <v>138</v>
      </c>
      <c r="BT8" s="647"/>
      <c r="BU8" s="647"/>
      <c r="BV8" s="647"/>
      <c r="BW8" s="647"/>
      <c r="BX8" s="647"/>
      <c r="BY8" s="647"/>
      <c r="BZ8" s="647"/>
      <c r="CA8" s="647"/>
      <c r="CB8" s="687"/>
      <c r="CD8" s="605" t="s">
        <v>242</v>
      </c>
      <c r="CE8" s="606"/>
      <c r="CF8" s="606"/>
      <c r="CG8" s="606"/>
      <c r="CH8" s="606"/>
      <c r="CI8" s="606"/>
      <c r="CJ8" s="606"/>
      <c r="CK8" s="606"/>
      <c r="CL8" s="606"/>
      <c r="CM8" s="606"/>
      <c r="CN8" s="606"/>
      <c r="CO8" s="606"/>
      <c r="CP8" s="606"/>
      <c r="CQ8" s="607"/>
      <c r="CR8" s="608">
        <v>30298407</v>
      </c>
      <c r="CS8" s="609"/>
      <c r="CT8" s="609"/>
      <c r="CU8" s="609"/>
      <c r="CV8" s="609"/>
      <c r="CW8" s="609"/>
      <c r="CX8" s="609"/>
      <c r="CY8" s="610"/>
      <c r="CZ8" s="646">
        <v>40.1</v>
      </c>
      <c r="DA8" s="646"/>
      <c r="DB8" s="646"/>
      <c r="DC8" s="646"/>
      <c r="DD8" s="614">
        <v>936738</v>
      </c>
      <c r="DE8" s="609"/>
      <c r="DF8" s="609"/>
      <c r="DG8" s="609"/>
      <c r="DH8" s="609"/>
      <c r="DI8" s="609"/>
      <c r="DJ8" s="609"/>
      <c r="DK8" s="609"/>
      <c r="DL8" s="609"/>
      <c r="DM8" s="609"/>
      <c r="DN8" s="609"/>
      <c r="DO8" s="609"/>
      <c r="DP8" s="610"/>
      <c r="DQ8" s="614">
        <v>15047057</v>
      </c>
      <c r="DR8" s="609"/>
      <c r="DS8" s="609"/>
      <c r="DT8" s="609"/>
      <c r="DU8" s="609"/>
      <c r="DV8" s="609"/>
      <c r="DW8" s="609"/>
      <c r="DX8" s="609"/>
      <c r="DY8" s="609"/>
      <c r="DZ8" s="609"/>
      <c r="EA8" s="609"/>
      <c r="EB8" s="609"/>
      <c r="EC8" s="645"/>
    </row>
    <row r="9" spans="2:143" ht="11.25" customHeight="1" x14ac:dyDescent="0.15">
      <c r="B9" s="605" t="s">
        <v>243</v>
      </c>
      <c r="C9" s="606"/>
      <c r="D9" s="606"/>
      <c r="E9" s="606"/>
      <c r="F9" s="606"/>
      <c r="G9" s="606"/>
      <c r="H9" s="606"/>
      <c r="I9" s="606"/>
      <c r="J9" s="606"/>
      <c r="K9" s="606"/>
      <c r="L9" s="606"/>
      <c r="M9" s="606"/>
      <c r="N9" s="606"/>
      <c r="O9" s="606"/>
      <c r="P9" s="606"/>
      <c r="Q9" s="607"/>
      <c r="R9" s="608">
        <v>143514</v>
      </c>
      <c r="S9" s="609"/>
      <c r="T9" s="609"/>
      <c r="U9" s="609"/>
      <c r="V9" s="609"/>
      <c r="W9" s="609"/>
      <c r="X9" s="609"/>
      <c r="Y9" s="610"/>
      <c r="Z9" s="646">
        <v>0.2</v>
      </c>
      <c r="AA9" s="646"/>
      <c r="AB9" s="646"/>
      <c r="AC9" s="646"/>
      <c r="AD9" s="647">
        <v>143514</v>
      </c>
      <c r="AE9" s="647"/>
      <c r="AF9" s="647"/>
      <c r="AG9" s="647"/>
      <c r="AH9" s="647"/>
      <c r="AI9" s="647"/>
      <c r="AJ9" s="647"/>
      <c r="AK9" s="647"/>
      <c r="AL9" s="611">
        <v>0.3</v>
      </c>
      <c r="AM9" s="612"/>
      <c r="AN9" s="612"/>
      <c r="AO9" s="648"/>
      <c r="AP9" s="605" t="s">
        <v>244</v>
      </c>
      <c r="AQ9" s="606"/>
      <c r="AR9" s="606"/>
      <c r="AS9" s="606"/>
      <c r="AT9" s="606"/>
      <c r="AU9" s="606"/>
      <c r="AV9" s="606"/>
      <c r="AW9" s="606"/>
      <c r="AX9" s="606"/>
      <c r="AY9" s="606"/>
      <c r="AZ9" s="606"/>
      <c r="BA9" s="606"/>
      <c r="BB9" s="606"/>
      <c r="BC9" s="606"/>
      <c r="BD9" s="606"/>
      <c r="BE9" s="606"/>
      <c r="BF9" s="607"/>
      <c r="BG9" s="608">
        <v>10417368</v>
      </c>
      <c r="BH9" s="609"/>
      <c r="BI9" s="609"/>
      <c r="BJ9" s="609"/>
      <c r="BK9" s="609"/>
      <c r="BL9" s="609"/>
      <c r="BM9" s="609"/>
      <c r="BN9" s="610"/>
      <c r="BO9" s="646">
        <v>34.9</v>
      </c>
      <c r="BP9" s="646"/>
      <c r="BQ9" s="646"/>
      <c r="BR9" s="646"/>
      <c r="BS9" s="647" t="s">
        <v>138</v>
      </c>
      <c r="BT9" s="647"/>
      <c r="BU9" s="647"/>
      <c r="BV9" s="647"/>
      <c r="BW9" s="647"/>
      <c r="BX9" s="647"/>
      <c r="BY9" s="647"/>
      <c r="BZ9" s="647"/>
      <c r="CA9" s="647"/>
      <c r="CB9" s="687"/>
      <c r="CD9" s="605" t="s">
        <v>245</v>
      </c>
      <c r="CE9" s="606"/>
      <c r="CF9" s="606"/>
      <c r="CG9" s="606"/>
      <c r="CH9" s="606"/>
      <c r="CI9" s="606"/>
      <c r="CJ9" s="606"/>
      <c r="CK9" s="606"/>
      <c r="CL9" s="606"/>
      <c r="CM9" s="606"/>
      <c r="CN9" s="606"/>
      <c r="CO9" s="606"/>
      <c r="CP9" s="606"/>
      <c r="CQ9" s="607"/>
      <c r="CR9" s="608">
        <v>8818915</v>
      </c>
      <c r="CS9" s="609"/>
      <c r="CT9" s="609"/>
      <c r="CU9" s="609"/>
      <c r="CV9" s="609"/>
      <c r="CW9" s="609"/>
      <c r="CX9" s="609"/>
      <c r="CY9" s="610"/>
      <c r="CZ9" s="646">
        <v>11.7</v>
      </c>
      <c r="DA9" s="646"/>
      <c r="DB9" s="646"/>
      <c r="DC9" s="646"/>
      <c r="DD9" s="614">
        <v>1143657</v>
      </c>
      <c r="DE9" s="609"/>
      <c r="DF9" s="609"/>
      <c r="DG9" s="609"/>
      <c r="DH9" s="609"/>
      <c r="DI9" s="609"/>
      <c r="DJ9" s="609"/>
      <c r="DK9" s="609"/>
      <c r="DL9" s="609"/>
      <c r="DM9" s="609"/>
      <c r="DN9" s="609"/>
      <c r="DO9" s="609"/>
      <c r="DP9" s="610"/>
      <c r="DQ9" s="614">
        <v>6539527</v>
      </c>
      <c r="DR9" s="609"/>
      <c r="DS9" s="609"/>
      <c r="DT9" s="609"/>
      <c r="DU9" s="609"/>
      <c r="DV9" s="609"/>
      <c r="DW9" s="609"/>
      <c r="DX9" s="609"/>
      <c r="DY9" s="609"/>
      <c r="DZ9" s="609"/>
      <c r="EA9" s="609"/>
      <c r="EB9" s="609"/>
      <c r="EC9" s="645"/>
    </row>
    <row r="10" spans="2:143" ht="11.25" customHeight="1" x14ac:dyDescent="0.15">
      <c r="B10" s="605" t="s">
        <v>246</v>
      </c>
      <c r="C10" s="606"/>
      <c r="D10" s="606"/>
      <c r="E10" s="606"/>
      <c r="F10" s="606"/>
      <c r="G10" s="606"/>
      <c r="H10" s="606"/>
      <c r="I10" s="606"/>
      <c r="J10" s="606"/>
      <c r="K10" s="606"/>
      <c r="L10" s="606"/>
      <c r="M10" s="606"/>
      <c r="N10" s="606"/>
      <c r="O10" s="606"/>
      <c r="P10" s="606"/>
      <c r="Q10" s="607"/>
      <c r="R10" s="608" t="s">
        <v>138</v>
      </c>
      <c r="S10" s="609"/>
      <c r="T10" s="609"/>
      <c r="U10" s="609"/>
      <c r="V10" s="609"/>
      <c r="W10" s="609"/>
      <c r="X10" s="609"/>
      <c r="Y10" s="610"/>
      <c r="Z10" s="646" t="s">
        <v>138</v>
      </c>
      <c r="AA10" s="646"/>
      <c r="AB10" s="646"/>
      <c r="AC10" s="646"/>
      <c r="AD10" s="647" t="s">
        <v>138</v>
      </c>
      <c r="AE10" s="647"/>
      <c r="AF10" s="647"/>
      <c r="AG10" s="647"/>
      <c r="AH10" s="647"/>
      <c r="AI10" s="647"/>
      <c r="AJ10" s="647"/>
      <c r="AK10" s="647"/>
      <c r="AL10" s="611" t="s">
        <v>138</v>
      </c>
      <c r="AM10" s="612"/>
      <c r="AN10" s="612"/>
      <c r="AO10" s="648"/>
      <c r="AP10" s="605" t="s">
        <v>247</v>
      </c>
      <c r="AQ10" s="606"/>
      <c r="AR10" s="606"/>
      <c r="AS10" s="606"/>
      <c r="AT10" s="606"/>
      <c r="AU10" s="606"/>
      <c r="AV10" s="606"/>
      <c r="AW10" s="606"/>
      <c r="AX10" s="606"/>
      <c r="AY10" s="606"/>
      <c r="AZ10" s="606"/>
      <c r="BA10" s="606"/>
      <c r="BB10" s="606"/>
      <c r="BC10" s="606"/>
      <c r="BD10" s="606"/>
      <c r="BE10" s="606"/>
      <c r="BF10" s="607"/>
      <c r="BG10" s="608">
        <v>479088</v>
      </c>
      <c r="BH10" s="609"/>
      <c r="BI10" s="609"/>
      <c r="BJ10" s="609"/>
      <c r="BK10" s="609"/>
      <c r="BL10" s="609"/>
      <c r="BM10" s="609"/>
      <c r="BN10" s="610"/>
      <c r="BO10" s="646">
        <v>1.6</v>
      </c>
      <c r="BP10" s="646"/>
      <c r="BQ10" s="646"/>
      <c r="BR10" s="646"/>
      <c r="BS10" s="647" t="s">
        <v>138</v>
      </c>
      <c r="BT10" s="647"/>
      <c r="BU10" s="647"/>
      <c r="BV10" s="647"/>
      <c r="BW10" s="647"/>
      <c r="BX10" s="647"/>
      <c r="BY10" s="647"/>
      <c r="BZ10" s="647"/>
      <c r="CA10" s="647"/>
      <c r="CB10" s="687"/>
      <c r="CD10" s="605" t="s">
        <v>248</v>
      </c>
      <c r="CE10" s="606"/>
      <c r="CF10" s="606"/>
      <c r="CG10" s="606"/>
      <c r="CH10" s="606"/>
      <c r="CI10" s="606"/>
      <c r="CJ10" s="606"/>
      <c r="CK10" s="606"/>
      <c r="CL10" s="606"/>
      <c r="CM10" s="606"/>
      <c r="CN10" s="606"/>
      <c r="CO10" s="606"/>
      <c r="CP10" s="606"/>
      <c r="CQ10" s="607"/>
      <c r="CR10" s="608">
        <v>113253</v>
      </c>
      <c r="CS10" s="609"/>
      <c r="CT10" s="609"/>
      <c r="CU10" s="609"/>
      <c r="CV10" s="609"/>
      <c r="CW10" s="609"/>
      <c r="CX10" s="609"/>
      <c r="CY10" s="610"/>
      <c r="CZ10" s="646">
        <v>0.1</v>
      </c>
      <c r="DA10" s="646"/>
      <c r="DB10" s="646"/>
      <c r="DC10" s="646"/>
      <c r="DD10" s="614">
        <v>6611</v>
      </c>
      <c r="DE10" s="609"/>
      <c r="DF10" s="609"/>
      <c r="DG10" s="609"/>
      <c r="DH10" s="609"/>
      <c r="DI10" s="609"/>
      <c r="DJ10" s="609"/>
      <c r="DK10" s="609"/>
      <c r="DL10" s="609"/>
      <c r="DM10" s="609"/>
      <c r="DN10" s="609"/>
      <c r="DO10" s="609"/>
      <c r="DP10" s="610"/>
      <c r="DQ10" s="614">
        <v>41429</v>
      </c>
      <c r="DR10" s="609"/>
      <c r="DS10" s="609"/>
      <c r="DT10" s="609"/>
      <c r="DU10" s="609"/>
      <c r="DV10" s="609"/>
      <c r="DW10" s="609"/>
      <c r="DX10" s="609"/>
      <c r="DY10" s="609"/>
      <c r="DZ10" s="609"/>
      <c r="EA10" s="609"/>
      <c r="EB10" s="609"/>
      <c r="EC10" s="645"/>
    </row>
    <row r="11" spans="2:143" ht="11.25" customHeight="1" x14ac:dyDescent="0.15">
      <c r="B11" s="605" t="s">
        <v>249</v>
      </c>
      <c r="C11" s="606"/>
      <c r="D11" s="606"/>
      <c r="E11" s="606"/>
      <c r="F11" s="606"/>
      <c r="G11" s="606"/>
      <c r="H11" s="606"/>
      <c r="I11" s="606"/>
      <c r="J11" s="606"/>
      <c r="K11" s="606"/>
      <c r="L11" s="606"/>
      <c r="M11" s="606"/>
      <c r="N11" s="606"/>
      <c r="O11" s="606"/>
      <c r="P11" s="606"/>
      <c r="Q11" s="607"/>
      <c r="R11" s="608">
        <v>4578481</v>
      </c>
      <c r="S11" s="609"/>
      <c r="T11" s="609"/>
      <c r="U11" s="609"/>
      <c r="V11" s="609"/>
      <c r="W11" s="609"/>
      <c r="X11" s="609"/>
      <c r="Y11" s="610"/>
      <c r="Z11" s="611">
        <v>5.7</v>
      </c>
      <c r="AA11" s="612"/>
      <c r="AB11" s="612"/>
      <c r="AC11" s="613"/>
      <c r="AD11" s="614">
        <v>4578481</v>
      </c>
      <c r="AE11" s="609"/>
      <c r="AF11" s="609"/>
      <c r="AG11" s="609"/>
      <c r="AH11" s="609"/>
      <c r="AI11" s="609"/>
      <c r="AJ11" s="609"/>
      <c r="AK11" s="610"/>
      <c r="AL11" s="611">
        <v>11</v>
      </c>
      <c r="AM11" s="612"/>
      <c r="AN11" s="612"/>
      <c r="AO11" s="648"/>
      <c r="AP11" s="605" t="s">
        <v>250</v>
      </c>
      <c r="AQ11" s="606"/>
      <c r="AR11" s="606"/>
      <c r="AS11" s="606"/>
      <c r="AT11" s="606"/>
      <c r="AU11" s="606"/>
      <c r="AV11" s="606"/>
      <c r="AW11" s="606"/>
      <c r="AX11" s="606"/>
      <c r="AY11" s="606"/>
      <c r="AZ11" s="606"/>
      <c r="BA11" s="606"/>
      <c r="BB11" s="606"/>
      <c r="BC11" s="606"/>
      <c r="BD11" s="606"/>
      <c r="BE11" s="606"/>
      <c r="BF11" s="607"/>
      <c r="BG11" s="608">
        <v>1035529</v>
      </c>
      <c r="BH11" s="609"/>
      <c r="BI11" s="609"/>
      <c r="BJ11" s="609"/>
      <c r="BK11" s="609"/>
      <c r="BL11" s="609"/>
      <c r="BM11" s="609"/>
      <c r="BN11" s="610"/>
      <c r="BO11" s="646">
        <v>3.5</v>
      </c>
      <c r="BP11" s="646"/>
      <c r="BQ11" s="646"/>
      <c r="BR11" s="646"/>
      <c r="BS11" s="647">
        <v>164580</v>
      </c>
      <c r="BT11" s="647"/>
      <c r="BU11" s="647"/>
      <c r="BV11" s="647"/>
      <c r="BW11" s="647"/>
      <c r="BX11" s="647"/>
      <c r="BY11" s="647"/>
      <c r="BZ11" s="647"/>
      <c r="CA11" s="647"/>
      <c r="CB11" s="687"/>
      <c r="CD11" s="605" t="s">
        <v>251</v>
      </c>
      <c r="CE11" s="606"/>
      <c r="CF11" s="606"/>
      <c r="CG11" s="606"/>
      <c r="CH11" s="606"/>
      <c r="CI11" s="606"/>
      <c r="CJ11" s="606"/>
      <c r="CK11" s="606"/>
      <c r="CL11" s="606"/>
      <c r="CM11" s="606"/>
      <c r="CN11" s="606"/>
      <c r="CO11" s="606"/>
      <c r="CP11" s="606"/>
      <c r="CQ11" s="607"/>
      <c r="CR11" s="608">
        <v>771616</v>
      </c>
      <c r="CS11" s="609"/>
      <c r="CT11" s="609"/>
      <c r="CU11" s="609"/>
      <c r="CV11" s="609"/>
      <c r="CW11" s="609"/>
      <c r="CX11" s="609"/>
      <c r="CY11" s="610"/>
      <c r="CZ11" s="646">
        <v>1</v>
      </c>
      <c r="DA11" s="646"/>
      <c r="DB11" s="646"/>
      <c r="DC11" s="646"/>
      <c r="DD11" s="614">
        <v>201806</v>
      </c>
      <c r="DE11" s="609"/>
      <c r="DF11" s="609"/>
      <c r="DG11" s="609"/>
      <c r="DH11" s="609"/>
      <c r="DI11" s="609"/>
      <c r="DJ11" s="609"/>
      <c r="DK11" s="609"/>
      <c r="DL11" s="609"/>
      <c r="DM11" s="609"/>
      <c r="DN11" s="609"/>
      <c r="DO11" s="609"/>
      <c r="DP11" s="610"/>
      <c r="DQ11" s="614">
        <v>587493</v>
      </c>
      <c r="DR11" s="609"/>
      <c r="DS11" s="609"/>
      <c r="DT11" s="609"/>
      <c r="DU11" s="609"/>
      <c r="DV11" s="609"/>
      <c r="DW11" s="609"/>
      <c r="DX11" s="609"/>
      <c r="DY11" s="609"/>
      <c r="DZ11" s="609"/>
      <c r="EA11" s="609"/>
      <c r="EB11" s="609"/>
      <c r="EC11" s="645"/>
    </row>
    <row r="12" spans="2:143" ht="11.25" customHeight="1" x14ac:dyDescent="0.15">
      <c r="B12" s="605" t="s">
        <v>252</v>
      </c>
      <c r="C12" s="606"/>
      <c r="D12" s="606"/>
      <c r="E12" s="606"/>
      <c r="F12" s="606"/>
      <c r="G12" s="606"/>
      <c r="H12" s="606"/>
      <c r="I12" s="606"/>
      <c r="J12" s="606"/>
      <c r="K12" s="606"/>
      <c r="L12" s="606"/>
      <c r="M12" s="606"/>
      <c r="N12" s="606"/>
      <c r="O12" s="606"/>
      <c r="P12" s="606"/>
      <c r="Q12" s="607"/>
      <c r="R12" s="608">
        <v>78257</v>
      </c>
      <c r="S12" s="609"/>
      <c r="T12" s="609"/>
      <c r="U12" s="609"/>
      <c r="V12" s="609"/>
      <c r="W12" s="609"/>
      <c r="X12" s="609"/>
      <c r="Y12" s="610"/>
      <c r="Z12" s="646">
        <v>0.1</v>
      </c>
      <c r="AA12" s="646"/>
      <c r="AB12" s="646"/>
      <c r="AC12" s="646"/>
      <c r="AD12" s="647">
        <v>78257</v>
      </c>
      <c r="AE12" s="647"/>
      <c r="AF12" s="647"/>
      <c r="AG12" s="647"/>
      <c r="AH12" s="647"/>
      <c r="AI12" s="647"/>
      <c r="AJ12" s="647"/>
      <c r="AK12" s="647"/>
      <c r="AL12" s="611">
        <v>0.2</v>
      </c>
      <c r="AM12" s="612"/>
      <c r="AN12" s="612"/>
      <c r="AO12" s="648"/>
      <c r="AP12" s="605" t="s">
        <v>253</v>
      </c>
      <c r="AQ12" s="606"/>
      <c r="AR12" s="606"/>
      <c r="AS12" s="606"/>
      <c r="AT12" s="606"/>
      <c r="AU12" s="606"/>
      <c r="AV12" s="606"/>
      <c r="AW12" s="606"/>
      <c r="AX12" s="606"/>
      <c r="AY12" s="606"/>
      <c r="AZ12" s="606"/>
      <c r="BA12" s="606"/>
      <c r="BB12" s="606"/>
      <c r="BC12" s="606"/>
      <c r="BD12" s="606"/>
      <c r="BE12" s="606"/>
      <c r="BF12" s="607"/>
      <c r="BG12" s="608">
        <v>13399879</v>
      </c>
      <c r="BH12" s="609"/>
      <c r="BI12" s="609"/>
      <c r="BJ12" s="609"/>
      <c r="BK12" s="609"/>
      <c r="BL12" s="609"/>
      <c r="BM12" s="609"/>
      <c r="BN12" s="610"/>
      <c r="BO12" s="646">
        <v>44.9</v>
      </c>
      <c r="BP12" s="646"/>
      <c r="BQ12" s="646"/>
      <c r="BR12" s="646"/>
      <c r="BS12" s="647" t="s">
        <v>138</v>
      </c>
      <c r="BT12" s="647"/>
      <c r="BU12" s="647"/>
      <c r="BV12" s="647"/>
      <c r="BW12" s="647"/>
      <c r="BX12" s="647"/>
      <c r="BY12" s="647"/>
      <c r="BZ12" s="647"/>
      <c r="CA12" s="647"/>
      <c r="CB12" s="687"/>
      <c r="CD12" s="605" t="s">
        <v>254</v>
      </c>
      <c r="CE12" s="606"/>
      <c r="CF12" s="606"/>
      <c r="CG12" s="606"/>
      <c r="CH12" s="606"/>
      <c r="CI12" s="606"/>
      <c r="CJ12" s="606"/>
      <c r="CK12" s="606"/>
      <c r="CL12" s="606"/>
      <c r="CM12" s="606"/>
      <c r="CN12" s="606"/>
      <c r="CO12" s="606"/>
      <c r="CP12" s="606"/>
      <c r="CQ12" s="607"/>
      <c r="CR12" s="608">
        <v>2372186</v>
      </c>
      <c r="CS12" s="609"/>
      <c r="CT12" s="609"/>
      <c r="CU12" s="609"/>
      <c r="CV12" s="609"/>
      <c r="CW12" s="609"/>
      <c r="CX12" s="609"/>
      <c r="CY12" s="610"/>
      <c r="CZ12" s="646">
        <v>3.1</v>
      </c>
      <c r="DA12" s="646"/>
      <c r="DB12" s="646"/>
      <c r="DC12" s="646"/>
      <c r="DD12" s="614">
        <v>659232</v>
      </c>
      <c r="DE12" s="609"/>
      <c r="DF12" s="609"/>
      <c r="DG12" s="609"/>
      <c r="DH12" s="609"/>
      <c r="DI12" s="609"/>
      <c r="DJ12" s="609"/>
      <c r="DK12" s="609"/>
      <c r="DL12" s="609"/>
      <c r="DM12" s="609"/>
      <c r="DN12" s="609"/>
      <c r="DO12" s="609"/>
      <c r="DP12" s="610"/>
      <c r="DQ12" s="614">
        <v>979352</v>
      </c>
      <c r="DR12" s="609"/>
      <c r="DS12" s="609"/>
      <c r="DT12" s="609"/>
      <c r="DU12" s="609"/>
      <c r="DV12" s="609"/>
      <c r="DW12" s="609"/>
      <c r="DX12" s="609"/>
      <c r="DY12" s="609"/>
      <c r="DZ12" s="609"/>
      <c r="EA12" s="609"/>
      <c r="EB12" s="609"/>
      <c r="EC12" s="645"/>
    </row>
    <row r="13" spans="2:143" ht="11.25" customHeight="1" x14ac:dyDescent="0.15">
      <c r="B13" s="605" t="s">
        <v>255</v>
      </c>
      <c r="C13" s="606"/>
      <c r="D13" s="606"/>
      <c r="E13" s="606"/>
      <c r="F13" s="606"/>
      <c r="G13" s="606"/>
      <c r="H13" s="606"/>
      <c r="I13" s="606"/>
      <c r="J13" s="606"/>
      <c r="K13" s="606"/>
      <c r="L13" s="606"/>
      <c r="M13" s="606"/>
      <c r="N13" s="606"/>
      <c r="O13" s="606"/>
      <c r="P13" s="606"/>
      <c r="Q13" s="607"/>
      <c r="R13" s="608" t="s">
        <v>138</v>
      </c>
      <c r="S13" s="609"/>
      <c r="T13" s="609"/>
      <c r="U13" s="609"/>
      <c r="V13" s="609"/>
      <c r="W13" s="609"/>
      <c r="X13" s="609"/>
      <c r="Y13" s="610"/>
      <c r="Z13" s="646" t="s">
        <v>138</v>
      </c>
      <c r="AA13" s="646"/>
      <c r="AB13" s="646"/>
      <c r="AC13" s="646"/>
      <c r="AD13" s="647" t="s">
        <v>138</v>
      </c>
      <c r="AE13" s="647"/>
      <c r="AF13" s="647"/>
      <c r="AG13" s="647"/>
      <c r="AH13" s="647"/>
      <c r="AI13" s="647"/>
      <c r="AJ13" s="647"/>
      <c r="AK13" s="647"/>
      <c r="AL13" s="611" t="s">
        <v>138</v>
      </c>
      <c r="AM13" s="612"/>
      <c r="AN13" s="612"/>
      <c r="AO13" s="648"/>
      <c r="AP13" s="605" t="s">
        <v>256</v>
      </c>
      <c r="AQ13" s="606"/>
      <c r="AR13" s="606"/>
      <c r="AS13" s="606"/>
      <c r="AT13" s="606"/>
      <c r="AU13" s="606"/>
      <c r="AV13" s="606"/>
      <c r="AW13" s="606"/>
      <c r="AX13" s="606"/>
      <c r="AY13" s="606"/>
      <c r="AZ13" s="606"/>
      <c r="BA13" s="606"/>
      <c r="BB13" s="606"/>
      <c r="BC13" s="606"/>
      <c r="BD13" s="606"/>
      <c r="BE13" s="606"/>
      <c r="BF13" s="607"/>
      <c r="BG13" s="608">
        <v>13330985</v>
      </c>
      <c r="BH13" s="609"/>
      <c r="BI13" s="609"/>
      <c r="BJ13" s="609"/>
      <c r="BK13" s="609"/>
      <c r="BL13" s="609"/>
      <c r="BM13" s="609"/>
      <c r="BN13" s="610"/>
      <c r="BO13" s="646">
        <v>44.6</v>
      </c>
      <c r="BP13" s="646"/>
      <c r="BQ13" s="646"/>
      <c r="BR13" s="646"/>
      <c r="BS13" s="647" t="s">
        <v>138</v>
      </c>
      <c r="BT13" s="647"/>
      <c r="BU13" s="647"/>
      <c r="BV13" s="647"/>
      <c r="BW13" s="647"/>
      <c r="BX13" s="647"/>
      <c r="BY13" s="647"/>
      <c r="BZ13" s="647"/>
      <c r="CA13" s="647"/>
      <c r="CB13" s="687"/>
      <c r="CD13" s="605" t="s">
        <v>257</v>
      </c>
      <c r="CE13" s="606"/>
      <c r="CF13" s="606"/>
      <c r="CG13" s="606"/>
      <c r="CH13" s="606"/>
      <c r="CI13" s="606"/>
      <c r="CJ13" s="606"/>
      <c r="CK13" s="606"/>
      <c r="CL13" s="606"/>
      <c r="CM13" s="606"/>
      <c r="CN13" s="606"/>
      <c r="CO13" s="606"/>
      <c r="CP13" s="606"/>
      <c r="CQ13" s="607"/>
      <c r="CR13" s="608">
        <v>6509148</v>
      </c>
      <c r="CS13" s="609"/>
      <c r="CT13" s="609"/>
      <c r="CU13" s="609"/>
      <c r="CV13" s="609"/>
      <c r="CW13" s="609"/>
      <c r="CX13" s="609"/>
      <c r="CY13" s="610"/>
      <c r="CZ13" s="646">
        <v>8.6</v>
      </c>
      <c r="DA13" s="646"/>
      <c r="DB13" s="646"/>
      <c r="DC13" s="646"/>
      <c r="DD13" s="614">
        <v>3804700</v>
      </c>
      <c r="DE13" s="609"/>
      <c r="DF13" s="609"/>
      <c r="DG13" s="609"/>
      <c r="DH13" s="609"/>
      <c r="DI13" s="609"/>
      <c r="DJ13" s="609"/>
      <c r="DK13" s="609"/>
      <c r="DL13" s="609"/>
      <c r="DM13" s="609"/>
      <c r="DN13" s="609"/>
      <c r="DO13" s="609"/>
      <c r="DP13" s="610"/>
      <c r="DQ13" s="614">
        <v>3506966</v>
      </c>
      <c r="DR13" s="609"/>
      <c r="DS13" s="609"/>
      <c r="DT13" s="609"/>
      <c r="DU13" s="609"/>
      <c r="DV13" s="609"/>
      <c r="DW13" s="609"/>
      <c r="DX13" s="609"/>
      <c r="DY13" s="609"/>
      <c r="DZ13" s="609"/>
      <c r="EA13" s="609"/>
      <c r="EB13" s="609"/>
      <c r="EC13" s="645"/>
    </row>
    <row r="14" spans="2:143" ht="11.25" customHeight="1" x14ac:dyDescent="0.15">
      <c r="B14" s="605" t="s">
        <v>258</v>
      </c>
      <c r="C14" s="606"/>
      <c r="D14" s="606"/>
      <c r="E14" s="606"/>
      <c r="F14" s="606"/>
      <c r="G14" s="606"/>
      <c r="H14" s="606"/>
      <c r="I14" s="606"/>
      <c r="J14" s="606"/>
      <c r="K14" s="606"/>
      <c r="L14" s="606"/>
      <c r="M14" s="606"/>
      <c r="N14" s="606"/>
      <c r="O14" s="606"/>
      <c r="P14" s="606"/>
      <c r="Q14" s="607"/>
      <c r="R14" s="608">
        <v>8</v>
      </c>
      <c r="S14" s="609"/>
      <c r="T14" s="609"/>
      <c r="U14" s="609"/>
      <c r="V14" s="609"/>
      <c r="W14" s="609"/>
      <c r="X14" s="609"/>
      <c r="Y14" s="610"/>
      <c r="Z14" s="646">
        <v>0</v>
      </c>
      <c r="AA14" s="646"/>
      <c r="AB14" s="646"/>
      <c r="AC14" s="646"/>
      <c r="AD14" s="647">
        <v>8</v>
      </c>
      <c r="AE14" s="647"/>
      <c r="AF14" s="647"/>
      <c r="AG14" s="647"/>
      <c r="AH14" s="647"/>
      <c r="AI14" s="647"/>
      <c r="AJ14" s="647"/>
      <c r="AK14" s="647"/>
      <c r="AL14" s="611">
        <v>0</v>
      </c>
      <c r="AM14" s="612"/>
      <c r="AN14" s="612"/>
      <c r="AO14" s="648"/>
      <c r="AP14" s="605" t="s">
        <v>259</v>
      </c>
      <c r="AQ14" s="606"/>
      <c r="AR14" s="606"/>
      <c r="AS14" s="606"/>
      <c r="AT14" s="606"/>
      <c r="AU14" s="606"/>
      <c r="AV14" s="606"/>
      <c r="AW14" s="606"/>
      <c r="AX14" s="606"/>
      <c r="AY14" s="606"/>
      <c r="AZ14" s="606"/>
      <c r="BA14" s="606"/>
      <c r="BB14" s="606"/>
      <c r="BC14" s="606"/>
      <c r="BD14" s="606"/>
      <c r="BE14" s="606"/>
      <c r="BF14" s="607"/>
      <c r="BG14" s="608">
        <v>579280</v>
      </c>
      <c r="BH14" s="609"/>
      <c r="BI14" s="609"/>
      <c r="BJ14" s="609"/>
      <c r="BK14" s="609"/>
      <c r="BL14" s="609"/>
      <c r="BM14" s="609"/>
      <c r="BN14" s="610"/>
      <c r="BO14" s="646">
        <v>1.9</v>
      </c>
      <c r="BP14" s="646"/>
      <c r="BQ14" s="646"/>
      <c r="BR14" s="646"/>
      <c r="BS14" s="647" t="s">
        <v>138</v>
      </c>
      <c r="BT14" s="647"/>
      <c r="BU14" s="647"/>
      <c r="BV14" s="647"/>
      <c r="BW14" s="647"/>
      <c r="BX14" s="647"/>
      <c r="BY14" s="647"/>
      <c r="BZ14" s="647"/>
      <c r="CA14" s="647"/>
      <c r="CB14" s="687"/>
      <c r="CD14" s="605" t="s">
        <v>260</v>
      </c>
      <c r="CE14" s="606"/>
      <c r="CF14" s="606"/>
      <c r="CG14" s="606"/>
      <c r="CH14" s="606"/>
      <c r="CI14" s="606"/>
      <c r="CJ14" s="606"/>
      <c r="CK14" s="606"/>
      <c r="CL14" s="606"/>
      <c r="CM14" s="606"/>
      <c r="CN14" s="606"/>
      <c r="CO14" s="606"/>
      <c r="CP14" s="606"/>
      <c r="CQ14" s="607"/>
      <c r="CR14" s="608">
        <v>2042094</v>
      </c>
      <c r="CS14" s="609"/>
      <c r="CT14" s="609"/>
      <c r="CU14" s="609"/>
      <c r="CV14" s="609"/>
      <c r="CW14" s="609"/>
      <c r="CX14" s="609"/>
      <c r="CY14" s="610"/>
      <c r="CZ14" s="646">
        <v>2.7</v>
      </c>
      <c r="DA14" s="646"/>
      <c r="DB14" s="646"/>
      <c r="DC14" s="646"/>
      <c r="DD14" s="614">
        <v>35801</v>
      </c>
      <c r="DE14" s="609"/>
      <c r="DF14" s="609"/>
      <c r="DG14" s="609"/>
      <c r="DH14" s="609"/>
      <c r="DI14" s="609"/>
      <c r="DJ14" s="609"/>
      <c r="DK14" s="609"/>
      <c r="DL14" s="609"/>
      <c r="DM14" s="609"/>
      <c r="DN14" s="609"/>
      <c r="DO14" s="609"/>
      <c r="DP14" s="610"/>
      <c r="DQ14" s="614">
        <v>1985412</v>
      </c>
      <c r="DR14" s="609"/>
      <c r="DS14" s="609"/>
      <c r="DT14" s="609"/>
      <c r="DU14" s="609"/>
      <c r="DV14" s="609"/>
      <c r="DW14" s="609"/>
      <c r="DX14" s="609"/>
      <c r="DY14" s="609"/>
      <c r="DZ14" s="609"/>
      <c r="EA14" s="609"/>
      <c r="EB14" s="609"/>
      <c r="EC14" s="645"/>
    </row>
    <row r="15" spans="2:143" ht="11.25" customHeight="1" x14ac:dyDescent="0.15">
      <c r="B15" s="605" t="s">
        <v>261</v>
      </c>
      <c r="C15" s="606"/>
      <c r="D15" s="606"/>
      <c r="E15" s="606"/>
      <c r="F15" s="606"/>
      <c r="G15" s="606"/>
      <c r="H15" s="606"/>
      <c r="I15" s="606"/>
      <c r="J15" s="606"/>
      <c r="K15" s="606"/>
      <c r="L15" s="606"/>
      <c r="M15" s="606"/>
      <c r="N15" s="606"/>
      <c r="O15" s="606"/>
      <c r="P15" s="606"/>
      <c r="Q15" s="607"/>
      <c r="R15" s="608" t="s">
        <v>138</v>
      </c>
      <c r="S15" s="609"/>
      <c r="T15" s="609"/>
      <c r="U15" s="609"/>
      <c r="V15" s="609"/>
      <c r="W15" s="609"/>
      <c r="X15" s="609"/>
      <c r="Y15" s="610"/>
      <c r="Z15" s="646" t="s">
        <v>138</v>
      </c>
      <c r="AA15" s="646"/>
      <c r="AB15" s="646"/>
      <c r="AC15" s="646"/>
      <c r="AD15" s="647" t="s">
        <v>138</v>
      </c>
      <c r="AE15" s="647"/>
      <c r="AF15" s="647"/>
      <c r="AG15" s="647"/>
      <c r="AH15" s="647"/>
      <c r="AI15" s="647"/>
      <c r="AJ15" s="647"/>
      <c r="AK15" s="647"/>
      <c r="AL15" s="611" t="s">
        <v>138</v>
      </c>
      <c r="AM15" s="612"/>
      <c r="AN15" s="612"/>
      <c r="AO15" s="648"/>
      <c r="AP15" s="605" t="s">
        <v>262</v>
      </c>
      <c r="AQ15" s="606"/>
      <c r="AR15" s="606"/>
      <c r="AS15" s="606"/>
      <c r="AT15" s="606"/>
      <c r="AU15" s="606"/>
      <c r="AV15" s="606"/>
      <c r="AW15" s="606"/>
      <c r="AX15" s="606"/>
      <c r="AY15" s="606"/>
      <c r="AZ15" s="606"/>
      <c r="BA15" s="606"/>
      <c r="BB15" s="606"/>
      <c r="BC15" s="606"/>
      <c r="BD15" s="606"/>
      <c r="BE15" s="606"/>
      <c r="BF15" s="607"/>
      <c r="BG15" s="608">
        <v>1267796</v>
      </c>
      <c r="BH15" s="609"/>
      <c r="BI15" s="609"/>
      <c r="BJ15" s="609"/>
      <c r="BK15" s="609"/>
      <c r="BL15" s="609"/>
      <c r="BM15" s="609"/>
      <c r="BN15" s="610"/>
      <c r="BO15" s="646">
        <v>4.2</v>
      </c>
      <c r="BP15" s="646"/>
      <c r="BQ15" s="646"/>
      <c r="BR15" s="646"/>
      <c r="BS15" s="647" t="s">
        <v>138</v>
      </c>
      <c r="BT15" s="647"/>
      <c r="BU15" s="647"/>
      <c r="BV15" s="647"/>
      <c r="BW15" s="647"/>
      <c r="BX15" s="647"/>
      <c r="BY15" s="647"/>
      <c r="BZ15" s="647"/>
      <c r="CA15" s="647"/>
      <c r="CB15" s="687"/>
      <c r="CD15" s="605" t="s">
        <v>263</v>
      </c>
      <c r="CE15" s="606"/>
      <c r="CF15" s="606"/>
      <c r="CG15" s="606"/>
      <c r="CH15" s="606"/>
      <c r="CI15" s="606"/>
      <c r="CJ15" s="606"/>
      <c r="CK15" s="606"/>
      <c r="CL15" s="606"/>
      <c r="CM15" s="606"/>
      <c r="CN15" s="606"/>
      <c r="CO15" s="606"/>
      <c r="CP15" s="606"/>
      <c r="CQ15" s="607"/>
      <c r="CR15" s="608">
        <v>8002022</v>
      </c>
      <c r="CS15" s="609"/>
      <c r="CT15" s="609"/>
      <c r="CU15" s="609"/>
      <c r="CV15" s="609"/>
      <c r="CW15" s="609"/>
      <c r="CX15" s="609"/>
      <c r="CY15" s="610"/>
      <c r="CZ15" s="646">
        <v>10.6</v>
      </c>
      <c r="DA15" s="646"/>
      <c r="DB15" s="646"/>
      <c r="DC15" s="646"/>
      <c r="DD15" s="614">
        <v>3215863</v>
      </c>
      <c r="DE15" s="609"/>
      <c r="DF15" s="609"/>
      <c r="DG15" s="609"/>
      <c r="DH15" s="609"/>
      <c r="DI15" s="609"/>
      <c r="DJ15" s="609"/>
      <c r="DK15" s="609"/>
      <c r="DL15" s="609"/>
      <c r="DM15" s="609"/>
      <c r="DN15" s="609"/>
      <c r="DO15" s="609"/>
      <c r="DP15" s="610"/>
      <c r="DQ15" s="614">
        <v>4172918</v>
      </c>
      <c r="DR15" s="609"/>
      <c r="DS15" s="609"/>
      <c r="DT15" s="609"/>
      <c r="DU15" s="609"/>
      <c r="DV15" s="609"/>
      <c r="DW15" s="609"/>
      <c r="DX15" s="609"/>
      <c r="DY15" s="609"/>
      <c r="DZ15" s="609"/>
      <c r="EA15" s="609"/>
      <c r="EB15" s="609"/>
      <c r="EC15" s="645"/>
    </row>
    <row r="16" spans="2:143" ht="11.25" customHeight="1" x14ac:dyDescent="0.15">
      <c r="B16" s="605" t="s">
        <v>264</v>
      </c>
      <c r="C16" s="606"/>
      <c r="D16" s="606"/>
      <c r="E16" s="606"/>
      <c r="F16" s="606"/>
      <c r="G16" s="606"/>
      <c r="H16" s="606"/>
      <c r="I16" s="606"/>
      <c r="J16" s="606"/>
      <c r="K16" s="606"/>
      <c r="L16" s="606"/>
      <c r="M16" s="606"/>
      <c r="N16" s="606"/>
      <c r="O16" s="606"/>
      <c r="P16" s="606"/>
      <c r="Q16" s="607"/>
      <c r="R16" s="608">
        <v>141750</v>
      </c>
      <c r="S16" s="609"/>
      <c r="T16" s="609"/>
      <c r="U16" s="609"/>
      <c r="V16" s="609"/>
      <c r="W16" s="609"/>
      <c r="X16" s="609"/>
      <c r="Y16" s="610"/>
      <c r="Z16" s="646">
        <v>0.2</v>
      </c>
      <c r="AA16" s="646"/>
      <c r="AB16" s="646"/>
      <c r="AC16" s="646"/>
      <c r="AD16" s="647">
        <v>141750</v>
      </c>
      <c r="AE16" s="647"/>
      <c r="AF16" s="647"/>
      <c r="AG16" s="647"/>
      <c r="AH16" s="647"/>
      <c r="AI16" s="647"/>
      <c r="AJ16" s="647"/>
      <c r="AK16" s="647"/>
      <c r="AL16" s="611">
        <v>0.3</v>
      </c>
      <c r="AM16" s="612"/>
      <c r="AN16" s="612"/>
      <c r="AO16" s="648"/>
      <c r="AP16" s="605" t="s">
        <v>265</v>
      </c>
      <c r="AQ16" s="606"/>
      <c r="AR16" s="606"/>
      <c r="AS16" s="606"/>
      <c r="AT16" s="606"/>
      <c r="AU16" s="606"/>
      <c r="AV16" s="606"/>
      <c r="AW16" s="606"/>
      <c r="AX16" s="606"/>
      <c r="AY16" s="606"/>
      <c r="AZ16" s="606"/>
      <c r="BA16" s="606"/>
      <c r="BB16" s="606"/>
      <c r="BC16" s="606"/>
      <c r="BD16" s="606"/>
      <c r="BE16" s="606"/>
      <c r="BF16" s="607"/>
      <c r="BG16" s="608" t="s">
        <v>138</v>
      </c>
      <c r="BH16" s="609"/>
      <c r="BI16" s="609"/>
      <c r="BJ16" s="609"/>
      <c r="BK16" s="609"/>
      <c r="BL16" s="609"/>
      <c r="BM16" s="609"/>
      <c r="BN16" s="610"/>
      <c r="BO16" s="646" t="s">
        <v>138</v>
      </c>
      <c r="BP16" s="646"/>
      <c r="BQ16" s="646"/>
      <c r="BR16" s="646"/>
      <c r="BS16" s="647" t="s">
        <v>266</v>
      </c>
      <c r="BT16" s="647"/>
      <c r="BU16" s="647"/>
      <c r="BV16" s="647"/>
      <c r="BW16" s="647"/>
      <c r="BX16" s="647"/>
      <c r="BY16" s="647"/>
      <c r="BZ16" s="647"/>
      <c r="CA16" s="647"/>
      <c r="CB16" s="687"/>
      <c r="CD16" s="605" t="s">
        <v>267</v>
      </c>
      <c r="CE16" s="606"/>
      <c r="CF16" s="606"/>
      <c r="CG16" s="606"/>
      <c r="CH16" s="606"/>
      <c r="CI16" s="606"/>
      <c r="CJ16" s="606"/>
      <c r="CK16" s="606"/>
      <c r="CL16" s="606"/>
      <c r="CM16" s="606"/>
      <c r="CN16" s="606"/>
      <c r="CO16" s="606"/>
      <c r="CP16" s="606"/>
      <c r="CQ16" s="607"/>
      <c r="CR16" s="608">
        <v>12506</v>
      </c>
      <c r="CS16" s="609"/>
      <c r="CT16" s="609"/>
      <c r="CU16" s="609"/>
      <c r="CV16" s="609"/>
      <c r="CW16" s="609"/>
      <c r="CX16" s="609"/>
      <c r="CY16" s="610"/>
      <c r="CZ16" s="646">
        <v>0</v>
      </c>
      <c r="DA16" s="646"/>
      <c r="DB16" s="646"/>
      <c r="DC16" s="646"/>
      <c r="DD16" s="614" t="s">
        <v>138</v>
      </c>
      <c r="DE16" s="609"/>
      <c r="DF16" s="609"/>
      <c r="DG16" s="609"/>
      <c r="DH16" s="609"/>
      <c r="DI16" s="609"/>
      <c r="DJ16" s="609"/>
      <c r="DK16" s="609"/>
      <c r="DL16" s="609"/>
      <c r="DM16" s="609"/>
      <c r="DN16" s="609"/>
      <c r="DO16" s="609"/>
      <c r="DP16" s="610"/>
      <c r="DQ16" s="614">
        <v>4008</v>
      </c>
      <c r="DR16" s="609"/>
      <c r="DS16" s="609"/>
      <c r="DT16" s="609"/>
      <c r="DU16" s="609"/>
      <c r="DV16" s="609"/>
      <c r="DW16" s="609"/>
      <c r="DX16" s="609"/>
      <c r="DY16" s="609"/>
      <c r="DZ16" s="609"/>
      <c r="EA16" s="609"/>
      <c r="EB16" s="609"/>
      <c r="EC16" s="645"/>
    </row>
    <row r="17" spans="2:133" ht="11.25" customHeight="1" x14ac:dyDescent="0.15">
      <c r="B17" s="605" t="s">
        <v>268</v>
      </c>
      <c r="C17" s="606"/>
      <c r="D17" s="606"/>
      <c r="E17" s="606"/>
      <c r="F17" s="606"/>
      <c r="G17" s="606"/>
      <c r="H17" s="606"/>
      <c r="I17" s="606"/>
      <c r="J17" s="606"/>
      <c r="K17" s="606"/>
      <c r="L17" s="606"/>
      <c r="M17" s="606"/>
      <c r="N17" s="606"/>
      <c r="O17" s="606"/>
      <c r="P17" s="606"/>
      <c r="Q17" s="607"/>
      <c r="R17" s="608">
        <v>501409</v>
      </c>
      <c r="S17" s="609"/>
      <c r="T17" s="609"/>
      <c r="U17" s="609"/>
      <c r="V17" s="609"/>
      <c r="W17" s="609"/>
      <c r="X17" s="609"/>
      <c r="Y17" s="610"/>
      <c r="Z17" s="646">
        <v>0.6</v>
      </c>
      <c r="AA17" s="646"/>
      <c r="AB17" s="646"/>
      <c r="AC17" s="646"/>
      <c r="AD17" s="647">
        <v>501409</v>
      </c>
      <c r="AE17" s="647"/>
      <c r="AF17" s="647"/>
      <c r="AG17" s="647"/>
      <c r="AH17" s="647"/>
      <c r="AI17" s="647"/>
      <c r="AJ17" s="647"/>
      <c r="AK17" s="647"/>
      <c r="AL17" s="611">
        <v>1.2</v>
      </c>
      <c r="AM17" s="612"/>
      <c r="AN17" s="612"/>
      <c r="AO17" s="648"/>
      <c r="AP17" s="605" t="s">
        <v>269</v>
      </c>
      <c r="AQ17" s="606"/>
      <c r="AR17" s="606"/>
      <c r="AS17" s="606"/>
      <c r="AT17" s="606"/>
      <c r="AU17" s="606"/>
      <c r="AV17" s="606"/>
      <c r="AW17" s="606"/>
      <c r="AX17" s="606"/>
      <c r="AY17" s="606"/>
      <c r="AZ17" s="606"/>
      <c r="BA17" s="606"/>
      <c r="BB17" s="606"/>
      <c r="BC17" s="606"/>
      <c r="BD17" s="606"/>
      <c r="BE17" s="606"/>
      <c r="BF17" s="607"/>
      <c r="BG17" s="608">
        <v>6090</v>
      </c>
      <c r="BH17" s="609"/>
      <c r="BI17" s="609"/>
      <c r="BJ17" s="609"/>
      <c r="BK17" s="609"/>
      <c r="BL17" s="609"/>
      <c r="BM17" s="609"/>
      <c r="BN17" s="610"/>
      <c r="BO17" s="646">
        <v>0</v>
      </c>
      <c r="BP17" s="646"/>
      <c r="BQ17" s="646"/>
      <c r="BR17" s="646"/>
      <c r="BS17" s="647" t="s">
        <v>138</v>
      </c>
      <c r="BT17" s="647"/>
      <c r="BU17" s="647"/>
      <c r="BV17" s="647"/>
      <c r="BW17" s="647"/>
      <c r="BX17" s="647"/>
      <c r="BY17" s="647"/>
      <c r="BZ17" s="647"/>
      <c r="CA17" s="647"/>
      <c r="CB17" s="687"/>
      <c r="CD17" s="605" t="s">
        <v>270</v>
      </c>
      <c r="CE17" s="606"/>
      <c r="CF17" s="606"/>
      <c r="CG17" s="606"/>
      <c r="CH17" s="606"/>
      <c r="CI17" s="606"/>
      <c r="CJ17" s="606"/>
      <c r="CK17" s="606"/>
      <c r="CL17" s="606"/>
      <c r="CM17" s="606"/>
      <c r="CN17" s="606"/>
      <c r="CO17" s="606"/>
      <c r="CP17" s="606"/>
      <c r="CQ17" s="607"/>
      <c r="CR17" s="608">
        <v>5367697</v>
      </c>
      <c r="CS17" s="609"/>
      <c r="CT17" s="609"/>
      <c r="CU17" s="609"/>
      <c r="CV17" s="609"/>
      <c r="CW17" s="609"/>
      <c r="CX17" s="609"/>
      <c r="CY17" s="610"/>
      <c r="CZ17" s="646">
        <v>7.1</v>
      </c>
      <c r="DA17" s="646"/>
      <c r="DB17" s="646"/>
      <c r="DC17" s="646"/>
      <c r="DD17" s="614" t="s">
        <v>138</v>
      </c>
      <c r="DE17" s="609"/>
      <c r="DF17" s="609"/>
      <c r="DG17" s="609"/>
      <c r="DH17" s="609"/>
      <c r="DI17" s="609"/>
      <c r="DJ17" s="609"/>
      <c r="DK17" s="609"/>
      <c r="DL17" s="609"/>
      <c r="DM17" s="609"/>
      <c r="DN17" s="609"/>
      <c r="DO17" s="609"/>
      <c r="DP17" s="610"/>
      <c r="DQ17" s="614">
        <v>5317904</v>
      </c>
      <c r="DR17" s="609"/>
      <c r="DS17" s="609"/>
      <c r="DT17" s="609"/>
      <c r="DU17" s="609"/>
      <c r="DV17" s="609"/>
      <c r="DW17" s="609"/>
      <c r="DX17" s="609"/>
      <c r="DY17" s="609"/>
      <c r="DZ17" s="609"/>
      <c r="EA17" s="609"/>
      <c r="EB17" s="609"/>
      <c r="EC17" s="645"/>
    </row>
    <row r="18" spans="2:133" ht="11.25" customHeight="1" x14ac:dyDescent="0.15">
      <c r="B18" s="605" t="s">
        <v>271</v>
      </c>
      <c r="C18" s="606"/>
      <c r="D18" s="606"/>
      <c r="E18" s="606"/>
      <c r="F18" s="606"/>
      <c r="G18" s="606"/>
      <c r="H18" s="606"/>
      <c r="I18" s="606"/>
      <c r="J18" s="606"/>
      <c r="K18" s="606"/>
      <c r="L18" s="606"/>
      <c r="M18" s="606"/>
      <c r="N18" s="606"/>
      <c r="O18" s="606"/>
      <c r="P18" s="606"/>
      <c r="Q18" s="607"/>
      <c r="R18" s="608">
        <v>303576</v>
      </c>
      <c r="S18" s="609"/>
      <c r="T18" s="609"/>
      <c r="U18" s="609"/>
      <c r="V18" s="609"/>
      <c r="W18" s="609"/>
      <c r="X18" s="609"/>
      <c r="Y18" s="610"/>
      <c r="Z18" s="646">
        <v>0.4</v>
      </c>
      <c r="AA18" s="646"/>
      <c r="AB18" s="646"/>
      <c r="AC18" s="646"/>
      <c r="AD18" s="647">
        <v>303576</v>
      </c>
      <c r="AE18" s="647"/>
      <c r="AF18" s="647"/>
      <c r="AG18" s="647"/>
      <c r="AH18" s="647"/>
      <c r="AI18" s="647"/>
      <c r="AJ18" s="647"/>
      <c r="AK18" s="647"/>
      <c r="AL18" s="611">
        <v>0.7</v>
      </c>
      <c r="AM18" s="612"/>
      <c r="AN18" s="612"/>
      <c r="AO18" s="648"/>
      <c r="AP18" s="605" t="s">
        <v>272</v>
      </c>
      <c r="AQ18" s="606"/>
      <c r="AR18" s="606"/>
      <c r="AS18" s="606"/>
      <c r="AT18" s="606"/>
      <c r="AU18" s="606"/>
      <c r="AV18" s="606"/>
      <c r="AW18" s="606"/>
      <c r="AX18" s="606"/>
      <c r="AY18" s="606"/>
      <c r="AZ18" s="606"/>
      <c r="BA18" s="606"/>
      <c r="BB18" s="606"/>
      <c r="BC18" s="606"/>
      <c r="BD18" s="606"/>
      <c r="BE18" s="606"/>
      <c r="BF18" s="607"/>
      <c r="BG18" s="608" t="s">
        <v>138</v>
      </c>
      <c r="BH18" s="609"/>
      <c r="BI18" s="609"/>
      <c r="BJ18" s="609"/>
      <c r="BK18" s="609"/>
      <c r="BL18" s="609"/>
      <c r="BM18" s="609"/>
      <c r="BN18" s="610"/>
      <c r="BO18" s="646" t="s">
        <v>138</v>
      </c>
      <c r="BP18" s="646"/>
      <c r="BQ18" s="646"/>
      <c r="BR18" s="646"/>
      <c r="BS18" s="647" t="s">
        <v>138</v>
      </c>
      <c r="BT18" s="647"/>
      <c r="BU18" s="647"/>
      <c r="BV18" s="647"/>
      <c r="BW18" s="647"/>
      <c r="BX18" s="647"/>
      <c r="BY18" s="647"/>
      <c r="BZ18" s="647"/>
      <c r="CA18" s="647"/>
      <c r="CB18" s="687"/>
      <c r="CD18" s="605" t="s">
        <v>273</v>
      </c>
      <c r="CE18" s="606"/>
      <c r="CF18" s="606"/>
      <c r="CG18" s="606"/>
      <c r="CH18" s="606"/>
      <c r="CI18" s="606"/>
      <c r="CJ18" s="606"/>
      <c r="CK18" s="606"/>
      <c r="CL18" s="606"/>
      <c r="CM18" s="606"/>
      <c r="CN18" s="606"/>
      <c r="CO18" s="606"/>
      <c r="CP18" s="606"/>
      <c r="CQ18" s="607"/>
      <c r="CR18" s="608" t="s">
        <v>138</v>
      </c>
      <c r="CS18" s="609"/>
      <c r="CT18" s="609"/>
      <c r="CU18" s="609"/>
      <c r="CV18" s="609"/>
      <c r="CW18" s="609"/>
      <c r="CX18" s="609"/>
      <c r="CY18" s="610"/>
      <c r="CZ18" s="646" t="s">
        <v>138</v>
      </c>
      <c r="DA18" s="646"/>
      <c r="DB18" s="646"/>
      <c r="DC18" s="646"/>
      <c r="DD18" s="614" t="s">
        <v>138</v>
      </c>
      <c r="DE18" s="609"/>
      <c r="DF18" s="609"/>
      <c r="DG18" s="609"/>
      <c r="DH18" s="609"/>
      <c r="DI18" s="609"/>
      <c r="DJ18" s="609"/>
      <c r="DK18" s="609"/>
      <c r="DL18" s="609"/>
      <c r="DM18" s="609"/>
      <c r="DN18" s="609"/>
      <c r="DO18" s="609"/>
      <c r="DP18" s="610"/>
      <c r="DQ18" s="614" t="s">
        <v>138</v>
      </c>
      <c r="DR18" s="609"/>
      <c r="DS18" s="609"/>
      <c r="DT18" s="609"/>
      <c r="DU18" s="609"/>
      <c r="DV18" s="609"/>
      <c r="DW18" s="609"/>
      <c r="DX18" s="609"/>
      <c r="DY18" s="609"/>
      <c r="DZ18" s="609"/>
      <c r="EA18" s="609"/>
      <c r="EB18" s="609"/>
      <c r="EC18" s="645"/>
    </row>
    <row r="19" spans="2:133" ht="11.25" customHeight="1" x14ac:dyDescent="0.15">
      <c r="B19" s="605" t="s">
        <v>274</v>
      </c>
      <c r="C19" s="606"/>
      <c r="D19" s="606"/>
      <c r="E19" s="606"/>
      <c r="F19" s="606"/>
      <c r="G19" s="606"/>
      <c r="H19" s="606"/>
      <c r="I19" s="606"/>
      <c r="J19" s="606"/>
      <c r="K19" s="606"/>
      <c r="L19" s="606"/>
      <c r="M19" s="606"/>
      <c r="N19" s="606"/>
      <c r="O19" s="606"/>
      <c r="P19" s="606"/>
      <c r="Q19" s="607"/>
      <c r="R19" s="608">
        <v>289963</v>
      </c>
      <c r="S19" s="609"/>
      <c r="T19" s="609"/>
      <c r="U19" s="609"/>
      <c r="V19" s="609"/>
      <c r="W19" s="609"/>
      <c r="X19" s="609"/>
      <c r="Y19" s="610"/>
      <c r="Z19" s="646">
        <v>0.4</v>
      </c>
      <c r="AA19" s="646"/>
      <c r="AB19" s="646"/>
      <c r="AC19" s="646"/>
      <c r="AD19" s="647">
        <v>289963</v>
      </c>
      <c r="AE19" s="647"/>
      <c r="AF19" s="647"/>
      <c r="AG19" s="647"/>
      <c r="AH19" s="647"/>
      <c r="AI19" s="647"/>
      <c r="AJ19" s="647"/>
      <c r="AK19" s="647"/>
      <c r="AL19" s="611">
        <v>0.7</v>
      </c>
      <c r="AM19" s="612"/>
      <c r="AN19" s="612"/>
      <c r="AO19" s="648"/>
      <c r="AP19" s="605" t="s">
        <v>275</v>
      </c>
      <c r="AQ19" s="606"/>
      <c r="AR19" s="606"/>
      <c r="AS19" s="606"/>
      <c r="AT19" s="606"/>
      <c r="AU19" s="606"/>
      <c r="AV19" s="606"/>
      <c r="AW19" s="606"/>
      <c r="AX19" s="606"/>
      <c r="AY19" s="606"/>
      <c r="AZ19" s="606"/>
      <c r="BA19" s="606"/>
      <c r="BB19" s="606"/>
      <c r="BC19" s="606"/>
      <c r="BD19" s="606"/>
      <c r="BE19" s="606"/>
      <c r="BF19" s="607"/>
      <c r="BG19" s="608">
        <v>2339910</v>
      </c>
      <c r="BH19" s="609"/>
      <c r="BI19" s="609"/>
      <c r="BJ19" s="609"/>
      <c r="BK19" s="609"/>
      <c r="BL19" s="609"/>
      <c r="BM19" s="609"/>
      <c r="BN19" s="610"/>
      <c r="BO19" s="646">
        <v>7.8</v>
      </c>
      <c r="BP19" s="646"/>
      <c r="BQ19" s="646"/>
      <c r="BR19" s="646"/>
      <c r="BS19" s="647" t="s">
        <v>138</v>
      </c>
      <c r="BT19" s="647"/>
      <c r="BU19" s="647"/>
      <c r="BV19" s="647"/>
      <c r="BW19" s="647"/>
      <c r="BX19" s="647"/>
      <c r="BY19" s="647"/>
      <c r="BZ19" s="647"/>
      <c r="CA19" s="647"/>
      <c r="CB19" s="687"/>
      <c r="CD19" s="605" t="s">
        <v>276</v>
      </c>
      <c r="CE19" s="606"/>
      <c r="CF19" s="606"/>
      <c r="CG19" s="606"/>
      <c r="CH19" s="606"/>
      <c r="CI19" s="606"/>
      <c r="CJ19" s="606"/>
      <c r="CK19" s="606"/>
      <c r="CL19" s="606"/>
      <c r="CM19" s="606"/>
      <c r="CN19" s="606"/>
      <c r="CO19" s="606"/>
      <c r="CP19" s="606"/>
      <c r="CQ19" s="607"/>
      <c r="CR19" s="608" t="s">
        <v>138</v>
      </c>
      <c r="CS19" s="609"/>
      <c r="CT19" s="609"/>
      <c r="CU19" s="609"/>
      <c r="CV19" s="609"/>
      <c r="CW19" s="609"/>
      <c r="CX19" s="609"/>
      <c r="CY19" s="610"/>
      <c r="CZ19" s="646" t="s">
        <v>138</v>
      </c>
      <c r="DA19" s="646"/>
      <c r="DB19" s="646"/>
      <c r="DC19" s="646"/>
      <c r="DD19" s="614" t="s">
        <v>138</v>
      </c>
      <c r="DE19" s="609"/>
      <c r="DF19" s="609"/>
      <c r="DG19" s="609"/>
      <c r="DH19" s="609"/>
      <c r="DI19" s="609"/>
      <c r="DJ19" s="609"/>
      <c r="DK19" s="609"/>
      <c r="DL19" s="609"/>
      <c r="DM19" s="609"/>
      <c r="DN19" s="609"/>
      <c r="DO19" s="609"/>
      <c r="DP19" s="610"/>
      <c r="DQ19" s="614" t="s">
        <v>138</v>
      </c>
      <c r="DR19" s="609"/>
      <c r="DS19" s="609"/>
      <c r="DT19" s="609"/>
      <c r="DU19" s="609"/>
      <c r="DV19" s="609"/>
      <c r="DW19" s="609"/>
      <c r="DX19" s="609"/>
      <c r="DY19" s="609"/>
      <c r="DZ19" s="609"/>
      <c r="EA19" s="609"/>
      <c r="EB19" s="609"/>
      <c r="EC19" s="645"/>
    </row>
    <row r="20" spans="2:133" ht="11.25" customHeight="1" x14ac:dyDescent="0.15">
      <c r="B20" s="675" t="s">
        <v>277</v>
      </c>
      <c r="C20" s="676"/>
      <c r="D20" s="676"/>
      <c r="E20" s="676"/>
      <c r="F20" s="676"/>
      <c r="G20" s="676"/>
      <c r="H20" s="676"/>
      <c r="I20" s="676"/>
      <c r="J20" s="676"/>
      <c r="K20" s="676"/>
      <c r="L20" s="676"/>
      <c r="M20" s="676"/>
      <c r="N20" s="676"/>
      <c r="O20" s="676"/>
      <c r="P20" s="676"/>
      <c r="Q20" s="677"/>
      <c r="R20" s="608">
        <v>13613</v>
      </c>
      <c r="S20" s="609"/>
      <c r="T20" s="609"/>
      <c r="U20" s="609"/>
      <c r="V20" s="609"/>
      <c r="W20" s="609"/>
      <c r="X20" s="609"/>
      <c r="Y20" s="610"/>
      <c r="Z20" s="646">
        <v>0</v>
      </c>
      <c r="AA20" s="646"/>
      <c r="AB20" s="646"/>
      <c r="AC20" s="646"/>
      <c r="AD20" s="647">
        <v>13613</v>
      </c>
      <c r="AE20" s="647"/>
      <c r="AF20" s="647"/>
      <c r="AG20" s="647"/>
      <c r="AH20" s="647"/>
      <c r="AI20" s="647"/>
      <c r="AJ20" s="647"/>
      <c r="AK20" s="647"/>
      <c r="AL20" s="611">
        <v>0</v>
      </c>
      <c r="AM20" s="612"/>
      <c r="AN20" s="612"/>
      <c r="AO20" s="648"/>
      <c r="AP20" s="605" t="s">
        <v>278</v>
      </c>
      <c r="AQ20" s="606"/>
      <c r="AR20" s="606"/>
      <c r="AS20" s="606"/>
      <c r="AT20" s="606"/>
      <c r="AU20" s="606"/>
      <c r="AV20" s="606"/>
      <c r="AW20" s="606"/>
      <c r="AX20" s="606"/>
      <c r="AY20" s="606"/>
      <c r="AZ20" s="606"/>
      <c r="BA20" s="606"/>
      <c r="BB20" s="606"/>
      <c r="BC20" s="606"/>
      <c r="BD20" s="606"/>
      <c r="BE20" s="606"/>
      <c r="BF20" s="607"/>
      <c r="BG20" s="608">
        <v>2339910</v>
      </c>
      <c r="BH20" s="609"/>
      <c r="BI20" s="609"/>
      <c r="BJ20" s="609"/>
      <c r="BK20" s="609"/>
      <c r="BL20" s="609"/>
      <c r="BM20" s="609"/>
      <c r="BN20" s="610"/>
      <c r="BO20" s="646">
        <v>7.8</v>
      </c>
      <c r="BP20" s="646"/>
      <c r="BQ20" s="646"/>
      <c r="BR20" s="646"/>
      <c r="BS20" s="647" t="s">
        <v>138</v>
      </c>
      <c r="BT20" s="647"/>
      <c r="BU20" s="647"/>
      <c r="BV20" s="647"/>
      <c r="BW20" s="647"/>
      <c r="BX20" s="647"/>
      <c r="BY20" s="647"/>
      <c r="BZ20" s="647"/>
      <c r="CA20" s="647"/>
      <c r="CB20" s="687"/>
      <c r="CD20" s="605" t="s">
        <v>279</v>
      </c>
      <c r="CE20" s="606"/>
      <c r="CF20" s="606"/>
      <c r="CG20" s="606"/>
      <c r="CH20" s="606"/>
      <c r="CI20" s="606"/>
      <c r="CJ20" s="606"/>
      <c r="CK20" s="606"/>
      <c r="CL20" s="606"/>
      <c r="CM20" s="606"/>
      <c r="CN20" s="606"/>
      <c r="CO20" s="606"/>
      <c r="CP20" s="606"/>
      <c r="CQ20" s="607"/>
      <c r="CR20" s="608">
        <v>75619605</v>
      </c>
      <c r="CS20" s="609"/>
      <c r="CT20" s="609"/>
      <c r="CU20" s="609"/>
      <c r="CV20" s="609"/>
      <c r="CW20" s="609"/>
      <c r="CX20" s="609"/>
      <c r="CY20" s="610"/>
      <c r="CZ20" s="646">
        <v>100</v>
      </c>
      <c r="DA20" s="646"/>
      <c r="DB20" s="646"/>
      <c r="DC20" s="646"/>
      <c r="DD20" s="614">
        <v>10667856</v>
      </c>
      <c r="DE20" s="609"/>
      <c r="DF20" s="609"/>
      <c r="DG20" s="609"/>
      <c r="DH20" s="609"/>
      <c r="DI20" s="609"/>
      <c r="DJ20" s="609"/>
      <c r="DK20" s="609"/>
      <c r="DL20" s="609"/>
      <c r="DM20" s="609"/>
      <c r="DN20" s="609"/>
      <c r="DO20" s="609"/>
      <c r="DP20" s="610"/>
      <c r="DQ20" s="614">
        <v>46696922</v>
      </c>
      <c r="DR20" s="609"/>
      <c r="DS20" s="609"/>
      <c r="DT20" s="609"/>
      <c r="DU20" s="609"/>
      <c r="DV20" s="609"/>
      <c r="DW20" s="609"/>
      <c r="DX20" s="609"/>
      <c r="DY20" s="609"/>
      <c r="DZ20" s="609"/>
      <c r="EA20" s="609"/>
      <c r="EB20" s="609"/>
      <c r="EC20" s="645"/>
    </row>
    <row r="21" spans="2:133" ht="11.25" customHeight="1" x14ac:dyDescent="0.15">
      <c r="B21" s="605" t="s">
        <v>280</v>
      </c>
      <c r="C21" s="606"/>
      <c r="D21" s="606"/>
      <c r="E21" s="606"/>
      <c r="F21" s="606"/>
      <c r="G21" s="606"/>
      <c r="H21" s="606"/>
      <c r="I21" s="606"/>
      <c r="J21" s="606"/>
      <c r="K21" s="606"/>
      <c r="L21" s="606"/>
      <c r="M21" s="606"/>
      <c r="N21" s="606"/>
      <c r="O21" s="606"/>
      <c r="P21" s="606"/>
      <c r="Q21" s="607"/>
      <c r="R21" s="608">
        <v>7887273</v>
      </c>
      <c r="S21" s="609"/>
      <c r="T21" s="609"/>
      <c r="U21" s="609"/>
      <c r="V21" s="609"/>
      <c r="W21" s="609"/>
      <c r="X21" s="609"/>
      <c r="Y21" s="610"/>
      <c r="Z21" s="646">
        <v>9.9</v>
      </c>
      <c r="AA21" s="646"/>
      <c r="AB21" s="646"/>
      <c r="AC21" s="646"/>
      <c r="AD21" s="647">
        <v>7143424</v>
      </c>
      <c r="AE21" s="647"/>
      <c r="AF21" s="647"/>
      <c r="AG21" s="647"/>
      <c r="AH21" s="647"/>
      <c r="AI21" s="647"/>
      <c r="AJ21" s="647"/>
      <c r="AK21" s="647"/>
      <c r="AL21" s="611">
        <v>17.2</v>
      </c>
      <c r="AM21" s="612"/>
      <c r="AN21" s="612"/>
      <c r="AO21" s="648"/>
      <c r="AP21" s="605" t="s">
        <v>281</v>
      </c>
      <c r="AQ21" s="685"/>
      <c r="AR21" s="685"/>
      <c r="AS21" s="685"/>
      <c r="AT21" s="685"/>
      <c r="AU21" s="685"/>
      <c r="AV21" s="685"/>
      <c r="AW21" s="685"/>
      <c r="AX21" s="685"/>
      <c r="AY21" s="685"/>
      <c r="AZ21" s="685"/>
      <c r="BA21" s="685"/>
      <c r="BB21" s="685"/>
      <c r="BC21" s="685"/>
      <c r="BD21" s="685"/>
      <c r="BE21" s="685"/>
      <c r="BF21" s="686"/>
      <c r="BG21" s="608">
        <v>27779</v>
      </c>
      <c r="BH21" s="609"/>
      <c r="BI21" s="609"/>
      <c r="BJ21" s="609"/>
      <c r="BK21" s="609"/>
      <c r="BL21" s="609"/>
      <c r="BM21" s="609"/>
      <c r="BN21" s="610"/>
      <c r="BO21" s="646">
        <v>0.1</v>
      </c>
      <c r="BP21" s="646"/>
      <c r="BQ21" s="646"/>
      <c r="BR21" s="646"/>
      <c r="BS21" s="647" t="s">
        <v>138</v>
      </c>
      <c r="BT21" s="647"/>
      <c r="BU21" s="647"/>
      <c r="BV21" s="647"/>
      <c r="BW21" s="647"/>
      <c r="BX21" s="647"/>
      <c r="BY21" s="647"/>
      <c r="BZ21" s="647"/>
      <c r="CA21" s="647"/>
      <c r="CB21" s="687"/>
      <c r="CD21" s="589"/>
      <c r="CE21" s="590"/>
      <c r="CF21" s="590"/>
      <c r="CG21" s="590"/>
      <c r="CH21" s="590"/>
      <c r="CI21" s="590"/>
      <c r="CJ21" s="590"/>
      <c r="CK21" s="590"/>
      <c r="CL21" s="590"/>
      <c r="CM21" s="590"/>
      <c r="CN21" s="590"/>
      <c r="CO21" s="590"/>
      <c r="CP21" s="590"/>
      <c r="CQ21" s="591"/>
      <c r="CR21" s="693"/>
      <c r="CS21" s="694"/>
      <c r="CT21" s="694"/>
      <c r="CU21" s="694"/>
      <c r="CV21" s="694"/>
      <c r="CW21" s="694"/>
      <c r="CX21" s="694"/>
      <c r="CY21" s="695"/>
      <c r="CZ21" s="696"/>
      <c r="DA21" s="696"/>
      <c r="DB21" s="696"/>
      <c r="DC21" s="696"/>
      <c r="DD21" s="697"/>
      <c r="DE21" s="694"/>
      <c r="DF21" s="694"/>
      <c r="DG21" s="694"/>
      <c r="DH21" s="694"/>
      <c r="DI21" s="694"/>
      <c r="DJ21" s="694"/>
      <c r="DK21" s="694"/>
      <c r="DL21" s="694"/>
      <c r="DM21" s="694"/>
      <c r="DN21" s="694"/>
      <c r="DO21" s="694"/>
      <c r="DP21" s="695"/>
      <c r="DQ21" s="697"/>
      <c r="DR21" s="694"/>
      <c r="DS21" s="694"/>
      <c r="DT21" s="694"/>
      <c r="DU21" s="694"/>
      <c r="DV21" s="694"/>
      <c r="DW21" s="694"/>
      <c r="DX21" s="694"/>
      <c r="DY21" s="694"/>
      <c r="DZ21" s="694"/>
      <c r="EA21" s="694"/>
      <c r="EB21" s="694"/>
      <c r="EC21" s="701"/>
    </row>
    <row r="22" spans="2:133" ht="11.25" customHeight="1" x14ac:dyDescent="0.15">
      <c r="B22" s="605" t="s">
        <v>282</v>
      </c>
      <c r="C22" s="606"/>
      <c r="D22" s="606"/>
      <c r="E22" s="606"/>
      <c r="F22" s="606"/>
      <c r="G22" s="606"/>
      <c r="H22" s="606"/>
      <c r="I22" s="606"/>
      <c r="J22" s="606"/>
      <c r="K22" s="606"/>
      <c r="L22" s="606"/>
      <c r="M22" s="606"/>
      <c r="N22" s="606"/>
      <c r="O22" s="606"/>
      <c r="P22" s="606"/>
      <c r="Q22" s="607"/>
      <c r="R22" s="608">
        <v>7143424</v>
      </c>
      <c r="S22" s="609"/>
      <c r="T22" s="609"/>
      <c r="U22" s="609"/>
      <c r="V22" s="609"/>
      <c r="W22" s="609"/>
      <c r="X22" s="609"/>
      <c r="Y22" s="610"/>
      <c r="Z22" s="646">
        <v>8.9</v>
      </c>
      <c r="AA22" s="646"/>
      <c r="AB22" s="646"/>
      <c r="AC22" s="646"/>
      <c r="AD22" s="647">
        <v>7143424</v>
      </c>
      <c r="AE22" s="647"/>
      <c r="AF22" s="647"/>
      <c r="AG22" s="647"/>
      <c r="AH22" s="647"/>
      <c r="AI22" s="647"/>
      <c r="AJ22" s="647"/>
      <c r="AK22" s="647"/>
      <c r="AL22" s="611">
        <v>17.2</v>
      </c>
      <c r="AM22" s="612"/>
      <c r="AN22" s="612"/>
      <c r="AO22" s="648"/>
      <c r="AP22" s="605" t="s">
        <v>283</v>
      </c>
      <c r="AQ22" s="685"/>
      <c r="AR22" s="685"/>
      <c r="AS22" s="685"/>
      <c r="AT22" s="685"/>
      <c r="AU22" s="685"/>
      <c r="AV22" s="685"/>
      <c r="AW22" s="685"/>
      <c r="AX22" s="685"/>
      <c r="AY22" s="685"/>
      <c r="AZ22" s="685"/>
      <c r="BA22" s="685"/>
      <c r="BB22" s="685"/>
      <c r="BC22" s="685"/>
      <c r="BD22" s="685"/>
      <c r="BE22" s="685"/>
      <c r="BF22" s="686"/>
      <c r="BG22" s="608" t="s">
        <v>138</v>
      </c>
      <c r="BH22" s="609"/>
      <c r="BI22" s="609"/>
      <c r="BJ22" s="609"/>
      <c r="BK22" s="609"/>
      <c r="BL22" s="609"/>
      <c r="BM22" s="609"/>
      <c r="BN22" s="610"/>
      <c r="BO22" s="646" t="s">
        <v>138</v>
      </c>
      <c r="BP22" s="646"/>
      <c r="BQ22" s="646"/>
      <c r="BR22" s="646"/>
      <c r="BS22" s="647" t="s">
        <v>138</v>
      </c>
      <c r="BT22" s="647"/>
      <c r="BU22" s="647"/>
      <c r="BV22" s="647"/>
      <c r="BW22" s="647"/>
      <c r="BX22" s="647"/>
      <c r="BY22" s="647"/>
      <c r="BZ22" s="647"/>
      <c r="CA22" s="647"/>
      <c r="CB22" s="687"/>
      <c r="CD22" s="660" t="s">
        <v>284</v>
      </c>
      <c r="CE22" s="661"/>
      <c r="CF22" s="661"/>
      <c r="CG22" s="661"/>
      <c r="CH22" s="661"/>
      <c r="CI22" s="661"/>
      <c r="CJ22" s="661"/>
      <c r="CK22" s="661"/>
      <c r="CL22" s="661"/>
      <c r="CM22" s="661"/>
      <c r="CN22" s="661"/>
      <c r="CO22" s="661"/>
      <c r="CP22" s="661"/>
      <c r="CQ22" s="661"/>
      <c r="CR22" s="661"/>
      <c r="CS22" s="661"/>
      <c r="CT22" s="661"/>
      <c r="CU22" s="661"/>
      <c r="CV22" s="661"/>
      <c r="CW22" s="661"/>
      <c r="CX22" s="661"/>
      <c r="CY22" s="661"/>
      <c r="CZ22" s="661"/>
      <c r="DA22" s="661"/>
      <c r="DB22" s="661"/>
      <c r="DC22" s="661"/>
      <c r="DD22" s="661"/>
      <c r="DE22" s="661"/>
      <c r="DF22" s="661"/>
      <c r="DG22" s="661"/>
      <c r="DH22" s="661"/>
      <c r="DI22" s="661"/>
      <c r="DJ22" s="661"/>
      <c r="DK22" s="661"/>
      <c r="DL22" s="661"/>
      <c r="DM22" s="661"/>
      <c r="DN22" s="661"/>
      <c r="DO22" s="661"/>
      <c r="DP22" s="661"/>
      <c r="DQ22" s="661"/>
      <c r="DR22" s="661"/>
      <c r="DS22" s="661"/>
      <c r="DT22" s="661"/>
      <c r="DU22" s="661"/>
      <c r="DV22" s="661"/>
      <c r="DW22" s="661"/>
      <c r="DX22" s="661"/>
      <c r="DY22" s="661"/>
      <c r="DZ22" s="661"/>
      <c r="EA22" s="661"/>
      <c r="EB22" s="661"/>
      <c r="EC22" s="662"/>
    </row>
    <row r="23" spans="2:133" ht="11.25" customHeight="1" x14ac:dyDescent="0.15">
      <c r="B23" s="605" t="s">
        <v>285</v>
      </c>
      <c r="C23" s="606"/>
      <c r="D23" s="606"/>
      <c r="E23" s="606"/>
      <c r="F23" s="606"/>
      <c r="G23" s="606"/>
      <c r="H23" s="606"/>
      <c r="I23" s="606"/>
      <c r="J23" s="606"/>
      <c r="K23" s="606"/>
      <c r="L23" s="606"/>
      <c r="M23" s="606"/>
      <c r="N23" s="606"/>
      <c r="O23" s="606"/>
      <c r="P23" s="606"/>
      <c r="Q23" s="607"/>
      <c r="R23" s="608">
        <v>743849</v>
      </c>
      <c r="S23" s="609"/>
      <c r="T23" s="609"/>
      <c r="U23" s="609"/>
      <c r="V23" s="609"/>
      <c r="W23" s="609"/>
      <c r="X23" s="609"/>
      <c r="Y23" s="610"/>
      <c r="Z23" s="646">
        <v>0.9</v>
      </c>
      <c r="AA23" s="646"/>
      <c r="AB23" s="646"/>
      <c r="AC23" s="646"/>
      <c r="AD23" s="647" t="s">
        <v>138</v>
      </c>
      <c r="AE23" s="647"/>
      <c r="AF23" s="647"/>
      <c r="AG23" s="647"/>
      <c r="AH23" s="647"/>
      <c r="AI23" s="647"/>
      <c r="AJ23" s="647"/>
      <c r="AK23" s="647"/>
      <c r="AL23" s="611" t="s">
        <v>138</v>
      </c>
      <c r="AM23" s="612"/>
      <c r="AN23" s="612"/>
      <c r="AO23" s="648"/>
      <c r="AP23" s="605" t="s">
        <v>286</v>
      </c>
      <c r="AQ23" s="685"/>
      <c r="AR23" s="685"/>
      <c r="AS23" s="685"/>
      <c r="AT23" s="685"/>
      <c r="AU23" s="685"/>
      <c r="AV23" s="685"/>
      <c r="AW23" s="685"/>
      <c r="AX23" s="685"/>
      <c r="AY23" s="685"/>
      <c r="AZ23" s="685"/>
      <c r="BA23" s="685"/>
      <c r="BB23" s="685"/>
      <c r="BC23" s="685"/>
      <c r="BD23" s="685"/>
      <c r="BE23" s="685"/>
      <c r="BF23" s="686"/>
      <c r="BG23" s="608">
        <v>2312131</v>
      </c>
      <c r="BH23" s="609"/>
      <c r="BI23" s="609"/>
      <c r="BJ23" s="609"/>
      <c r="BK23" s="609"/>
      <c r="BL23" s="609"/>
      <c r="BM23" s="609"/>
      <c r="BN23" s="610"/>
      <c r="BO23" s="646">
        <v>7.7</v>
      </c>
      <c r="BP23" s="646"/>
      <c r="BQ23" s="646"/>
      <c r="BR23" s="646"/>
      <c r="BS23" s="647" t="s">
        <v>138</v>
      </c>
      <c r="BT23" s="647"/>
      <c r="BU23" s="647"/>
      <c r="BV23" s="647"/>
      <c r="BW23" s="647"/>
      <c r="BX23" s="647"/>
      <c r="BY23" s="647"/>
      <c r="BZ23" s="647"/>
      <c r="CA23" s="647"/>
      <c r="CB23" s="687"/>
      <c r="CD23" s="660" t="s">
        <v>225</v>
      </c>
      <c r="CE23" s="661"/>
      <c r="CF23" s="661"/>
      <c r="CG23" s="661"/>
      <c r="CH23" s="661"/>
      <c r="CI23" s="661"/>
      <c r="CJ23" s="661"/>
      <c r="CK23" s="661"/>
      <c r="CL23" s="661"/>
      <c r="CM23" s="661"/>
      <c r="CN23" s="661"/>
      <c r="CO23" s="661"/>
      <c r="CP23" s="661"/>
      <c r="CQ23" s="662"/>
      <c r="CR23" s="660" t="s">
        <v>287</v>
      </c>
      <c r="CS23" s="661"/>
      <c r="CT23" s="661"/>
      <c r="CU23" s="661"/>
      <c r="CV23" s="661"/>
      <c r="CW23" s="661"/>
      <c r="CX23" s="661"/>
      <c r="CY23" s="662"/>
      <c r="CZ23" s="660" t="s">
        <v>288</v>
      </c>
      <c r="DA23" s="661"/>
      <c r="DB23" s="661"/>
      <c r="DC23" s="662"/>
      <c r="DD23" s="660" t="s">
        <v>289</v>
      </c>
      <c r="DE23" s="661"/>
      <c r="DF23" s="661"/>
      <c r="DG23" s="661"/>
      <c r="DH23" s="661"/>
      <c r="DI23" s="661"/>
      <c r="DJ23" s="661"/>
      <c r="DK23" s="662"/>
      <c r="DL23" s="698" t="s">
        <v>290</v>
      </c>
      <c r="DM23" s="699"/>
      <c r="DN23" s="699"/>
      <c r="DO23" s="699"/>
      <c r="DP23" s="699"/>
      <c r="DQ23" s="699"/>
      <c r="DR23" s="699"/>
      <c r="DS23" s="699"/>
      <c r="DT23" s="699"/>
      <c r="DU23" s="699"/>
      <c r="DV23" s="700"/>
      <c r="DW23" s="660" t="s">
        <v>291</v>
      </c>
      <c r="DX23" s="661"/>
      <c r="DY23" s="661"/>
      <c r="DZ23" s="661"/>
      <c r="EA23" s="661"/>
      <c r="EB23" s="661"/>
      <c r="EC23" s="662"/>
    </row>
    <row r="24" spans="2:133" ht="11.25" customHeight="1" x14ac:dyDescent="0.15">
      <c r="B24" s="605" t="s">
        <v>292</v>
      </c>
      <c r="C24" s="606"/>
      <c r="D24" s="606"/>
      <c r="E24" s="606"/>
      <c r="F24" s="606"/>
      <c r="G24" s="606"/>
      <c r="H24" s="606"/>
      <c r="I24" s="606"/>
      <c r="J24" s="606"/>
      <c r="K24" s="606"/>
      <c r="L24" s="606"/>
      <c r="M24" s="606"/>
      <c r="N24" s="606"/>
      <c r="O24" s="606"/>
      <c r="P24" s="606"/>
      <c r="Q24" s="607"/>
      <c r="R24" s="608" t="s">
        <v>138</v>
      </c>
      <c r="S24" s="609"/>
      <c r="T24" s="609"/>
      <c r="U24" s="609"/>
      <c r="V24" s="609"/>
      <c r="W24" s="609"/>
      <c r="X24" s="609"/>
      <c r="Y24" s="610"/>
      <c r="Z24" s="646" t="s">
        <v>138</v>
      </c>
      <c r="AA24" s="646"/>
      <c r="AB24" s="646"/>
      <c r="AC24" s="646"/>
      <c r="AD24" s="647" t="s">
        <v>138</v>
      </c>
      <c r="AE24" s="647"/>
      <c r="AF24" s="647"/>
      <c r="AG24" s="647"/>
      <c r="AH24" s="647"/>
      <c r="AI24" s="647"/>
      <c r="AJ24" s="647"/>
      <c r="AK24" s="647"/>
      <c r="AL24" s="611" t="s">
        <v>138</v>
      </c>
      <c r="AM24" s="612"/>
      <c r="AN24" s="612"/>
      <c r="AO24" s="648"/>
      <c r="AP24" s="605" t="s">
        <v>293</v>
      </c>
      <c r="AQ24" s="685"/>
      <c r="AR24" s="685"/>
      <c r="AS24" s="685"/>
      <c r="AT24" s="685"/>
      <c r="AU24" s="685"/>
      <c r="AV24" s="685"/>
      <c r="AW24" s="685"/>
      <c r="AX24" s="685"/>
      <c r="AY24" s="685"/>
      <c r="AZ24" s="685"/>
      <c r="BA24" s="685"/>
      <c r="BB24" s="685"/>
      <c r="BC24" s="685"/>
      <c r="BD24" s="685"/>
      <c r="BE24" s="685"/>
      <c r="BF24" s="686"/>
      <c r="BG24" s="608" t="s">
        <v>138</v>
      </c>
      <c r="BH24" s="609"/>
      <c r="BI24" s="609"/>
      <c r="BJ24" s="609"/>
      <c r="BK24" s="609"/>
      <c r="BL24" s="609"/>
      <c r="BM24" s="609"/>
      <c r="BN24" s="610"/>
      <c r="BO24" s="646" t="s">
        <v>138</v>
      </c>
      <c r="BP24" s="646"/>
      <c r="BQ24" s="646"/>
      <c r="BR24" s="646"/>
      <c r="BS24" s="647" t="s">
        <v>138</v>
      </c>
      <c r="BT24" s="647"/>
      <c r="BU24" s="647"/>
      <c r="BV24" s="647"/>
      <c r="BW24" s="647"/>
      <c r="BX24" s="647"/>
      <c r="BY24" s="647"/>
      <c r="BZ24" s="647"/>
      <c r="CA24" s="647"/>
      <c r="CB24" s="687"/>
      <c r="CD24" s="666" t="s">
        <v>294</v>
      </c>
      <c r="CE24" s="667"/>
      <c r="CF24" s="667"/>
      <c r="CG24" s="667"/>
      <c r="CH24" s="667"/>
      <c r="CI24" s="667"/>
      <c r="CJ24" s="667"/>
      <c r="CK24" s="667"/>
      <c r="CL24" s="667"/>
      <c r="CM24" s="667"/>
      <c r="CN24" s="667"/>
      <c r="CO24" s="667"/>
      <c r="CP24" s="667"/>
      <c r="CQ24" s="668"/>
      <c r="CR24" s="663">
        <v>35516982</v>
      </c>
      <c r="CS24" s="664"/>
      <c r="CT24" s="664"/>
      <c r="CU24" s="664"/>
      <c r="CV24" s="664"/>
      <c r="CW24" s="664"/>
      <c r="CX24" s="664"/>
      <c r="CY24" s="689"/>
      <c r="CZ24" s="690">
        <v>47</v>
      </c>
      <c r="DA24" s="672"/>
      <c r="DB24" s="672"/>
      <c r="DC24" s="692"/>
      <c r="DD24" s="688">
        <v>21585345</v>
      </c>
      <c r="DE24" s="664"/>
      <c r="DF24" s="664"/>
      <c r="DG24" s="664"/>
      <c r="DH24" s="664"/>
      <c r="DI24" s="664"/>
      <c r="DJ24" s="664"/>
      <c r="DK24" s="689"/>
      <c r="DL24" s="688">
        <v>20416801</v>
      </c>
      <c r="DM24" s="664"/>
      <c r="DN24" s="664"/>
      <c r="DO24" s="664"/>
      <c r="DP24" s="664"/>
      <c r="DQ24" s="664"/>
      <c r="DR24" s="664"/>
      <c r="DS24" s="664"/>
      <c r="DT24" s="664"/>
      <c r="DU24" s="664"/>
      <c r="DV24" s="689"/>
      <c r="DW24" s="690">
        <v>49.2</v>
      </c>
      <c r="DX24" s="672"/>
      <c r="DY24" s="672"/>
      <c r="DZ24" s="672"/>
      <c r="EA24" s="672"/>
      <c r="EB24" s="672"/>
      <c r="EC24" s="691"/>
    </row>
    <row r="25" spans="2:133" ht="11.25" customHeight="1" x14ac:dyDescent="0.15">
      <c r="B25" s="605" t="s">
        <v>295</v>
      </c>
      <c r="C25" s="606"/>
      <c r="D25" s="606"/>
      <c r="E25" s="606"/>
      <c r="F25" s="606"/>
      <c r="G25" s="606"/>
      <c r="H25" s="606"/>
      <c r="I25" s="606"/>
      <c r="J25" s="606"/>
      <c r="K25" s="606"/>
      <c r="L25" s="606"/>
      <c r="M25" s="606"/>
      <c r="N25" s="606"/>
      <c r="O25" s="606"/>
      <c r="P25" s="606"/>
      <c r="Q25" s="607"/>
      <c r="R25" s="608">
        <v>44353514</v>
      </c>
      <c r="S25" s="609"/>
      <c r="T25" s="609"/>
      <c r="U25" s="609"/>
      <c r="V25" s="609"/>
      <c r="W25" s="609"/>
      <c r="X25" s="609"/>
      <c r="Y25" s="610"/>
      <c r="Z25" s="646">
        <v>55.4</v>
      </c>
      <c r="AA25" s="646"/>
      <c r="AB25" s="646"/>
      <c r="AC25" s="646"/>
      <c r="AD25" s="647">
        <v>41297534</v>
      </c>
      <c r="AE25" s="647"/>
      <c r="AF25" s="647"/>
      <c r="AG25" s="647"/>
      <c r="AH25" s="647"/>
      <c r="AI25" s="647"/>
      <c r="AJ25" s="647"/>
      <c r="AK25" s="647"/>
      <c r="AL25" s="611">
        <v>99.5</v>
      </c>
      <c r="AM25" s="612"/>
      <c r="AN25" s="612"/>
      <c r="AO25" s="648"/>
      <c r="AP25" s="605" t="s">
        <v>296</v>
      </c>
      <c r="AQ25" s="685"/>
      <c r="AR25" s="685"/>
      <c r="AS25" s="685"/>
      <c r="AT25" s="685"/>
      <c r="AU25" s="685"/>
      <c r="AV25" s="685"/>
      <c r="AW25" s="685"/>
      <c r="AX25" s="685"/>
      <c r="AY25" s="685"/>
      <c r="AZ25" s="685"/>
      <c r="BA25" s="685"/>
      <c r="BB25" s="685"/>
      <c r="BC25" s="685"/>
      <c r="BD25" s="685"/>
      <c r="BE25" s="685"/>
      <c r="BF25" s="686"/>
      <c r="BG25" s="608" t="s">
        <v>138</v>
      </c>
      <c r="BH25" s="609"/>
      <c r="BI25" s="609"/>
      <c r="BJ25" s="609"/>
      <c r="BK25" s="609"/>
      <c r="BL25" s="609"/>
      <c r="BM25" s="609"/>
      <c r="BN25" s="610"/>
      <c r="BO25" s="646" t="s">
        <v>138</v>
      </c>
      <c r="BP25" s="646"/>
      <c r="BQ25" s="646"/>
      <c r="BR25" s="646"/>
      <c r="BS25" s="647" t="s">
        <v>138</v>
      </c>
      <c r="BT25" s="647"/>
      <c r="BU25" s="647"/>
      <c r="BV25" s="647"/>
      <c r="BW25" s="647"/>
      <c r="BX25" s="647"/>
      <c r="BY25" s="647"/>
      <c r="BZ25" s="647"/>
      <c r="CA25" s="647"/>
      <c r="CB25" s="687"/>
      <c r="CD25" s="605" t="s">
        <v>297</v>
      </c>
      <c r="CE25" s="606"/>
      <c r="CF25" s="606"/>
      <c r="CG25" s="606"/>
      <c r="CH25" s="606"/>
      <c r="CI25" s="606"/>
      <c r="CJ25" s="606"/>
      <c r="CK25" s="606"/>
      <c r="CL25" s="606"/>
      <c r="CM25" s="606"/>
      <c r="CN25" s="606"/>
      <c r="CO25" s="606"/>
      <c r="CP25" s="606"/>
      <c r="CQ25" s="607"/>
      <c r="CR25" s="608">
        <v>12037032</v>
      </c>
      <c r="CS25" s="621"/>
      <c r="CT25" s="621"/>
      <c r="CU25" s="621"/>
      <c r="CV25" s="621"/>
      <c r="CW25" s="621"/>
      <c r="CX25" s="621"/>
      <c r="CY25" s="622"/>
      <c r="CZ25" s="611">
        <v>15.9</v>
      </c>
      <c r="DA25" s="623"/>
      <c r="DB25" s="623"/>
      <c r="DC25" s="624"/>
      <c r="DD25" s="614">
        <v>10747167</v>
      </c>
      <c r="DE25" s="621"/>
      <c r="DF25" s="621"/>
      <c r="DG25" s="621"/>
      <c r="DH25" s="621"/>
      <c r="DI25" s="621"/>
      <c r="DJ25" s="621"/>
      <c r="DK25" s="622"/>
      <c r="DL25" s="614">
        <v>9974736</v>
      </c>
      <c r="DM25" s="621"/>
      <c r="DN25" s="621"/>
      <c r="DO25" s="621"/>
      <c r="DP25" s="621"/>
      <c r="DQ25" s="621"/>
      <c r="DR25" s="621"/>
      <c r="DS25" s="621"/>
      <c r="DT25" s="621"/>
      <c r="DU25" s="621"/>
      <c r="DV25" s="622"/>
      <c r="DW25" s="611">
        <v>24</v>
      </c>
      <c r="DX25" s="623"/>
      <c r="DY25" s="623"/>
      <c r="DZ25" s="623"/>
      <c r="EA25" s="623"/>
      <c r="EB25" s="623"/>
      <c r="EC25" s="635"/>
    </row>
    <row r="26" spans="2:133" ht="11.25" customHeight="1" x14ac:dyDescent="0.15">
      <c r="B26" s="605" t="s">
        <v>298</v>
      </c>
      <c r="C26" s="606"/>
      <c r="D26" s="606"/>
      <c r="E26" s="606"/>
      <c r="F26" s="606"/>
      <c r="G26" s="606"/>
      <c r="H26" s="606"/>
      <c r="I26" s="606"/>
      <c r="J26" s="606"/>
      <c r="K26" s="606"/>
      <c r="L26" s="606"/>
      <c r="M26" s="606"/>
      <c r="N26" s="606"/>
      <c r="O26" s="606"/>
      <c r="P26" s="606"/>
      <c r="Q26" s="607"/>
      <c r="R26" s="608">
        <v>27918</v>
      </c>
      <c r="S26" s="609"/>
      <c r="T26" s="609"/>
      <c r="U26" s="609"/>
      <c r="V26" s="609"/>
      <c r="W26" s="609"/>
      <c r="X26" s="609"/>
      <c r="Y26" s="610"/>
      <c r="Z26" s="646">
        <v>0</v>
      </c>
      <c r="AA26" s="646"/>
      <c r="AB26" s="646"/>
      <c r="AC26" s="646"/>
      <c r="AD26" s="647">
        <v>27918</v>
      </c>
      <c r="AE26" s="647"/>
      <c r="AF26" s="647"/>
      <c r="AG26" s="647"/>
      <c r="AH26" s="647"/>
      <c r="AI26" s="647"/>
      <c r="AJ26" s="647"/>
      <c r="AK26" s="647"/>
      <c r="AL26" s="611">
        <v>0.1</v>
      </c>
      <c r="AM26" s="612"/>
      <c r="AN26" s="612"/>
      <c r="AO26" s="648"/>
      <c r="AP26" s="605" t="s">
        <v>299</v>
      </c>
      <c r="AQ26" s="685"/>
      <c r="AR26" s="685"/>
      <c r="AS26" s="685"/>
      <c r="AT26" s="685"/>
      <c r="AU26" s="685"/>
      <c r="AV26" s="685"/>
      <c r="AW26" s="685"/>
      <c r="AX26" s="685"/>
      <c r="AY26" s="685"/>
      <c r="AZ26" s="685"/>
      <c r="BA26" s="685"/>
      <c r="BB26" s="685"/>
      <c r="BC26" s="685"/>
      <c r="BD26" s="685"/>
      <c r="BE26" s="685"/>
      <c r="BF26" s="686"/>
      <c r="BG26" s="608" t="s">
        <v>138</v>
      </c>
      <c r="BH26" s="609"/>
      <c r="BI26" s="609"/>
      <c r="BJ26" s="609"/>
      <c r="BK26" s="609"/>
      <c r="BL26" s="609"/>
      <c r="BM26" s="609"/>
      <c r="BN26" s="610"/>
      <c r="BO26" s="646" t="s">
        <v>138</v>
      </c>
      <c r="BP26" s="646"/>
      <c r="BQ26" s="646"/>
      <c r="BR26" s="646"/>
      <c r="BS26" s="647" t="s">
        <v>138</v>
      </c>
      <c r="BT26" s="647"/>
      <c r="BU26" s="647"/>
      <c r="BV26" s="647"/>
      <c r="BW26" s="647"/>
      <c r="BX26" s="647"/>
      <c r="BY26" s="647"/>
      <c r="BZ26" s="647"/>
      <c r="CA26" s="647"/>
      <c r="CB26" s="687"/>
      <c r="CD26" s="605" t="s">
        <v>300</v>
      </c>
      <c r="CE26" s="606"/>
      <c r="CF26" s="606"/>
      <c r="CG26" s="606"/>
      <c r="CH26" s="606"/>
      <c r="CI26" s="606"/>
      <c r="CJ26" s="606"/>
      <c r="CK26" s="606"/>
      <c r="CL26" s="606"/>
      <c r="CM26" s="606"/>
      <c r="CN26" s="606"/>
      <c r="CO26" s="606"/>
      <c r="CP26" s="606"/>
      <c r="CQ26" s="607"/>
      <c r="CR26" s="608">
        <v>7536338</v>
      </c>
      <c r="CS26" s="609"/>
      <c r="CT26" s="609"/>
      <c r="CU26" s="609"/>
      <c r="CV26" s="609"/>
      <c r="CW26" s="609"/>
      <c r="CX26" s="609"/>
      <c r="CY26" s="610"/>
      <c r="CZ26" s="611">
        <v>10</v>
      </c>
      <c r="DA26" s="623"/>
      <c r="DB26" s="623"/>
      <c r="DC26" s="624"/>
      <c r="DD26" s="614">
        <v>6883475</v>
      </c>
      <c r="DE26" s="609"/>
      <c r="DF26" s="609"/>
      <c r="DG26" s="609"/>
      <c r="DH26" s="609"/>
      <c r="DI26" s="609"/>
      <c r="DJ26" s="609"/>
      <c r="DK26" s="610"/>
      <c r="DL26" s="614" t="s">
        <v>138</v>
      </c>
      <c r="DM26" s="609"/>
      <c r="DN26" s="609"/>
      <c r="DO26" s="609"/>
      <c r="DP26" s="609"/>
      <c r="DQ26" s="609"/>
      <c r="DR26" s="609"/>
      <c r="DS26" s="609"/>
      <c r="DT26" s="609"/>
      <c r="DU26" s="609"/>
      <c r="DV26" s="610"/>
      <c r="DW26" s="611" t="s">
        <v>138</v>
      </c>
      <c r="DX26" s="623"/>
      <c r="DY26" s="623"/>
      <c r="DZ26" s="623"/>
      <c r="EA26" s="623"/>
      <c r="EB26" s="623"/>
      <c r="EC26" s="635"/>
    </row>
    <row r="27" spans="2:133" ht="11.25" customHeight="1" x14ac:dyDescent="0.15">
      <c r="B27" s="605" t="s">
        <v>301</v>
      </c>
      <c r="C27" s="606"/>
      <c r="D27" s="606"/>
      <c r="E27" s="606"/>
      <c r="F27" s="606"/>
      <c r="G27" s="606"/>
      <c r="H27" s="606"/>
      <c r="I27" s="606"/>
      <c r="J27" s="606"/>
      <c r="K27" s="606"/>
      <c r="L27" s="606"/>
      <c r="M27" s="606"/>
      <c r="N27" s="606"/>
      <c r="O27" s="606"/>
      <c r="P27" s="606"/>
      <c r="Q27" s="607"/>
      <c r="R27" s="608">
        <v>163433</v>
      </c>
      <c r="S27" s="609"/>
      <c r="T27" s="609"/>
      <c r="U27" s="609"/>
      <c r="V27" s="609"/>
      <c r="W27" s="609"/>
      <c r="X27" s="609"/>
      <c r="Y27" s="610"/>
      <c r="Z27" s="646">
        <v>0.2</v>
      </c>
      <c r="AA27" s="646"/>
      <c r="AB27" s="646"/>
      <c r="AC27" s="646"/>
      <c r="AD27" s="647" t="s">
        <v>138</v>
      </c>
      <c r="AE27" s="647"/>
      <c r="AF27" s="647"/>
      <c r="AG27" s="647"/>
      <c r="AH27" s="647"/>
      <c r="AI27" s="647"/>
      <c r="AJ27" s="647"/>
      <c r="AK27" s="647"/>
      <c r="AL27" s="611" t="s">
        <v>138</v>
      </c>
      <c r="AM27" s="612"/>
      <c r="AN27" s="612"/>
      <c r="AO27" s="648"/>
      <c r="AP27" s="605" t="s">
        <v>302</v>
      </c>
      <c r="AQ27" s="606"/>
      <c r="AR27" s="606"/>
      <c r="AS27" s="606"/>
      <c r="AT27" s="606"/>
      <c r="AU27" s="606"/>
      <c r="AV27" s="606"/>
      <c r="AW27" s="606"/>
      <c r="AX27" s="606"/>
      <c r="AY27" s="606"/>
      <c r="AZ27" s="606"/>
      <c r="BA27" s="606"/>
      <c r="BB27" s="606"/>
      <c r="BC27" s="606"/>
      <c r="BD27" s="606"/>
      <c r="BE27" s="606"/>
      <c r="BF27" s="607"/>
      <c r="BG27" s="608">
        <v>29867759</v>
      </c>
      <c r="BH27" s="609"/>
      <c r="BI27" s="609"/>
      <c r="BJ27" s="609"/>
      <c r="BK27" s="609"/>
      <c r="BL27" s="609"/>
      <c r="BM27" s="609"/>
      <c r="BN27" s="610"/>
      <c r="BO27" s="646">
        <v>100</v>
      </c>
      <c r="BP27" s="646"/>
      <c r="BQ27" s="646"/>
      <c r="BR27" s="646"/>
      <c r="BS27" s="647">
        <v>164580</v>
      </c>
      <c r="BT27" s="647"/>
      <c r="BU27" s="647"/>
      <c r="BV27" s="647"/>
      <c r="BW27" s="647"/>
      <c r="BX27" s="647"/>
      <c r="BY27" s="647"/>
      <c r="BZ27" s="647"/>
      <c r="CA27" s="647"/>
      <c r="CB27" s="687"/>
      <c r="CD27" s="605" t="s">
        <v>303</v>
      </c>
      <c r="CE27" s="606"/>
      <c r="CF27" s="606"/>
      <c r="CG27" s="606"/>
      <c r="CH27" s="606"/>
      <c r="CI27" s="606"/>
      <c r="CJ27" s="606"/>
      <c r="CK27" s="606"/>
      <c r="CL27" s="606"/>
      <c r="CM27" s="606"/>
      <c r="CN27" s="606"/>
      <c r="CO27" s="606"/>
      <c r="CP27" s="606"/>
      <c r="CQ27" s="607"/>
      <c r="CR27" s="608">
        <v>18112253</v>
      </c>
      <c r="CS27" s="621"/>
      <c r="CT27" s="621"/>
      <c r="CU27" s="621"/>
      <c r="CV27" s="621"/>
      <c r="CW27" s="621"/>
      <c r="CX27" s="621"/>
      <c r="CY27" s="622"/>
      <c r="CZ27" s="611">
        <v>24</v>
      </c>
      <c r="DA27" s="623"/>
      <c r="DB27" s="623"/>
      <c r="DC27" s="624"/>
      <c r="DD27" s="614">
        <v>5520274</v>
      </c>
      <c r="DE27" s="621"/>
      <c r="DF27" s="621"/>
      <c r="DG27" s="621"/>
      <c r="DH27" s="621"/>
      <c r="DI27" s="621"/>
      <c r="DJ27" s="621"/>
      <c r="DK27" s="622"/>
      <c r="DL27" s="614">
        <v>5124161</v>
      </c>
      <c r="DM27" s="621"/>
      <c r="DN27" s="621"/>
      <c r="DO27" s="621"/>
      <c r="DP27" s="621"/>
      <c r="DQ27" s="621"/>
      <c r="DR27" s="621"/>
      <c r="DS27" s="621"/>
      <c r="DT27" s="621"/>
      <c r="DU27" s="621"/>
      <c r="DV27" s="622"/>
      <c r="DW27" s="611">
        <v>12.3</v>
      </c>
      <c r="DX27" s="623"/>
      <c r="DY27" s="623"/>
      <c r="DZ27" s="623"/>
      <c r="EA27" s="623"/>
      <c r="EB27" s="623"/>
      <c r="EC27" s="635"/>
    </row>
    <row r="28" spans="2:133" ht="11.25" customHeight="1" x14ac:dyDescent="0.15">
      <c r="B28" s="605" t="s">
        <v>304</v>
      </c>
      <c r="C28" s="606"/>
      <c r="D28" s="606"/>
      <c r="E28" s="606"/>
      <c r="F28" s="606"/>
      <c r="G28" s="606"/>
      <c r="H28" s="606"/>
      <c r="I28" s="606"/>
      <c r="J28" s="606"/>
      <c r="K28" s="606"/>
      <c r="L28" s="606"/>
      <c r="M28" s="606"/>
      <c r="N28" s="606"/>
      <c r="O28" s="606"/>
      <c r="P28" s="606"/>
      <c r="Q28" s="607"/>
      <c r="R28" s="608">
        <v>650128</v>
      </c>
      <c r="S28" s="609"/>
      <c r="T28" s="609"/>
      <c r="U28" s="609"/>
      <c r="V28" s="609"/>
      <c r="W28" s="609"/>
      <c r="X28" s="609"/>
      <c r="Y28" s="610"/>
      <c r="Z28" s="646">
        <v>0.8</v>
      </c>
      <c r="AA28" s="646"/>
      <c r="AB28" s="646"/>
      <c r="AC28" s="646"/>
      <c r="AD28" s="647">
        <v>129114</v>
      </c>
      <c r="AE28" s="647"/>
      <c r="AF28" s="647"/>
      <c r="AG28" s="647"/>
      <c r="AH28" s="647"/>
      <c r="AI28" s="647"/>
      <c r="AJ28" s="647"/>
      <c r="AK28" s="647"/>
      <c r="AL28" s="611">
        <v>0.3</v>
      </c>
      <c r="AM28" s="612"/>
      <c r="AN28" s="612"/>
      <c r="AO28" s="648"/>
      <c r="AP28" s="605"/>
      <c r="AQ28" s="606"/>
      <c r="AR28" s="606"/>
      <c r="AS28" s="606"/>
      <c r="AT28" s="606"/>
      <c r="AU28" s="606"/>
      <c r="AV28" s="606"/>
      <c r="AW28" s="606"/>
      <c r="AX28" s="606"/>
      <c r="AY28" s="606"/>
      <c r="AZ28" s="606"/>
      <c r="BA28" s="606"/>
      <c r="BB28" s="606"/>
      <c r="BC28" s="606"/>
      <c r="BD28" s="606"/>
      <c r="BE28" s="606"/>
      <c r="BF28" s="607"/>
      <c r="BG28" s="608"/>
      <c r="BH28" s="609"/>
      <c r="BI28" s="609"/>
      <c r="BJ28" s="609"/>
      <c r="BK28" s="609"/>
      <c r="BL28" s="609"/>
      <c r="BM28" s="609"/>
      <c r="BN28" s="610"/>
      <c r="BO28" s="646"/>
      <c r="BP28" s="646"/>
      <c r="BQ28" s="646"/>
      <c r="BR28" s="646"/>
      <c r="BS28" s="614"/>
      <c r="BT28" s="609"/>
      <c r="BU28" s="609"/>
      <c r="BV28" s="609"/>
      <c r="BW28" s="609"/>
      <c r="BX28" s="609"/>
      <c r="BY28" s="609"/>
      <c r="BZ28" s="609"/>
      <c r="CA28" s="609"/>
      <c r="CB28" s="645"/>
      <c r="CD28" s="605" t="s">
        <v>305</v>
      </c>
      <c r="CE28" s="606"/>
      <c r="CF28" s="606"/>
      <c r="CG28" s="606"/>
      <c r="CH28" s="606"/>
      <c r="CI28" s="606"/>
      <c r="CJ28" s="606"/>
      <c r="CK28" s="606"/>
      <c r="CL28" s="606"/>
      <c r="CM28" s="606"/>
      <c r="CN28" s="606"/>
      <c r="CO28" s="606"/>
      <c r="CP28" s="606"/>
      <c r="CQ28" s="607"/>
      <c r="CR28" s="608">
        <v>5367697</v>
      </c>
      <c r="CS28" s="609"/>
      <c r="CT28" s="609"/>
      <c r="CU28" s="609"/>
      <c r="CV28" s="609"/>
      <c r="CW28" s="609"/>
      <c r="CX28" s="609"/>
      <c r="CY28" s="610"/>
      <c r="CZ28" s="611">
        <v>7.1</v>
      </c>
      <c r="DA28" s="623"/>
      <c r="DB28" s="623"/>
      <c r="DC28" s="624"/>
      <c r="DD28" s="614">
        <v>5317904</v>
      </c>
      <c r="DE28" s="609"/>
      <c r="DF28" s="609"/>
      <c r="DG28" s="609"/>
      <c r="DH28" s="609"/>
      <c r="DI28" s="609"/>
      <c r="DJ28" s="609"/>
      <c r="DK28" s="610"/>
      <c r="DL28" s="614">
        <v>5317904</v>
      </c>
      <c r="DM28" s="609"/>
      <c r="DN28" s="609"/>
      <c r="DO28" s="609"/>
      <c r="DP28" s="609"/>
      <c r="DQ28" s="609"/>
      <c r="DR28" s="609"/>
      <c r="DS28" s="609"/>
      <c r="DT28" s="609"/>
      <c r="DU28" s="609"/>
      <c r="DV28" s="610"/>
      <c r="DW28" s="611">
        <v>12.8</v>
      </c>
      <c r="DX28" s="623"/>
      <c r="DY28" s="623"/>
      <c r="DZ28" s="623"/>
      <c r="EA28" s="623"/>
      <c r="EB28" s="623"/>
      <c r="EC28" s="635"/>
    </row>
    <row r="29" spans="2:133" ht="11.25" customHeight="1" x14ac:dyDescent="0.15">
      <c r="B29" s="605" t="s">
        <v>306</v>
      </c>
      <c r="C29" s="606"/>
      <c r="D29" s="606"/>
      <c r="E29" s="606"/>
      <c r="F29" s="606"/>
      <c r="G29" s="606"/>
      <c r="H29" s="606"/>
      <c r="I29" s="606"/>
      <c r="J29" s="606"/>
      <c r="K29" s="606"/>
      <c r="L29" s="606"/>
      <c r="M29" s="606"/>
      <c r="N29" s="606"/>
      <c r="O29" s="606"/>
      <c r="P29" s="606"/>
      <c r="Q29" s="607"/>
      <c r="R29" s="608">
        <v>329091</v>
      </c>
      <c r="S29" s="609"/>
      <c r="T29" s="609"/>
      <c r="U29" s="609"/>
      <c r="V29" s="609"/>
      <c r="W29" s="609"/>
      <c r="X29" s="609"/>
      <c r="Y29" s="610"/>
      <c r="Z29" s="646">
        <v>0.4</v>
      </c>
      <c r="AA29" s="646"/>
      <c r="AB29" s="646"/>
      <c r="AC29" s="646"/>
      <c r="AD29" s="647">
        <v>7183</v>
      </c>
      <c r="AE29" s="647"/>
      <c r="AF29" s="647"/>
      <c r="AG29" s="647"/>
      <c r="AH29" s="647"/>
      <c r="AI29" s="647"/>
      <c r="AJ29" s="647"/>
      <c r="AK29" s="647"/>
      <c r="AL29" s="611">
        <v>0</v>
      </c>
      <c r="AM29" s="612"/>
      <c r="AN29" s="612"/>
      <c r="AO29" s="648"/>
      <c r="AP29" s="589"/>
      <c r="AQ29" s="590"/>
      <c r="AR29" s="590"/>
      <c r="AS29" s="590"/>
      <c r="AT29" s="590"/>
      <c r="AU29" s="590"/>
      <c r="AV29" s="590"/>
      <c r="AW29" s="590"/>
      <c r="AX29" s="590"/>
      <c r="AY29" s="590"/>
      <c r="AZ29" s="590"/>
      <c r="BA29" s="590"/>
      <c r="BB29" s="590"/>
      <c r="BC29" s="590"/>
      <c r="BD29" s="590"/>
      <c r="BE29" s="590"/>
      <c r="BF29" s="591"/>
      <c r="BG29" s="608"/>
      <c r="BH29" s="609"/>
      <c r="BI29" s="609"/>
      <c r="BJ29" s="609"/>
      <c r="BK29" s="609"/>
      <c r="BL29" s="609"/>
      <c r="BM29" s="609"/>
      <c r="BN29" s="610"/>
      <c r="BO29" s="646"/>
      <c r="BP29" s="646"/>
      <c r="BQ29" s="646"/>
      <c r="BR29" s="646"/>
      <c r="BS29" s="647"/>
      <c r="BT29" s="647"/>
      <c r="BU29" s="647"/>
      <c r="BV29" s="647"/>
      <c r="BW29" s="647"/>
      <c r="BX29" s="647"/>
      <c r="BY29" s="647"/>
      <c r="BZ29" s="647"/>
      <c r="CA29" s="647"/>
      <c r="CB29" s="687"/>
      <c r="CD29" s="627" t="s">
        <v>307</v>
      </c>
      <c r="CE29" s="628"/>
      <c r="CF29" s="605" t="s">
        <v>72</v>
      </c>
      <c r="CG29" s="606"/>
      <c r="CH29" s="606"/>
      <c r="CI29" s="606"/>
      <c r="CJ29" s="606"/>
      <c r="CK29" s="606"/>
      <c r="CL29" s="606"/>
      <c r="CM29" s="606"/>
      <c r="CN29" s="606"/>
      <c r="CO29" s="606"/>
      <c r="CP29" s="606"/>
      <c r="CQ29" s="607"/>
      <c r="CR29" s="608">
        <v>5367697</v>
      </c>
      <c r="CS29" s="621"/>
      <c r="CT29" s="621"/>
      <c r="CU29" s="621"/>
      <c r="CV29" s="621"/>
      <c r="CW29" s="621"/>
      <c r="CX29" s="621"/>
      <c r="CY29" s="622"/>
      <c r="CZ29" s="611">
        <v>7.1</v>
      </c>
      <c r="DA29" s="623"/>
      <c r="DB29" s="623"/>
      <c r="DC29" s="624"/>
      <c r="DD29" s="614">
        <v>5317904</v>
      </c>
      <c r="DE29" s="621"/>
      <c r="DF29" s="621"/>
      <c r="DG29" s="621"/>
      <c r="DH29" s="621"/>
      <c r="DI29" s="621"/>
      <c r="DJ29" s="621"/>
      <c r="DK29" s="622"/>
      <c r="DL29" s="614">
        <v>5317904</v>
      </c>
      <c r="DM29" s="621"/>
      <c r="DN29" s="621"/>
      <c r="DO29" s="621"/>
      <c r="DP29" s="621"/>
      <c r="DQ29" s="621"/>
      <c r="DR29" s="621"/>
      <c r="DS29" s="621"/>
      <c r="DT29" s="621"/>
      <c r="DU29" s="621"/>
      <c r="DV29" s="622"/>
      <c r="DW29" s="611">
        <v>12.8</v>
      </c>
      <c r="DX29" s="623"/>
      <c r="DY29" s="623"/>
      <c r="DZ29" s="623"/>
      <c r="EA29" s="623"/>
      <c r="EB29" s="623"/>
      <c r="EC29" s="635"/>
    </row>
    <row r="30" spans="2:133" ht="11.25" customHeight="1" x14ac:dyDescent="0.15">
      <c r="B30" s="605" t="s">
        <v>308</v>
      </c>
      <c r="C30" s="606"/>
      <c r="D30" s="606"/>
      <c r="E30" s="606"/>
      <c r="F30" s="606"/>
      <c r="G30" s="606"/>
      <c r="H30" s="606"/>
      <c r="I30" s="606"/>
      <c r="J30" s="606"/>
      <c r="K30" s="606"/>
      <c r="L30" s="606"/>
      <c r="M30" s="606"/>
      <c r="N30" s="606"/>
      <c r="O30" s="606"/>
      <c r="P30" s="606"/>
      <c r="Q30" s="607"/>
      <c r="R30" s="608">
        <v>14312558</v>
      </c>
      <c r="S30" s="609"/>
      <c r="T30" s="609"/>
      <c r="U30" s="609"/>
      <c r="V30" s="609"/>
      <c r="W30" s="609"/>
      <c r="X30" s="609"/>
      <c r="Y30" s="610"/>
      <c r="Z30" s="646">
        <v>17.899999999999999</v>
      </c>
      <c r="AA30" s="646"/>
      <c r="AB30" s="646"/>
      <c r="AC30" s="646"/>
      <c r="AD30" s="647" t="s">
        <v>138</v>
      </c>
      <c r="AE30" s="647"/>
      <c r="AF30" s="647"/>
      <c r="AG30" s="647"/>
      <c r="AH30" s="647"/>
      <c r="AI30" s="647"/>
      <c r="AJ30" s="647"/>
      <c r="AK30" s="647"/>
      <c r="AL30" s="611" t="s">
        <v>138</v>
      </c>
      <c r="AM30" s="612"/>
      <c r="AN30" s="612"/>
      <c r="AO30" s="648"/>
      <c r="AP30" s="660" t="s">
        <v>225</v>
      </c>
      <c r="AQ30" s="661"/>
      <c r="AR30" s="661"/>
      <c r="AS30" s="661"/>
      <c r="AT30" s="661"/>
      <c r="AU30" s="661"/>
      <c r="AV30" s="661"/>
      <c r="AW30" s="661"/>
      <c r="AX30" s="661"/>
      <c r="AY30" s="661"/>
      <c r="AZ30" s="661"/>
      <c r="BA30" s="661"/>
      <c r="BB30" s="661"/>
      <c r="BC30" s="661"/>
      <c r="BD30" s="661"/>
      <c r="BE30" s="661"/>
      <c r="BF30" s="662"/>
      <c r="BG30" s="660" t="s">
        <v>309</v>
      </c>
      <c r="BH30" s="678"/>
      <c r="BI30" s="678"/>
      <c r="BJ30" s="678"/>
      <c r="BK30" s="678"/>
      <c r="BL30" s="678"/>
      <c r="BM30" s="678"/>
      <c r="BN30" s="678"/>
      <c r="BO30" s="678"/>
      <c r="BP30" s="678"/>
      <c r="BQ30" s="679"/>
      <c r="BR30" s="660" t="s">
        <v>310</v>
      </c>
      <c r="BS30" s="678"/>
      <c r="BT30" s="678"/>
      <c r="BU30" s="678"/>
      <c r="BV30" s="678"/>
      <c r="BW30" s="678"/>
      <c r="BX30" s="678"/>
      <c r="BY30" s="678"/>
      <c r="BZ30" s="678"/>
      <c r="CA30" s="678"/>
      <c r="CB30" s="679"/>
      <c r="CD30" s="629"/>
      <c r="CE30" s="630"/>
      <c r="CF30" s="605" t="s">
        <v>311</v>
      </c>
      <c r="CG30" s="606"/>
      <c r="CH30" s="606"/>
      <c r="CI30" s="606"/>
      <c r="CJ30" s="606"/>
      <c r="CK30" s="606"/>
      <c r="CL30" s="606"/>
      <c r="CM30" s="606"/>
      <c r="CN30" s="606"/>
      <c r="CO30" s="606"/>
      <c r="CP30" s="606"/>
      <c r="CQ30" s="607"/>
      <c r="CR30" s="608">
        <v>5287152</v>
      </c>
      <c r="CS30" s="609"/>
      <c r="CT30" s="609"/>
      <c r="CU30" s="609"/>
      <c r="CV30" s="609"/>
      <c r="CW30" s="609"/>
      <c r="CX30" s="609"/>
      <c r="CY30" s="610"/>
      <c r="CZ30" s="611">
        <v>7</v>
      </c>
      <c r="DA30" s="623"/>
      <c r="DB30" s="623"/>
      <c r="DC30" s="624"/>
      <c r="DD30" s="614">
        <v>5237359</v>
      </c>
      <c r="DE30" s="609"/>
      <c r="DF30" s="609"/>
      <c r="DG30" s="609"/>
      <c r="DH30" s="609"/>
      <c r="DI30" s="609"/>
      <c r="DJ30" s="609"/>
      <c r="DK30" s="610"/>
      <c r="DL30" s="614">
        <v>5237359</v>
      </c>
      <c r="DM30" s="609"/>
      <c r="DN30" s="609"/>
      <c r="DO30" s="609"/>
      <c r="DP30" s="609"/>
      <c r="DQ30" s="609"/>
      <c r="DR30" s="609"/>
      <c r="DS30" s="609"/>
      <c r="DT30" s="609"/>
      <c r="DU30" s="609"/>
      <c r="DV30" s="610"/>
      <c r="DW30" s="611">
        <v>12.6</v>
      </c>
      <c r="DX30" s="623"/>
      <c r="DY30" s="623"/>
      <c r="DZ30" s="623"/>
      <c r="EA30" s="623"/>
      <c r="EB30" s="623"/>
      <c r="EC30" s="635"/>
    </row>
    <row r="31" spans="2:133" ht="11.25" customHeight="1" x14ac:dyDescent="0.15">
      <c r="B31" s="675" t="s">
        <v>312</v>
      </c>
      <c r="C31" s="676"/>
      <c r="D31" s="676"/>
      <c r="E31" s="676"/>
      <c r="F31" s="676"/>
      <c r="G31" s="676"/>
      <c r="H31" s="676"/>
      <c r="I31" s="676"/>
      <c r="J31" s="676"/>
      <c r="K31" s="676"/>
      <c r="L31" s="676"/>
      <c r="M31" s="676"/>
      <c r="N31" s="676"/>
      <c r="O31" s="676"/>
      <c r="P31" s="676"/>
      <c r="Q31" s="677"/>
      <c r="R31" s="608">
        <v>15772</v>
      </c>
      <c r="S31" s="609"/>
      <c r="T31" s="609"/>
      <c r="U31" s="609"/>
      <c r="V31" s="609"/>
      <c r="W31" s="609"/>
      <c r="X31" s="609"/>
      <c r="Y31" s="610"/>
      <c r="Z31" s="646">
        <v>0</v>
      </c>
      <c r="AA31" s="646"/>
      <c r="AB31" s="646"/>
      <c r="AC31" s="646"/>
      <c r="AD31" s="647">
        <v>15772</v>
      </c>
      <c r="AE31" s="647"/>
      <c r="AF31" s="647"/>
      <c r="AG31" s="647"/>
      <c r="AH31" s="647"/>
      <c r="AI31" s="647"/>
      <c r="AJ31" s="647"/>
      <c r="AK31" s="647"/>
      <c r="AL31" s="611">
        <v>0</v>
      </c>
      <c r="AM31" s="612"/>
      <c r="AN31" s="612"/>
      <c r="AO31" s="648"/>
      <c r="AP31" s="680" t="s">
        <v>313</v>
      </c>
      <c r="AQ31" s="681"/>
      <c r="AR31" s="681"/>
      <c r="AS31" s="681"/>
      <c r="AT31" s="682" t="s">
        <v>314</v>
      </c>
      <c r="AU31" s="212"/>
      <c r="AV31" s="212"/>
      <c r="AW31" s="212"/>
      <c r="AX31" s="666" t="s">
        <v>188</v>
      </c>
      <c r="AY31" s="667"/>
      <c r="AZ31" s="667"/>
      <c r="BA31" s="667"/>
      <c r="BB31" s="667"/>
      <c r="BC31" s="667"/>
      <c r="BD31" s="667"/>
      <c r="BE31" s="667"/>
      <c r="BF31" s="668"/>
      <c r="BG31" s="670">
        <v>99.4</v>
      </c>
      <c r="BH31" s="671"/>
      <c r="BI31" s="671"/>
      <c r="BJ31" s="671"/>
      <c r="BK31" s="671"/>
      <c r="BL31" s="671"/>
      <c r="BM31" s="672">
        <v>98.3</v>
      </c>
      <c r="BN31" s="671"/>
      <c r="BO31" s="671"/>
      <c r="BP31" s="671"/>
      <c r="BQ31" s="673"/>
      <c r="BR31" s="670">
        <v>99.4</v>
      </c>
      <c r="BS31" s="671"/>
      <c r="BT31" s="671"/>
      <c r="BU31" s="671"/>
      <c r="BV31" s="671"/>
      <c r="BW31" s="671"/>
      <c r="BX31" s="672">
        <v>98.3</v>
      </c>
      <c r="BY31" s="671"/>
      <c r="BZ31" s="671"/>
      <c r="CA31" s="671"/>
      <c r="CB31" s="673"/>
      <c r="CD31" s="629"/>
      <c r="CE31" s="630"/>
      <c r="CF31" s="605" t="s">
        <v>315</v>
      </c>
      <c r="CG31" s="606"/>
      <c r="CH31" s="606"/>
      <c r="CI31" s="606"/>
      <c r="CJ31" s="606"/>
      <c r="CK31" s="606"/>
      <c r="CL31" s="606"/>
      <c r="CM31" s="606"/>
      <c r="CN31" s="606"/>
      <c r="CO31" s="606"/>
      <c r="CP31" s="606"/>
      <c r="CQ31" s="607"/>
      <c r="CR31" s="608">
        <v>80545</v>
      </c>
      <c r="CS31" s="621"/>
      <c r="CT31" s="621"/>
      <c r="CU31" s="621"/>
      <c r="CV31" s="621"/>
      <c r="CW31" s="621"/>
      <c r="CX31" s="621"/>
      <c r="CY31" s="622"/>
      <c r="CZ31" s="611">
        <v>0.1</v>
      </c>
      <c r="DA31" s="623"/>
      <c r="DB31" s="623"/>
      <c r="DC31" s="624"/>
      <c r="DD31" s="614">
        <v>80545</v>
      </c>
      <c r="DE31" s="621"/>
      <c r="DF31" s="621"/>
      <c r="DG31" s="621"/>
      <c r="DH31" s="621"/>
      <c r="DI31" s="621"/>
      <c r="DJ31" s="621"/>
      <c r="DK31" s="622"/>
      <c r="DL31" s="614">
        <v>80545</v>
      </c>
      <c r="DM31" s="621"/>
      <c r="DN31" s="621"/>
      <c r="DO31" s="621"/>
      <c r="DP31" s="621"/>
      <c r="DQ31" s="621"/>
      <c r="DR31" s="621"/>
      <c r="DS31" s="621"/>
      <c r="DT31" s="621"/>
      <c r="DU31" s="621"/>
      <c r="DV31" s="622"/>
      <c r="DW31" s="611">
        <v>0.2</v>
      </c>
      <c r="DX31" s="623"/>
      <c r="DY31" s="623"/>
      <c r="DZ31" s="623"/>
      <c r="EA31" s="623"/>
      <c r="EB31" s="623"/>
      <c r="EC31" s="635"/>
    </row>
    <row r="32" spans="2:133" ht="11.25" customHeight="1" x14ac:dyDescent="0.15">
      <c r="B32" s="605" t="s">
        <v>316</v>
      </c>
      <c r="C32" s="606"/>
      <c r="D32" s="606"/>
      <c r="E32" s="606"/>
      <c r="F32" s="606"/>
      <c r="G32" s="606"/>
      <c r="H32" s="606"/>
      <c r="I32" s="606"/>
      <c r="J32" s="606"/>
      <c r="K32" s="606"/>
      <c r="L32" s="606"/>
      <c r="M32" s="606"/>
      <c r="N32" s="606"/>
      <c r="O32" s="606"/>
      <c r="P32" s="606"/>
      <c r="Q32" s="607"/>
      <c r="R32" s="608">
        <v>5227815</v>
      </c>
      <c r="S32" s="609"/>
      <c r="T32" s="609"/>
      <c r="U32" s="609"/>
      <c r="V32" s="609"/>
      <c r="W32" s="609"/>
      <c r="X32" s="609"/>
      <c r="Y32" s="610"/>
      <c r="Z32" s="646">
        <v>6.5</v>
      </c>
      <c r="AA32" s="646"/>
      <c r="AB32" s="646"/>
      <c r="AC32" s="646"/>
      <c r="AD32" s="647" t="s">
        <v>138</v>
      </c>
      <c r="AE32" s="647"/>
      <c r="AF32" s="647"/>
      <c r="AG32" s="647"/>
      <c r="AH32" s="647"/>
      <c r="AI32" s="647"/>
      <c r="AJ32" s="647"/>
      <c r="AK32" s="647"/>
      <c r="AL32" s="611" t="s">
        <v>138</v>
      </c>
      <c r="AM32" s="612"/>
      <c r="AN32" s="612"/>
      <c r="AO32" s="648"/>
      <c r="AP32" s="649"/>
      <c r="AQ32" s="650"/>
      <c r="AR32" s="650"/>
      <c r="AS32" s="650"/>
      <c r="AT32" s="683"/>
      <c r="AU32" s="208" t="s">
        <v>317</v>
      </c>
      <c r="AX32" s="605" t="s">
        <v>318</v>
      </c>
      <c r="AY32" s="606"/>
      <c r="AZ32" s="606"/>
      <c r="BA32" s="606"/>
      <c r="BB32" s="606"/>
      <c r="BC32" s="606"/>
      <c r="BD32" s="606"/>
      <c r="BE32" s="606"/>
      <c r="BF32" s="607"/>
      <c r="BG32" s="674">
        <v>99.1</v>
      </c>
      <c r="BH32" s="621"/>
      <c r="BI32" s="621"/>
      <c r="BJ32" s="621"/>
      <c r="BK32" s="621"/>
      <c r="BL32" s="621"/>
      <c r="BM32" s="612">
        <v>98</v>
      </c>
      <c r="BN32" s="621"/>
      <c r="BO32" s="621"/>
      <c r="BP32" s="621"/>
      <c r="BQ32" s="644"/>
      <c r="BR32" s="674">
        <v>99.2</v>
      </c>
      <c r="BS32" s="621"/>
      <c r="BT32" s="621"/>
      <c r="BU32" s="621"/>
      <c r="BV32" s="621"/>
      <c r="BW32" s="621"/>
      <c r="BX32" s="612">
        <v>98</v>
      </c>
      <c r="BY32" s="621"/>
      <c r="BZ32" s="621"/>
      <c r="CA32" s="621"/>
      <c r="CB32" s="644"/>
      <c r="CD32" s="631"/>
      <c r="CE32" s="632"/>
      <c r="CF32" s="605" t="s">
        <v>319</v>
      </c>
      <c r="CG32" s="606"/>
      <c r="CH32" s="606"/>
      <c r="CI32" s="606"/>
      <c r="CJ32" s="606"/>
      <c r="CK32" s="606"/>
      <c r="CL32" s="606"/>
      <c r="CM32" s="606"/>
      <c r="CN32" s="606"/>
      <c r="CO32" s="606"/>
      <c r="CP32" s="606"/>
      <c r="CQ32" s="607"/>
      <c r="CR32" s="608" t="s">
        <v>138</v>
      </c>
      <c r="CS32" s="609"/>
      <c r="CT32" s="609"/>
      <c r="CU32" s="609"/>
      <c r="CV32" s="609"/>
      <c r="CW32" s="609"/>
      <c r="CX32" s="609"/>
      <c r="CY32" s="610"/>
      <c r="CZ32" s="611" t="s">
        <v>138</v>
      </c>
      <c r="DA32" s="623"/>
      <c r="DB32" s="623"/>
      <c r="DC32" s="624"/>
      <c r="DD32" s="614" t="s">
        <v>138</v>
      </c>
      <c r="DE32" s="609"/>
      <c r="DF32" s="609"/>
      <c r="DG32" s="609"/>
      <c r="DH32" s="609"/>
      <c r="DI32" s="609"/>
      <c r="DJ32" s="609"/>
      <c r="DK32" s="610"/>
      <c r="DL32" s="614" t="s">
        <v>138</v>
      </c>
      <c r="DM32" s="609"/>
      <c r="DN32" s="609"/>
      <c r="DO32" s="609"/>
      <c r="DP32" s="609"/>
      <c r="DQ32" s="609"/>
      <c r="DR32" s="609"/>
      <c r="DS32" s="609"/>
      <c r="DT32" s="609"/>
      <c r="DU32" s="609"/>
      <c r="DV32" s="610"/>
      <c r="DW32" s="611" t="s">
        <v>138</v>
      </c>
      <c r="DX32" s="623"/>
      <c r="DY32" s="623"/>
      <c r="DZ32" s="623"/>
      <c r="EA32" s="623"/>
      <c r="EB32" s="623"/>
      <c r="EC32" s="635"/>
    </row>
    <row r="33" spans="2:133" ht="11.25" customHeight="1" x14ac:dyDescent="0.15">
      <c r="B33" s="605" t="s">
        <v>320</v>
      </c>
      <c r="C33" s="606"/>
      <c r="D33" s="606"/>
      <c r="E33" s="606"/>
      <c r="F33" s="606"/>
      <c r="G33" s="606"/>
      <c r="H33" s="606"/>
      <c r="I33" s="606"/>
      <c r="J33" s="606"/>
      <c r="K33" s="606"/>
      <c r="L33" s="606"/>
      <c r="M33" s="606"/>
      <c r="N33" s="606"/>
      <c r="O33" s="606"/>
      <c r="P33" s="606"/>
      <c r="Q33" s="607"/>
      <c r="R33" s="608">
        <v>482047</v>
      </c>
      <c r="S33" s="609"/>
      <c r="T33" s="609"/>
      <c r="U33" s="609"/>
      <c r="V33" s="609"/>
      <c r="W33" s="609"/>
      <c r="X33" s="609"/>
      <c r="Y33" s="610"/>
      <c r="Z33" s="646">
        <v>0.6</v>
      </c>
      <c r="AA33" s="646"/>
      <c r="AB33" s="646"/>
      <c r="AC33" s="646"/>
      <c r="AD33" s="647">
        <v>19409</v>
      </c>
      <c r="AE33" s="647"/>
      <c r="AF33" s="647"/>
      <c r="AG33" s="647"/>
      <c r="AH33" s="647"/>
      <c r="AI33" s="647"/>
      <c r="AJ33" s="647"/>
      <c r="AK33" s="647"/>
      <c r="AL33" s="611">
        <v>0</v>
      </c>
      <c r="AM33" s="612"/>
      <c r="AN33" s="612"/>
      <c r="AO33" s="648"/>
      <c r="AP33" s="651"/>
      <c r="AQ33" s="652"/>
      <c r="AR33" s="652"/>
      <c r="AS33" s="652"/>
      <c r="AT33" s="684"/>
      <c r="AU33" s="213"/>
      <c r="AV33" s="213"/>
      <c r="AW33" s="213"/>
      <c r="AX33" s="589" t="s">
        <v>321</v>
      </c>
      <c r="AY33" s="590"/>
      <c r="AZ33" s="590"/>
      <c r="BA33" s="590"/>
      <c r="BB33" s="590"/>
      <c r="BC33" s="590"/>
      <c r="BD33" s="590"/>
      <c r="BE33" s="590"/>
      <c r="BF33" s="591"/>
      <c r="BG33" s="669">
        <v>99.5</v>
      </c>
      <c r="BH33" s="593"/>
      <c r="BI33" s="593"/>
      <c r="BJ33" s="593"/>
      <c r="BK33" s="593"/>
      <c r="BL33" s="593"/>
      <c r="BM33" s="639">
        <v>98.7</v>
      </c>
      <c r="BN33" s="593"/>
      <c r="BO33" s="593"/>
      <c r="BP33" s="593"/>
      <c r="BQ33" s="656"/>
      <c r="BR33" s="669">
        <v>99.5</v>
      </c>
      <c r="BS33" s="593"/>
      <c r="BT33" s="593"/>
      <c r="BU33" s="593"/>
      <c r="BV33" s="593"/>
      <c r="BW33" s="593"/>
      <c r="BX33" s="639">
        <v>98.7</v>
      </c>
      <c r="BY33" s="593"/>
      <c r="BZ33" s="593"/>
      <c r="CA33" s="593"/>
      <c r="CB33" s="656"/>
      <c r="CD33" s="605" t="s">
        <v>322</v>
      </c>
      <c r="CE33" s="606"/>
      <c r="CF33" s="606"/>
      <c r="CG33" s="606"/>
      <c r="CH33" s="606"/>
      <c r="CI33" s="606"/>
      <c r="CJ33" s="606"/>
      <c r="CK33" s="606"/>
      <c r="CL33" s="606"/>
      <c r="CM33" s="606"/>
      <c r="CN33" s="606"/>
      <c r="CO33" s="606"/>
      <c r="CP33" s="606"/>
      <c r="CQ33" s="607"/>
      <c r="CR33" s="608">
        <v>29422261</v>
      </c>
      <c r="CS33" s="621"/>
      <c r="CT33" s="621"/>
      <c r="CU33" s="621"/>
      <c r="CV33" s="621"/>
      <c r="CW33" s="621"/>
      <c r="CX33" s="621"/>
      <c r="CY33" s="622"/>
      <c r="CZ33" s="611">
        <v>38.9</v>
      </c>
      <c r="DA33" s="623"/>
      <c r="DB33" s="623"/>
      <c r="DC33" s="624"/>
      <c r="DD33" s="614">
        <v>21849909</v>
      </c>
      <c r="DE33" s="621"/>
      <c r="DF33" s="621"/>
      <c r="DG33" s="621"/>
      <c r="DH33" s="621"/>
      <c r="DI33" s="621"/>
      <c r="DJ33" s="621"/>
      <c r="DK33" s="622"/>
      <c r="DL33" s="614">
        <v>15880805</v>
      </c>
      <c r="DM33" s="621"/>
      <c r="DN33" s="621"/>
      <c r="DO33" s="621"/>
      <c r="DP33" s="621"/>
      <c r="DQ33" s="621"/>
      <c r="DR33" s="621"/>
      <c r="DS33" s="621"/>
      <c r="DT33" s="621"/>
      <c r="DU33" s="621"/>
      <c r="DV33" s="622"/>
      <c r="DW33" s="611">
        <v>38.299999999999997</v>
      </c>
      <c r="DX33" s="623"/>
      <c r="DY33" s="623"/>
      <c r="DZ33" s="623"/>
      <c r="EA33" s="623"/>
      <c r="EB33" s="623"/>
      <c r="EC33" s="635"/>
    </row>
    <row r="34" spans="2:133" ht="11.25" customHeight="1" x14ac:dyDescent="0.15">
      <c r="B34" s="605" t="s">
        <v>323</v>
      </c>
      <c r="C34" s="606"/>
      <c r="D34" s="606"/>
      <c r="E34" s="606"/>
      <c r="F34" s="606"/>
      <c r="G34" s="606"/>
      <c r="H34" s="606"/>
      <c r="I34" s="606"/>
      <c r="J34" s="606"/>
      <c r="K34" s="606"/>
      <c r="L34" s="606"/>
      <c r="M34" s="606"/>
      <c r="N34" s="606"/>
      <c r="O34" s="606"/>
      <c r="P34" s="606"/>
      <c r="Q34" s="607"/>
      <c r="R34" s="608">
        <v>448277</v>
      </c>
      <c r="S34" s="609"/>
      <c r="T34" s="609"/>
      <c r="U34" s="609"/>
      <c r="V34" s="609"/>
      <c r="W34" s="609"/>
      <c r="X34" s="609"/>
      <c r="Y34" s="610"/>
      <c r="Z34" s="646">
        <v>0.6</v>
      </c>
      <c r="AA34" s="646"/>
      <c r="AB34" s="646"/>
      <c r="AC34" s="646"/>
      <c r="AD34" s="647" t="s">
        <v>138</v>
      </c>
      <c r="AE34" s="647"/>
      <c r="AF34" s="647"/>
      <c r="AG34" s="647"/>
      <c r="AH34" s="647"/>
      <c r="AI34" s="647"/>
      <c r="AJ34" s="647"/>
      <c r="AK34" s="647"/>
      <c r="AL34" s="611" t="s">
        <v>138</v>
      </c>
      <c r="AM34" s="612"/>
      <c r="AN34" s="612"/>
      <c r="AO34" s="648"/>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5" t="s">
        <v>324</v>
      </c>
      <c r="CE34" s="606"/>
      <c r="CF34" s="606"/>
      <c r="CG34" s="606"/>
      <c r="CH34" s="606"/>
      <c r="CI34" s="606"/>
      <c r="CJ34" s="606"/>
      <c r="CK34" s="606"/>
      <c r="CL34" s="606"/>
      <c r="CM34" s="606"/>
      <c r="CN34" s="606"/>
      <c r="CO34" s="606"/>
      <c r="CP34" s="606"/>
      <c r="CQ34" s="607"/>
      <c r="CR34" s="608">
        <v>11016143</v>
      </c>
      <c r="CS34" s="609"/>
      <c r="CT34" s="609"/>
      <c r="CU34" s="609"/>
      <c r="CV34" s="609"/>
      <c r="CW34" s="609"/>
      <c r="CX34" s="609"/>
      <c r="CY34" s="610"/>
      <c r="CZ34" s="611">
        <v>14.6</v>
      </c>
      <c r="DA34" s="623"/>
      <c r="DB34" s="623"/>
      <c r="DC34" s="624"/>
      <c r="DD34" s="614">
        <v>7395402</v>
      </c>
      <c r="DE34" s="609"/>
      <c r="DF34" s="609"/>
      <c r="DG34" s="609"/>
      <c r="DH34" s="609"/>
      <c r="DI34" s="609"/>
      <c r="DJ34" s="609"/>
      <c r="DK34" s="610"/>
      <c r="DL34" s="614">
        <v>6269744</v>
      </c>
      <c r="DM34" s="609"/>
      <c r="DN34" s="609"/>
      <c r="DO34" s="609"/>
      <c r="DP34" s="609"/>
      <c r="DQ34" s="609"/>
      <c r="DR34" s="609"/>
      <c r="DS34" s="609"/>
      <c r="DT34" s="609"/>
      <c r="DU34" s="609"/>
      <c r="DV34" s="610"/>
      <c r="DW34" s="611">
        <v>15.1</v>
      </c>
      <c r="DX34" s="623"/>
      <c r="DY34" s="623"/>
      <c r="DZ34" s="623"/>
      <c r="EA34" s="623"/>
      <c r="EB34" s="623"/>
      <c r="EC34" s="635"/>
    </row>
    <row r="35" spans="2:133" ht="11.25" customHeight="1" x14ac:dyDescent="0.15">
      <c r="B35" s="605" t="s">
        <v>325</v>
      </c>
      <c r="C35" s="606"/>
      <c r="D35" s="606"/>
      <c r="E35" s="606"/>
      <c r="F35" s="606"/>
      <c r="G35" s="606"/>
      <c r="H35" s="606"/>
      <c r="I35" s="606"/>
      <c r="J35" s="606"/>
      <c r="K35" s="606"/>
      <c r="L35" s="606"/>
      <c r="M35" s="606"/>
      <c r="N35" s="606"/>
      <c r="O35" s="606"/>
      <c r="P35" s="606"/>
      <c r="Q35" s="607"/>
      <c r="R35" s="608">
        <v>1729776</v>
      </c>
      <c r="S35" s="609"/>
      <c r="T35" s="609"/>
      <c r="U35" s="609"/>
      <c r="V35" s="609"/>
      <c r="W35" s="609"/>
      <c r="X35" s="609"/>
      <c r="Y35" s="610"/>
      <c r="Z35" s="646">
        <v>2.2000000000000002</v>
      </c>
      <c r="AA35" s="646"/>
      <c r="AB35" s="646"/>
      <c r="AC35" s="646"/>
      <c r="AD35" s="647" t="s">
        <v>138</v>
      </c>
      <c r="AE35" s="647"/>
      <c r="AF35" s="647"/>
      <c r="AG35" s="647"/>
      <c r="AH35" s="647"/>
      <c r="AI35" s="647"/>
      <c r="AJ35" s="647"/>
      <c r="AK35" s="647"/>
      <c r="AL35" s="611" t="s">
        <v>138</v>
      </c>
      <c r="AM35" s="612"/>
      <c r="AN35" s="612"/>
      <c r="AO35" s="648"/>
      <c r="AP35" s="218"/>
      <c r="AQ35" s="660" t="s">
        <v>326</v>
      </c>
      <c r="AR35" s="661"/>
      <c r="AS35" s="661"/>
      <c r="AT35" s="661"/>
      <c r="AU35" s="661"/>
      <c r="AV35" s="661"/>
      <c r="AW35" s="661"/>
      <c r="AX35" s="661"/>
      <c r="AY35" s="661"/>
      <c r="AZ35" s="661"/>
      <c r="BA35" s="661"/>
      <c r="BB35" s="661"/>
      <c r="BC35" s="661"/>
      <c r="BD35" s="661"/>
      <c r="BE35" s="661"/>
      <c r="BF35" s="662"/>
      <c r="BG35" s="660" t="s">
        <v>327</v>
      </c>
      <c r="BH35" s="661"/>
      <c r="BI35" s="661"/>
      <c r="BJ35" s="661"/>
      <c r="BK35" s="661"/>
      <c r="BL35" s="661"/>
      <c r="BM35" s="661"/>
      <c r="BN35" s="661"/>
      <c r="BO35" s="661"/>
      <c r="BP35" s="661"/>
      <c r="BQ35" s="661"/>
      <c r="BR35" s="661"/>
      <c r="BS35" s="661"/>
      <c r="BT35" s="661"/>
      <c r="BU35" s="661"/>
      <c r="BV35" s="661"/>
      <c r="BW35" s="661"/>
      <c r="BX35" s="661"/>
      <c r="BY35" s="661"/>
      <c r="BZ35" s="661"/>
      <c r="CA35" s="661"/>
      <c r="CB35" s="662"/>
      <c r="CD35" s="605" t="s">
        <v>328</v>
      </c>
      <c r="CE35" s="606"/>
      <c r="CF35" s="606"/>
      <c r="CG35" s="606"/>
      <c r="CH35" s="606"/>
      <c r="CI35" s="606"/>
      <c r="CJ35" s="606"/>
      <c r="CK35" s="606"/>
      <c r="CL35" s="606"/>
      <c r="CM35" s="606"/>
      <c r="CN35" s="606"/>
      <c r="CO35" s="606"/>
      <c r="CP35" s="606"/>
      <c r="CQ35" s="607"/>
      <c r="CR35" s="608">
        <v>1195590</v>
      </c>
      <c r="CS35" s="621"/>
      <c r="CT35" s="621"/>
      <c r="CU35" s="621"/>
      <c r="CV35" s="621"/>
      <c r="CW35" s="621"/>
      <c r="CX35" s="621"/>
      <c r="CY35" s="622"/>
      <c r="CZ35" s="611">
        <v>1.6</v>
      </c>
      <c r="DA35" s="623"/>
      <c r="DB35" s="623"/>
      <c r="DC35" s="624"/>
      <c r="DD35" s="614">
        <v>1074593</v>
      </c>
      <c r="DE35" s="621"/>
      <c r="DF35" s="621"/>
      <c r="DG35" s="621"/>
      <c r="DH35" s="621"/>
      <c r="DI35" s="621"/>
      <c r="DJ35" s="621"/>
      <c r="DK35" s="622"/>
      <c r="DL35" s="614">
        <v>1074494</v>
      </c>
      <c r="DM35" s="621"/>
      <c r="DN35" s="621"/>
      <c r="DO35" s="621"/>
      <c r="DP35" s="621"/>
      <c r="DQ35" s="621"/>
      <c r="DR35" s="621"/>
      <c r="DS35" s="621"/>
      <c r="DT35" s="621"/>
      <c r="DU35" s="621"/>
      <c r="DV35" s="622"/>
      <c r="DW35" s="611">
        <v>2.6</v>
      </c>
      <c r="DX35" s="623"/>
      <c r="DY35" s="623"/>
      <c r="DZ35" s="623"/>
      <c r="EA35" s="623"/>
      <c r="EB35" s="623"/>
      <c r="EC35" s="635"/>
    </row>
    <row r="36" spans="2:133" ht="11.25" customHeight="1" x14ac:dyDescent="0.15">
      <c r="B36" s="605" t="s">
        <v>329</v>
      </c>
      <c r="C36" s="606"/>
      <c r="D36" s="606"/>
      <c r="E36" s="606"/>
      <c r="F36" s="606"/>
      <c r="G36" s="606"/>
      <c r="H36" s="606"/>
      <c r="I36" s="606"/>
      <c r="J36" s="606"/>
      <c r="K36" s="606"/>
      <c r="L36" s="606"/>
      <c r="M36" s="606"/>
      <c r="N36" s="606"/>
      <c r="O36" s="606"/>
      <c r="P36" s="606"/>
      <c r="Q36" s="607"/>
      <c r="R36" s="608">
        <v>4038076</v>
      </c>
      <c r="S36" s="609"/>
      <c r="T36" s="609"/>
      <c r="U36" s="609"/>
      <c r="V36" s="609"/>
      <c r="W36" s="609"/>
      <c r="X36" s="609"/>
      <c r="Y36" s="610"/>
      <c r="Z36" s="646">
        <v>5</v>
      </c>
      <c r="AA36" s="646"/>
      <c r="AB36" s="646"/>
      <c r="AC36" s="646"/>
      <c r="AD36" s="647" t="s">
        <v>138</v>
      </c>
      <c r="AE36" s="647"/>
      <c r="AF36" s="647"/>
      <c r="AG36" s="647"/>
      <c r="AH36" s="647"/>
      <c r="AI36" s="647"/>
      <c r="AJ36" s="647"/>
      <c r="AK36" s="647"/>
      <c r="AL36" s="611" t="s">
        <v>138</v>
      </c>
      <c r="AM36" s="612"/>
      <c r="AN36" s="612"/>
      <c r="AO36" s="648"/>
      <c r="AP36" s="218"/>
      <c r="AQ36" s="657" t="s">
        <v>330</v>
      </c>
      <c r="AR36" s="658"/>
      <c r="AS36" s="658"/>
      <c r="AT36" s="658"/>
      <c r="AU36" s="658"/>
      <c r="AV36" s="658"/>
      <c r="AW36" s="658"/>
      <c r="AX36" s="658"/>
      <c r="AY36" s="659"/>
      <c r="AZ36" s="663">
        <v>6167085</v>
      </c>
      <c r="BA36" s="664"/>
      <c r="BB36" s="664"/>
      <c r="BC36" s="664"/>
      <c r="BD36" s="664"/>
      <c r="BE36" s="664"/>
      <c r="BF36" s="665"/>
      <c r="BG36" s="666" t="s">
        <v>331</v>
      </c>
      <c r="BH36" s="667"/>
      <c r="BI36" s="667"/>
      <c r="BJ36" s="667"/>
      <c r="BK36" s="667"/>
      <c r="BL36" s="667"/>
      <c r="BM36" s="667"/>
      <c r="BN36" s="667"/>
      <c r="BO36" s="667"/>
      <c r="BP36" s="667"/>
      <c r="BQ36" s="667"/>
      <c r="BR36" s="667"/>
      <c r="BS36" s="667"/>
      <c r="BT36" s="667"/>
      <c r="BU36" s="668"/>
      <c r="BV36" s="663">
        <v>959897</v>
      </c>
      <c r="BW36" s="664"/>
      <c r="BX36" s="664"/>
      <c r="BY36" s="664"/>
      <c r="BZ36" s="664"/>
      <c r="CA36" s="664"/>
      <c r="CB36" s="665"/>
      <c r="CD36" s="605" t="s">
        <v>332</v>
      </c>
      <c r="CE36" s="606"/>
      <c r="CF36" s="606"/>
      <c r="CG36" s="606"/>
      <c r="CH36" s="606"/>
      <c r="CI36" s="606"/>
      <c r="CJ36" s="606"/>
      <c r="CK36" s="606"/>
      <c r="CL36" s="606"/>
      <c r="CM36" s="606"/>
      <c r="CN36" s="606"/>
      <c r="CO36" s="606"/>
      <c r="CP36" s="606"/>
      <c r="CQ36" s="607"/>
      <c r="CR36" s="608">
        <v>8678977</v>
      </c>
      <c r="CS36" s="609"/>
      <c r="CT36" s="609"/>
      <c r="CU36" s="609"/>
      <c r="CV36" s="609"/>
      <c r="CW36" s="609"/>
      <c r="CX36" s="609"/>
      <c r="CY36" s="610"/>
      <c r="CZ36" s="611">
        <v>11.5</v>
      </c>
      <c r="DA36" s="623"/>
      <c r="DB36" s="623"/>
      <c r="DC36" s="624"/>
      <c r="DD36" s="614">
        <v>8234200</v>
      </c>
      <c r="DE36" s="609"/>
      <c r="DF36" s="609"/>
      <c r="DG36" s="609"/>
      <c r="DH36" s="609"/>
      <c r="DI36" s="609"/>
      <c r="DJ36" s="609"/>
      <c r="DK36" s="610"/>
      <c r="DL36" s="614">
        <v>6454077</v>
      </c>
      <c r="DM36" s="609"/>
      <c r="DN36" s="609"/>
      <c r="DO36" s="609"/>
      <c r="DP36" s="609"/>
      <c r="DQ36" s="609"/>
      <c r="DR36" s="609"/>
      <c r="DS36" s="609"/>
      <c r="DT36" s="609"/>
      <c r="DU36" s="609"/>
      <c r="DV36" s="610"/>
      <c r="DW36" s="611">
        <v>15.6</v>
      </c>
      <c r="DX36" s="623"/>
      <c r="DY36" s="623"/>
      <c r="DZ36" s="623"/>
      <c r="EA36" s="623"/>
      <c r="EB36" s="623"/>
      <c r="EC36" s="635"/>
    </row>
    <row r="37" spans="2:133" ht="11.25" customHeight="1" x14ac:dyDescent="0.15">
      <c r="B37" s="605" t="s">
        <v>333</v>
      </c>
      <c r="C37" s="606"/>
      <c r="D37" s="606"/>
      <c r="E37" s="606"/>
      <c r="F37" s="606"/>
      <c r="G37" s="606"/>
      <c r="H37" s="606"/>
      <c r="I37" s="606"/>
      <c r="J37" s="606"/>
      <c r="K37" s="606"/>
      <c r="L37" s="606"/>
      <c r="M37" s="606"/>
      <c r="N37" s="606"/>
      <c r="O37" s="606"/>
      <c r="P37" s="606"/>
      <c r="Q37" s="607"/>
      <c r="R37" s="608">
        <v>2967528</v>
      </c>
      <c r="S37" s="609"/>
      <c r="T37" s="609"/>
      <c r="U37" s="609"/>
      <c r="V37" s="609"/>
      <c r="W37" s="609"/>
      <c r="X37" s="609"/>
      <c r="Y37" s="610"/>
      <c r="Z37" s="646">
        <v>3.7</v>
      </c>
      <c r="AA37" s="646"/>
      <c r="AB37" s="646"/>
      <c r="AC37" s="646"/>
      <c r="AD37" s="647">
        <v>2972</v>
      </c>
      <c r="AE37" s="647"/>
      <c r="AF37" s="647"/>
      <c r="AG37" s="647"/>
      <c r="AH37" s="647"/>
      <c r="AI37" s="647"/>
      <c r="AJ37" s="647"/>
      <c r="AK37" s="647"/>
      <c r="AL37" s="611">
        <v>0</v>
      </c>
      <c r="AM37" s="612"/>
      <c r="AN37" s="612"/>
      <c r="AO37" s="648"/>
      <c r="AQ37" s="641" t="s">
        <v>334</v>
      </c>
      <c r="AR37" s="642"/>
      <c r="AS37" s="642"/>
      <c r="AT37" s="642"/>
      <c r="AU37" s="642"/>
      <c r="AV37" s="642"/>
      <c r="AW37" s="642"/>
      <c r="AX37" s="642"/>
      <c r="AY37" s="643"/>
      <c r="AZ37" s="608">
        <v>1914471</v>
      </c>
      <c r="BA37" s="609"/>
      <c r="BB37" s="609"/>
      <c r="BC37" s="609"/>
      <c r="BD37" s="621"/>
      <c r="BE37" s="621"/>
      <c r="BF37" s="644"/>
      <c r="BG37" s="605" t="s">
        <v>335</v>
      </c>
      <c r="BH37" s="606"/>
      <c r="BI37" s="606"/>
      <c r="BJ37" s="606"/>
      <c r="BK37" s="606"/>
      <c r="BL37" s="606"/>
      <c r="BM37" s="606"/>
      <c r="BN37" s="606"/>
      <c r="BO37" s="606"/>
      <c r="BP37" s="606"/>
      <c r="BQ37" s="606"/>
      <c r="BR37" s="606"/>
      <c r="BS37" s="606"/>
      <c r="BT37" s="606"/>
      <c r="BU37" s="607"/>
      <c r="BV37" s="608">
        <v>909088</v>
      </c>
      <c r="BW37" s="609"/>
      <c r="BX37" s="609"/>
      <c r="BY37" s="609"/>
      <c r="BZ37" s="609"/>
      <c r="CA37" s="609"/>
      <c r="CB37" s="645"/>
      <c r="CD37" s="605" t="s">
        <v>336</v>
      </c>
      <c r="CE37" s="606"/>
      <c r="CF37" s="606"/>
      <c r="CG37" s="606"/>
      <c r="CH37" s="606"/>
      <c r="CI37" s="606"/>
      <c r="CJ37" s="606"/>
      <c r="CK37" s="606"/>
      <c r="CL37" s="606"/>
      <c r="CM37" s="606"/>
      <c r="CN37" s="606"/>
      <c r="CO37" s="606"/>
      <c r="CP37" s="606"/>
      <c r="CQ37" s="607"/>
      <c r="CR37" s="608">
        <v>2072448</v>
      </c>
      <c r="CS37" s="621"/>
      <c r="CT37" s="621"/>
      <c r="CU37" s="621"/>
      <c r="CV37" s="621"/>
      <c r="CW37" s="621"/>
      <c r="CX37" s="621"/>
      <c r="CY37" s="622"/>
      <c r="CZ37" s="611">
        <v>2.7</v>
      </c>
      <c r="DA37" s="623"/>
      <c r="DB37" s="623"/>
      <c r="DC37" s="624"/>
      <c r="DD37" s="614">
        <v>2072448</v>
      </c>
      <c r="DE37" s="621"/>
      <c r="DF37" s="621"/>
      <c r="DG37" s="621"/>
      <c r="DH37" s="621"/>
      <c r="DI37" s="621"/>
      <c r="DJ37" s="621"/>
      <c r="DK37" s="622"/>
      <c r="DL37" s="614">
        <v>2043895</v>
      </c>
      <c r="DM37" s="621"/>
      <c r="DN37" s="621"/>
      <c r="DO37" s="621"/>
      <c r="DP37" s="621"/>
      <c r="DQ37" s="621"/>
      <c r="DR37" s="621"/>
      <c r="DS37" s="621"/>
      <c r="DT37" s="621"/>
      <c r="DU37" s="621"/>
      <c r="DV37" s="622"/>
      <c r="DW37" s="611">
        <v>4.9000000000000004</v>
      </c>
      <c r="DX37" s="623"/>
      <c r="DY37" s="623"/>
      <c r="DZ37" s="623"/>
      <c r="EA37" s="623"/>
      <c r="EB37" s="623"/>
      <c r="EC37" s="635"/>
    </row>
    <row r="38" spans="2:133" ht="11.25" customHeight="1" x14ac:dyDescent="0.15">
      <c r="B38" s="605" t="s">
        <v>337</v>
      </c>
      <c r="C38" s="606"/>
      <c r="D38" s="606"/>
      <c r="E38" s="606"/>
      <c r="F38" s="606"/>
      <c r="G38" s="606"/>
      <c r="H38" s="606"/>
      <c r="I38" s="606"/>
      <c r="J38" s="606"/>
      <c r="K38" s="606"/>
      <c r="L38" s="606"/>
      <c r="M38" s="606"/>
      <c r="N38" s="606"/>
      <c r="O38" s="606"/>
      <c r="P38" s="606"/>
      <c r="Q38" s="607"/>
      <c r="R38" s="608">
        <v>5253600</v>
      </c>
      <c r="S38" s="609"/>
      <c r="T38" s="609"/>
      <c r="U38" s="609"/>
      <c r="V38" s="609"/>
      <c r="W38" s="609"/>
      <c r="X38" s="609"/>
      <c r="Y38" s="610"/>
      <c r="Z38" s="646">
        <v>6.6</v>
      </c>
      <c r="AA38" s="646"/>
      <c r="AB38" s="646"/>
      <c r="AC38" s="646"/>
      <c r="AD38" s="647" t="s">
        <v>138</v>
      </c>
      <c r="AE38" s="647"/>
      <c r="AF38" s="647"/>
      <c r="AG38" s="647"/>
      <c r="AH38" s="647"/>
      <c r="AI38" s="647"/>
      <c r="AJ38" s="647"/>
      <c r="AK38" s="647"/>
      <c r="AL38" s="611" t="s">
        <v>138</v>
      </c>
      <c r="AM38" s="612"/>
      <c r="AN38" s="612"/>
      <c r="AO38" s="648"/>
      <c r="AQ38" s="641" t="s">
        <v>338</v>
      </c>
      <c r="AR38" s="642"/>
      <c r="AS38" s="642"/>
      <c r="AT38" s="642"/>
      <c r="AU38" s="642"/>
      <c r="AV38" s="642"/>
      <c r="AW38" s="642"/>
      <c r="AX38" s="642"/>
      <c r="AY38" s="643"/>
      <c r="AZ38" s="608">
        <v>721246</v>
      </c>
      <c r="BA38" s="609"/>
      <c r="BB38" s="609"/>
      <c r="BC38" s="609"/>
      <c r="BD38" s="621"/>
      <c r="BE38" s="621"/>
      <c r="BF38" s="644"/>
      <c r="BG38" s="605" t="s">
        <v>339</v>
      </c>
      <c r="BH38" s="606"/>
      <c r="BI38" s="606"/>
      <c r="BJ38" s="606"/>
      <c r="BK38" s="606"/>
      <c r="BL38" s="606"/>
      <c r="BM38" s="606"/>
      <c r="BN38" s="606"/>
      <c r="BO38" s="606"/>
      <c r="BP38" s="606"/>
      <c r="BQ38" s="606"/>
      <c r="BR38" s="606"/>
      <c r="BS38" s="606"/>
      <c r="BT38" s="606"/>
      <c r="BU38" s="607"/>
      <c r="BV38" s="608">
        <v>21068</v>
      </c>
      <c r="BW38" s="609"/>
      <c r="BX38" s="609"/>
      <c r="BY38" s="609"/>
      <c r="BZ38" s="609"/>
      <c r="CA38" s="609"/>
      <c r="CB38" s="645"/>
      <c r="CD38" s="605" t="s">
        <v>340</v>
      </c>
      <c r="CE38" s="606"/>
      <c r="CF38" s="606"/>
      <c r="CG38" s="606"/>
      <c r="CH38" s="606"/>
      <c r="CI38" s="606"/>
      <c r="CJ38" s="606"/>
      <c r="CK38" s="606"/>
      <c r="CL38" s="606"/>
      <c r="CM38" s="606"/>
      <c r="CN38" s="606"/>
      <c r="CO38" s="606"/>
      <c r="CP38" s="606"/>
      <c r="CQ38" s="607"/>
      <c r="CR38" s="608">
        <v>3460493</v>
      </c>
      <c r="CS38" s="609"/>
      <c r="CT38" s="609"/>
      <c r="CU38" s="609"/>
      <c r="CV38" s="609"/>
      <c r="CW38" s="609"/>
      <c r="CX38" s="609"/>
      <c r="CY38" s="610"/>
      <c r="CZ38" s="611">
        <v>4.5999999999999996</v>
      </c>
      <c r="DA38" s="623"/>
      <c r="DB38" s="623"/>
      <c r="DC38" s="624"/>
      <c r="DD38" s="614">
        <v>2411389</v>
      </c>
      <c r="DE38" s="609"/>
      <c r="DF38" s="609"/>
      <c r="DG38" s="609"/>
      <c r="DH38" s="609"/>
      <c r="DI38" s="609"/>
      <c r="DJ38" s="609"/>
      <c r="DK38" s="610"/>
      <c r="DL38" s="614">
        <v>2082490</v>
      </c>
      <c r="DM38" s="609"/>
      <c r="DN38" s="609"/>
      <c r="DO38" s="609"/>
      <c r="DP38" s="609"/>
      <c r="DQ38" s="609"/>
      <c r="DR38" s="609"/>
      <c r="DS38" s="609"/>
      <c r="DT38" s="609"/>
      <c r="DU38" s="609"/>
      <c r="DV38" s="610"/>
      <c r="DW38" s="611">
        <v>5</v>
      </c>
      <c r="DX38" s="623"/>
      <c r="DY38" s="623"/>
      <c r="DZ38" s="623"/>
      <c r="EA38" s="623"/>
      <c r="EB38" s="623"/>
      <c r="EC38" s="635"/>
    </row>
    <row r="39" spans="2:133" ht="11.25" customHeight="1" x14ac:dyDescent="0.15">
      <c r="B39" s="605" t="s">
        <v>341</v>
      </c>
      <c r="C39" s="606"/>
      <c r="D39" s="606"/>
      <c r="E39" s="606"/>
      <c r="F39" s="606"/>
      <c r="G39" s="606"/>
      <c r="H39" s="606"/>
      <c r="I39" s="606"/>
      <c r="J39" s="606"/>
      <c r="K39" s="606"/>
      <c r="L39" s="606"/>
      <c r="M39" s="606"/>
      <c r="N39" s="606"/>
      <c r="O39" s="606"/>
      <c r="P39" s="606"/>
      <c r="Q39" s="607"/>
      <c r="R39" s="608" t="s">
        <v>138</v>
      </c>
      <c r="S39" s="609"/>
      <c r="T39" s="609"/>
      <c r="U39" s="609"/>
      <c r="V39" s="609"/>
      <c r="W39" s="609"/>
      <c r="X39" s="609"/>
      <c r="Y39" s="610"/>
      <c r="Z39" s="646" t="s">
        <v>138</v>
      </c>
      <c r="AA39" s="646"/>
      <c r="AB39" s="646"/>
      <c r="AC39" s="646"/>
      <c r="AD39" s="647" t="s">
        <v>138</v>
      </c>
      <c r="AE39" s="647"/>
      <c r="AF39" s="647"/>
      <c r="AG39" s="647"/>
      <c r="AH39" s="647"/>
      <c r="AI39" s="647"/>
      <c r="AJ39" s="647"/>
      <c r="AK39" s="647"/>
      <c r="AL39" s="611" t="s">
        <v>138</v>
      </c>
      <c r="AM39" s="612"/>
      <c r="AN39" s="612"/>
      <c r="AO39" s="648"/>
      <c r="AQ39" s="641" t="s">
        <v>342</v>
      </c>
      <c r="AR39" s="642"/>
      <c r="AS39" s="642"/>
      <c r="AT39" s="642"/>
      <c r="AU39" s="642"/>
      <c r="AV39" s="642"/>
      <c r="AW39" s="642"/>
      <c r="AX39" s="642"/>
      <c r="AY39" s="643"/>
      <c r="AZ39" s="608">
        <v>88378</v>
      </c>
      <c r="BA39" s="609"/>
      <c r="BB39" s="609"/>
      <c r="BC39" s="609"/>
      <c r="BD39" s="621"/>
      <c r="BE39" s="621"/>
      <c r="BF39" s="644"/>
      <c r="BG39" s="605" t="s">
        <v>343</v>
      </c>
      <c r="BH39" s="606"/>
      <c r="BI39" s="606"/>
      <c r="BJ39" s="606"/>
      <c r="BK39" s="606"/>
      <c r="BL39" s="606"/>
      <c r="BM39" s="606"/>
      <c r="BN39" s="606"/>
      <c r="BO39" s="606"/>
      <c r="BP39" s="606"/>
      <c r="BQ39" s="606"/>
      <c r="BR39" s="606"/>
      <c r="BS39" s="606"/>
      <c r="BT39" s="606"/>
      <c r="BU39" s="607"/>
      <c r="BV39" s="608">
        <v>32174</v>
      </c>
      <c r="BW39" s="609"/>
      <c r="BX39" s="609"/>
      <c r="BY39" s="609"/>
      <c r="BZ39" s="609"/>
      <c r="CA39" s="609"/>
      <c r="CB39" s="645"/>
      <c r="CD39" s="605" t="s">
        <v>344</v>
      </c>
      <c r="CE39" s="606"/>
      <c r="CF39" s="606"/>
      <c r="CG39" s="606"/>
      <c r="CH39" s="606"/>
      <c r="CI39" s="606"/>
      <c r="CJ39" s="606"/>
      <c r="CK39" s="606"/>
      <c r="CL39" s="606"/>
      <c r="CM39" s="606"/>
      <c r="CN39" s="606"/>
      <c r="CO39" s="606"/>
      <c r="CP39" s="606"/>
      <c r="CQ39" s="607"/>
      <c r="CR39" s="608">
        <v>4172388</v>
      </c>
      <c r="CS39" s="621"/>
      <c r="CT39" s="621"/>
      <c r="CU39" s="621"/>
      <c r="CV39" s="621"/>
      <c r="CW39" s="621"/>
      <c r="CX39" s="621"/>
      <c r="CY39" s="622"/>
      <c r="CZ39" s="611">
        <v>5.5</v>
      </c>
      <c r="DA39" s="623"/>
      <c r="DB39" s="623"/>
      <c r="DC39" s="624"/>
      <c r="DD39" s="614">
        <v>2715355</v>
      </c>
      <c r="DE39" s="621"/>
      <c r="DF39" s="621"/>
      <c r="DG39" s="621"/>
      <c r="DH39" s="621"/>
      <c r="DI39" s="621"/>
      <c r="DJ39" s="621"/>
      <c r="DK39" s="622"/>
      <c r="DL39" s="614" t="s">
        <v>138</v>
      </c>
      <c r="DM39" s="621"/>
      <c r="DN39" s="621"/>
      <c r="DO39" s="621"/>
      <c r="DP39" s="621"/>
      <c r="DQ39" s="621"/>
      <c r="DR39" s="621"/>
      <c r="DS39" s="621"/>
      <c r="DT39" s="621"/>
      <c r="DU39" s="621"/>
      <c r="DV39" s="622"/>
      <c r="DW39" s="611" t="s">
        <v>138</v>
      </c>
      <c r="DX39" s="623"/>
      <c r="DY39" s="623"/>
      <c r="DZ39" s="623"/>
      <c r="EA39" s="623"/>
      <c r="EB39" s="623"/>
      <c r="EC39" s="635"/>
    </row>
    <row r="40" spans="2:133" ht="11.25" customHeight="1" x14ac:dyDescent="0.15">
      <c r="B40" s="605" t="s">
        <v>345</v>
      </c>
      <c r="C40" s="606"/>
      <c r="D40" s="606"/>
      <c r="E40" s="606"/>
      <c r="F40" s="606"/>
      <c r="G40" s="606"/>
      <c r="H40" s="606"/>
      <c r="I40" s="606"/>
      <c r="J40" s="606"/>
      <c r="K40" s="606"/>
      <c r="L40" s="606"/>
      <c r="M40" s="606"/>
      <c r="N40" s="606"/>
      <c r="O40" s="606"/>
      <c r="P40" s="606"/>
      <c r="Q40" s="607"/>
      <c r="R40" s="608" t="s">
        <v>138</v>
      </c>
      <c r="S40" s="609"/>
      <c r="T40" s="609"/>
      <c r="U40" s="609"/>
      <c r="V40" s="609"/>
      <c r="W40" s="609"/>
      <c r="X40" s="609"/>
      <c r="Y40" s="610"/>
      <c r="Z40" s="646" t="s">
        <v>138</v>
      </c>
      <c r="AA40" s="646"/>
      <c r="AB40" s="646"/>
      <c r="AC40" s="646"/>
      <c r="AD40" s="647" t="s">
        <v>138</v>
      </c>
      <c r="AE40" s="647"/>
      <c r="AF40" s="647"/>
      <c r="AG40" s="647"/>
      <c r="AH40" s="647"/>
      <c r="AI40" s="647"/>
      <c r="AJ40" s="647"/>
      <c r="AK40" s="647"/>
      <c r="AL40" s="611" t="s">
        <v>138</v>
      </c>
      <c r="AM40" s="612"/>
      <c r="AN40" s="612"/>
      <c r="AO40" s="648"/>
      <c r="AQ40" s="641" t="s">
        <v>346</v>
      </c>
      <c r="AR40" s="642"/>
      <c r="AS40" s="642"/>
      <c r="AT40" s="642"/>
      <c r="AU40" s="642"/>
      <c r="AV40" s="642"/>
      <c r="AW40" s="642"/>
      <c r="AX40" s="642"/>
      <c r="AY40" s="643"/>
      <c r="AZ40" s="608">
        <v>70875</v>
      </c>
      <c r="BA40" s="609"/>
      <c r="BB40" s="609"/>
      <c r="BC40" s="609"/>
      <c r="BD40" s="621"/>
      <c r="BE40" s="621"/>
      <c r="BF40" s="644"/>
      <c r="BG40" s="649" t="s">
        <v>347</v>
      </c>
      <c r="BH40" s="650"/>
      <c r="BI40" s="650"/>
      <c r="BJ40" s="650"/>
      <c r="BK40" s="650"/>
      <c r="BL40" s="214"/>
      <c r="BM40" s="606" t="s">
        <v>348</v>
      </c>
      <c r="BN40" s="606"/>
      <c r="BO40" s="606"/>
      <c r="BP40" s="606"/>
      <c r="BQ40" s="606"/>
      <c r="BR40" s="606"/>
      <c r="BS40" s="606"/>
      <c r="BT40" s="606"/>
      <c r="BU40" s="607"/>
      <c r="BV40" s="608">
        <v>104</v>
      </c>
      <c r="BW40" s="609"/>
      <c r="BX40" s="609"/>
      <c r="BY40" s="609"/>
      <c r="BZ40" s="609"/>
      <c r="CA40" s="609"/>
      <c r="CB40" s="645"/>
      <c r="CD40" s="605" t="s">
        <v>349</v>
      </c>
      <c r="CE40" s="606"/>
      <c r="CF40" s="606"/>
      <c r="CG40" s="606"/>
      <c r="CH40" s="606"/>
      <c r="CI40" s="606"/>
      <c r="CJ40" s="606"/>
      <c r="CK40" s="606"/>
      <c r="CL40" s="606"/>
      <c r="CM40" s="606"/>
      <c r="CN40" s="606"/>
      <c r="CO40" s="606"/>
      <c r="CP40" s="606"/>
      <c r="CQ40" s="607"/>
      <c r="CR40" s="608">
        <v>898670</v>
      </c>
      <c r="CS40" s="609"/>
      <c r="CT40" s="609"/>
      <c r="CU40" s="609"/>
      <c r="CV40" s="609"/>
      <c r="CW40" s="609"/>
      <c r="CX40" s="609"/>
      <c r="CY40" s="610"/>
      <c r="CZ40" s="611">
        <v>1.2</v>
      </c>
      <c r="DA40" s="623"/>
      <c r="DB40" s="623"/>
      <c r="DC40" s="624"/>
      <c r="DD40" s="614">
        <v>18970</v>
      </c>
      <c r="DE40" s="609"/>
      <c r="DF40" s="609"/>
      <c r="DG40" s="609"/>
      <c r="DH40" s="609"/>
      <c r="DI40" s="609"/>
      <c r="DJ40" s="609"/>
      <c r="DK40" s="610"/>
      <c r="DL40" s="614" t="s">
        <v>138</v>
      </c>
      <c r="DM40" s="609"/>
      <c r="DN40" s="609"/>
      <c r="DO40" s="609"/>
      <c r="DP40" s="609"/>
      <c r="DQ40" s="609"/>
      <c r="DR40" s="609"/>
      <c r="DS40" s="609"/>
      <c r="DT40" s="609"/>
      <c r="DU40" s="609"/>
      <c r="DV40" s="610"/>
      <c r="DW40" s="611" t="s">
        <v>138</v>
      </c>
      <c r="DX40" s="623"/>
      <c r="DY40" s="623"/>
      <c r="DZ40" s="623"/>
      <c r="EA40" s="623"/>
      <c r="EB40" s="623"/>
      <c r="EC40" s="635"/>
    </row>
    <row r="41" spans="2:133" ht="11.25" customHeight="1" x14ac:dyDescent="0.15">
      <c r="B41" s="589" t="s">
        <v>350</v>
      </c>
      <c r="C41" s="590"/>
      <c r="D41" s="590"/>
      <c r="E41" s="590"/>
      <c r="F41" s="590"/>
      <c r="G41" s="590"/>
      <c r="H41" s="590"/>
      <c r="I41" s="590"/>
      <c r="J41" s="590"/>
      <c r="K41" s="590"/>
      <c r="L41" s="590"/>
      <c r="M41" s="590"/>
      <c r="N41" s="590"/>
      <c r="O41" s="590"/>
      <c r="P41" s="590"/>
      <c r="Q41" s="591"/>
      <c r="R41" s="592">
        <v>79999533</v>
      </c>
      <c r="S41" s="633"/>
      <c r="T41" s="633"/>
      <c r="U41" s="633"/>
      <c r="V41" s="633"/>
      <c r="W41" s="633"/>
      <c r="X41" s="633"/>
      <c r="Y41" s="636"/>
      <c r="Z41" s="637">
        <v>100</v>
      </c>
      <c r="AA41" s="637"/>
      <c r="AB41" s="637"/>
      <c r="AC41" s="637"/>
      <c r="AD41" s="638">
        <v>41499902</v>
      </c>
      <c r="AE41" s="638"/>
      <c r="AF41" s="638"/>
      <c r="AG41" s="638"/>
      <c r="AH41" s="638"/>
      <c r="AI41" s="638"/>
      <c r="AJ41" s="638"/>
      <c r="AK41" s="638"/>
      <c r="AL41" s="595">
        <v>100</v>
      </c>
      <c r="AM41" s="639"/>
      <c r="AN41" s="639"/>
      <c r="AO41" s="640"/>
      <c r="AQ41" s="641" t="s">
        <v>351</v>
      </c>
      <c r="AR41" s="642"/>
      <c r="AS41" s="642"/>
      <c r="AT41" s="642"/>
      <c r="AU41" s="642"/>
      <c r="AV41" s="642"/>
      <c r="AW41" s="642"/>
      <c r="AX41" s="642"/>
      <c r="AY41" s="643"/>
      <c r="AZ41" s="608">
        <v>1163483</v>
      </c>
      <c r="BA41" s="609"/>
      <c r="BB41" s="609"/>
      <c r="BC41" s="609"/>
      <c r="BD41" s="621"/>
      <c r="BE41" s="621"/>
      <c r="BF41" s="644"/>
      <c r="BG41" s="649"/>
      <c r="BH41" s="650"/>
      <c r="BI41" s="650"/>
      <c r="BJ41" s="650"/>
      <c r="BK41" s="650"/>
      <c r="BL41" s="214"/>
      <c r="BM41" s="606" t="s">
        <v>352</v>
      </c>
      <c r="BN41" s="606"/>
      <c r="BO41" s="606"/>
      <c r="BP41" s="606"/>
      <c r="BQ41" s="606"/>
      <c r="BR41" s="606"/>
      <c r="BS41" s="606"/>
      <c r="BT41" s="606"/>
      <c r="BU41" s="607"/>
      <c r="BV41" s="608" t="s">
        <v>138</v>
      </c>
      <c r="BW41" s="609"/>
      <c r="BX41" s="609"/>
      <c r="BY41" s="609"/>
      <c r="BZ41" s="609"/>
      <c r="CA41" s="609"/>
      <c r="CB41" s="645"/>
      <c r="CD41" s="605" t="s">
        <v>353</v>
      </c>
      <c r="CE41" s="606"/>
      <c r="CF41" s="606"/>
      <c r="CG41" s="606"/>
      <c r="CH41" s="606"/>
      <c r="CI41" s="606"/>
      <c r="CJ41" s="606"/>
      <c r="CK41" s="606"/>
      <c r="CL41" s="606"/>
      <c r="CM41" s="606"/>
      <c r="CN41" s="606"/>
      <c r="CO41" s="606"/>
      <c r="CP41" s="606"/>
      <c r="CQ41" s="607"/>
      <c r="CR41" s="608" t="s">
        <v>354</v>
      </c>
      <c r="CS41" s="621"/>
      <c r="CT41" s="621"/>
      <c r="CU41" s="621"/>
      <c r="CV41" s="621"/>
      <c r="CW41" s="621"/>
      <c r="CX41" s="621"/>
      <c r="CY41" s="622"/>
      <c r="CZ41" s="611" t="s">
        <v>354</v>
      </c>
      <c r="DA41" s="623"/>
      <c r="DB41" s="623"/>
      <c r="DC41" s="624"/>
      <c r="DD41" s="614" t="s">
        <v>138</v>
      </c>
      <c r="DE41" s="621"/>
      <c r="DF41" s="621"/>
      <c r="DG41" s="621"/>
      <c r="DH41" s="621"/>
      <c r="DI41" s="621"/>
      <c r="DJ41" s="621"/>
      <c r="DK41" s="622"/>
      <c r="DL41" s="615"/>
      <c r="DM41" s="616"/>
      <c r="DN41" s="616"/>
      <c r="DO41" s="616"/>
      <c r="DP41" s="616"/>
      <c r="DQ41" s="616"/>
      <c r="DR41" s="616"/>
      <c r="DS41" s="616"/>
      <c r="DT41" s="616"/>
      <c r="DU41" s="616"/>
      <c r="DV41" s="617"/>
      <c r="DW41" s="618"/>
      <c r="DX41" s="619"/>
      <c r="DY41" s="619"/>
      <c r="DZ41" s="619"/>
      <c r="EA41" s="619"/>
      <c r="EB41" s="619"/>
      <c r="EC41" s="620"/>
    </row>
    <row r="42" spans="2:133" ht="11.25" customHeight="1" x14ac:dyDescent="0.15">
      <c r="AQ42" s="653" t="s">
        <v>355</v>
      </c>
      <c r="AR42" s="654"/>
      <c r="AS42" s="654"/>
      <c r="AT42" s="654"/>
      <c r="AU42" s="654"/>
      <c r="AV42" s="654"/>
      <c r="AW42" s="654"/>
      <c r="AX42" s="654"/>
      <c r="AY42" s="655"/>
      <c r="AZ42" s="592">
        <v>2208632</v>
      </c>
      <c r="BA42" s="633"/>
      <c r="BB42" s="633"/>
      <c r="BC42" s="633"/>
      <c r="BD42" s="593"/>
      <c r="BE42" s="593"/>
      <c r="BF42" s="656"/>
      <c r="BG42" s="651"/>
      <c r="BH42" s="652"/>
      <c r="BI42" s="652"/>
      <c r="BJ42" s="652"/>
      <c r="BK42" s="652"/>
      <c r="BL42" s="215"/>
      <c r="BM42" s="590" t="s">
        <v>356</v>
      </c>
      <c r="BN42" s="590"/>
      <c r="BO42" s="590"/>
      <c r="BP42" s="590"/>
      <c r="BQ42" s="590"/>
      <c r="BR42" s="590"/>
      <c r="BS42" s="590"/>
      <c r="BT42" s="590"/>
      <c r="BU42" s="591"/>
      <c r="BV42" s="592">
        <v>323</v>
      </c>
      <c r="BW42" s="633"/>
      <c r="BX42" s="633"/>
      <c r="BY42" s="633"/>
      <c r="BZ42" s="633"/>
      <c r="CA42" s="633"/>
      <c r="CB42" s="634"/>
      <c r="CD42" s="605" t="s">
        <v>357</v>
      </c>
      <c r="CE42" s="606"/>
      <c r="CF42" s="606"/>
      <c r="CG42" s="606"/>
      <c r="CH42" s="606"/>
      <c r="CI42" s="606"/>
      <c r="CJ42" s="606"/>
      <c r="CK42" s="606"/>
      <c r="CL42" s="606"/>
      <c r="CM42" s="606"/>
      <c r="CN42" s="606"/>
      <c r="CO42" s="606"/>
      <c r="CP42" s="606"/>
      <c r="CQ42" s="607"/>
      <c r="CR42" s="608">
        <v>10680362</v>
      </c>
      <c r="CS42" s="621"/>
      <c r="CT42" s="621"/>
      <c r="CU42" s="621"/>
      <c r="CV42" s="621"/>
      <c r="CW42" s="621"/>
      <c r="CX42" s="621"/>
      <c r="CY42" s="622"/>
      <c r="CZ42" s="611">
        <v>14.1</v>
      </c>
      <c r="DA42" s="623"/>
      <c r="DB42" s="623"/>
      <c r="DC42" s="624"/>
      <c r="DD42" s="614">
        <v>3261668</v>
      </c>
      <c r="DE42" s="621"/>
      <c r="DF42" s="621"/>
      <c r="DG42" s="621"/>
      <c r="DH42" s="621"/>
      <c r="DI42" s="621"/>
      <c r="DJ42" s="621"/>
      <c r="DK42" s="622"/>
      <c r="DL42" s="615"/>
      <c r="DM42" s="616"/>
      <c r="DN42" s="616"/>
      <c r="DO42" s="616"/>
      <c r="DP42" s="616"/>
      <c r="DQ42" s="616"/>
      <c r="DR42" s="616"/>
      <c r="DS42" s="616"/>
      <c r="DT42" s="616"/>
      <c r="DU42" s="616"/>
      <c r="DV42" s="617"/>
      <c r="DW42" s="618"/>
      <c r="DX42" s="619"/>
      <c r="DY42" s="619"/>
      <c r="DZ42" s="619"/>
      <c r="EA42" s="619"/>
      <c r="EB42" s="619"/>
      <c r="EC42" s="620"/>
    </row>
    <row r="43" spans="2:133" ht="11.25" customHeight="1" x14ac:dyDescent="0.15">
      <c r="B43" s="208" t="s">
        <v>358</v>
      </c>
      <c r="CD43" s="605" t="s">
        <v>359</v>
      </c>
      <c r="CE43" s="606"/>
      <c r="CF43" s="606"/>
      <c r="CG43" s="606"/>
      <c r="CH43" s="606"/>
      <c r="CI43" s="606"/>
      <c r="CJ43" s="606"/>
      <c r="CK43" s="606"/>
      <c r="CL43" s="606"/>
      <c r="CM43" s="606"/>
      <c r="CN43" s="606"/>
      <c r="CO43" s="606"/>
      <c r="CP43" s="606"/>
      <c r="CQ43" s="607"/>
      <c r="CR43" s="608">
        <v>234301</v>
      </c>
      <c r="CS43" s="621"/>
      <c r="CT43" s="621"/>
      <c r="CU43" s="621"/>
      <c r="CV43" s="621"/>
      <c r="CW43" s="621"/>
      <c r="CX43" s="621"/>
      <c r="CY43" s="622"/>
      <c r="CZ43" s="611">
        <v>0.3</v>
      </c>
      <c r="DA43" s="623"/>
      <c r="DB43" s="623"/>
      <c r="DC43" s="624"/>
      <c r="DD43" s="614">
        <v>226771</v>
      </c>
      <c r="DE43" s="621"/>
      <c r="DF43" s="621"/>
      <c r="DG43" s="621"/>
      <c r="DH43" s="621"/>
      <c r="DI43" s="621"/>
      <c r="DJ43" s="621"/>
      <c r="DK43" s="622"/>
      <c r="DL43" s="615"/>
      <c r="DM43" s="616"/>
      <c r="DN43" s="616"/>
      <c r="DO43" s="616"/>
      <c r="DP43" s="616"/>
      <c r="DQ43" s="616"/>
      <c r="DR43" s="616"/>
      <c r="DS43" s="616"/>
      <c r="DT43" s="616"/>
      <c r="DU43" s="616"/>
      <c r="DV43" s="617"/>
      <c r="DW43" s="618"/>
      <c r="DX43" s="619"/>
      <c r="DY43" s="619"/>
      <c r="DZ43" s="619"/>
      <c r="EA43" s="619"/>
      <c r="EB43" s="619"/>
      <c r="EC43" s="620"/>
    </row>
    <row r="44" spans="2:133" ht="11.25" customHeight="1" x14ac:dyDescent="0.15">
      <c r="B44" s="625" t="s">
        <v>360</v>
      </c>
      <c r="C44" s="625"/>
      <c r="D44" s="625"/>
      <c r="E44" s="625"/>
      <c r="F44" s="625"/>
      <c r="G44" s="625"/>
      <c r="H44" s="625"/>
      <c r="I44" s="625"/>
      <c r="J44" s="625"/>
      <c r="K44" s="625"/>
      <c r="L44" s="625"/>
      <c r="M44" s="625"/>
      <c r="N44" s="625"/>
      <c r="O44" s="625"/>
      <c r="P44" s="625"/>
      <c r="Q44" s="625"/>
      <c r="R44" s="625"/>
      <c r="S44" s="625"/>
      <c r="T44" s="625"/>
      <c r="U44" s="625"/>
      <c r="V44" s="625"/>
      <c r="W44" s="625"/>
      <c r="X44" s="625"/>
      <c r="Y44" s="625"/>
      <c r="Z44" s="625"/>
      <c r="AA44" s="625"/>
      <c r="AB44" s="625"/>
      <c r="AC44" s="625"/>
      <c r="AD44" s="625"/>
      <c r="AE44" s="625"/>
      <c r="AF44" s="625"/>
      <c r="AG44" s="625"/>
      <c r="AH44" s="625"/>
      <c r="AI44" s="625"/>
      <c r="AJ44" s="625"/>
      <c r="AK44" s="625"/>
      <c r="AL44" s="625"/>
      <c r="AM44" s="625"/>
      <c r="AN44" s="625"/>
      <c r="AO44" s="625"/>
      <c r="AP44" s="625"/>
      <c r="AQ44" s="625"/>
      <c r="AR44" s="625"/>
      <c r="AS44" s="625"/>
      <c r="AT44" s="625"/>
      <c r="AU44" s="625"/>
      <c r="AV44" s="625"/>
      <c r="AW44" s="625"/>
      <c r="AX44" s="625"/>
      <c r="AY44" s="625"/>
      <c r="AZ44" s="625"/>
      <c r="BA44" s="625"/>
      <c r="BB44" s="625"/>
      <c r="BC44" s="625"/>
      <c r="BD44" s="625"/>
      <c r="BE44" s="625"/>
      <c r="BF44" s="625"/>
      <c r="BG44" s="625"/>
      <c r="BH44" s="625"/>
      <c r="BI44" s="625"/>
      <c r="BJ44" s="625"/>
      <c r="BK44" s="625"/>
      <c r="BL44" s="625"/>
      <c r="BM44" s="625"/>
      <c r="BN44" s="625"/>
      <c r="BO44" s="625"/>
      <c r="BP44" s="625"/>
      <c r="BQ44" s="625"/>
      <c r="BR44" s="625"/>
      <c r="BS44" s="625"/>
      <c r="BT44" s="625"/>
      <c r="BU44" s="625"/>
      <c r="BV44" s="625"/>
      <c r="BW44" s="625"/>
      <c r="BX44" s="625"/>
      <c r="BY44" s="625"/>
      <c r="BZ44" s="625"/>
      <c r="CA44" s="625"/>
      <c r="CB44" s="625"/>
      <c r="CC44" s="626"/>
      <c r="CD44" s="627" t="s">
        <v>307</v>
      </c>
      <c r="CE44" s="628"/>
      <c r="CF44" s="605" t="s">
        <v>361</v>
      </c>
      <c r="CG44" s="606"/>
      <c r="CH44" s="606"/>
      <c r="CI44" s="606"/>
      <c r="CJ44" s="606"/>
      <c r="CK44" s="606"/>
      <c r="CL44" s="606"/>
      <c r="CM44" s="606"/>
      <c r="CN44" s="606"/>
      <c r="CO44" s="606"/>
      <c r="CP44" s="606"/>
      <c r="CQ44" s="607"/>
      <c r="CR44" s="608">
        <v>10667856</v>
      </c>
      <c r="CS44" s="609"/>
      <c r="CT44" s="609"/>
      <c r="CU44" s="609"/>
      <c r="CV44" s="609"/>
      <c r="CW44" s="609"/>
      <c r="CX44" s="609"/>
      <c r="CY44" s="610"/>
      <c r="CZ44" s="611">
        <v>14.1</v>
      </c>
      <c r="DA44" s="612"/>
      <c r="DB44" s="612"/>
      <c r="DC44" s="613"/>
      <c r="DD44" s="614">
        <v>3257660</v>
      </c>
      <c r="DE44" s="609"/>
      <c r="DF44" s="609"/>
      <c r="DG44" s="609"/>
      <c r="DH44" s="609"/>
      <c r="DI44" s="609"/>
      <c r="DJ44" s="609"/>
      <c r="DK44" s="610"/>
      <c r="DL44" s="615"/>
      <c r="DM44" s="616"/>
      <c r="DN44" s="616"/>
      <c r="DO44" s="616"/>
      <c r="DP44" s="616"/>
      <c r="DQ44" s="616"/>
      <c r="DR44" s="616"/>
      <c r="DS44" s="616"/>
      <c r="DT44" s="616"/>
      <c r="DU44" s="616"/>
      <c r="DV44" s="617"/>
      <c r="DW44" s="618"/>
      <c r="DX44" s="619"/>
      <c r="DY44" s="619"/>
      <c r="DZ44" s="619"/>
      <c r="EA44" s="619"/>
      <c r="EB44" s="619"/>
      <c r="EC44" s="620"/>
    </row>
    <row r="45" spans="2:133" ht="11.25" customHeight="1" x14ac:dyDescent="0.15">
      <c r="B45" s="625" t="s">
        <v>362</v>
      </c>
      <c r="C45" s="625"/>
      <c r="D45" s="625"/>
      <c r="E45" s="625"/>
      <c r="F45" s="625"/>
      <c r="G45" s="625"/>
      <c r="H45" s="625"/>
      <c r="I45" s="625"/>
      <c r="J45" s="625"/>
      <c r="K45" s="625"/>
      <c r="L45" s="625"/>
      <c r="M45" s="625"/>
      <c r="N45" s="625"/>
      <c r="O45" s="625"/>
      <c r="P45" s="625"/>
      <c r="Q45" s="625"/>
      <c r="R45" s="625"/>
      <c r="S45" s="625"/>
      <c r="T45" s="625"/>
      <c r="U45" s="625"/>
      <c r="V45" s="625"/>
      <c r="W45" s="625"/>
      <c r="X45" s="625"/>
      <c r="Y45" s="625"/>
      <c r="Z45" s="625"/>
      <c r="AA45" s="625"/>
      <c r="AB45" s="625"/>
      <c r="AC45" s="625"/>
      <c r="AD45" s="625"/>
      <c r="AE45" s="625"/>
      <c r="AF45" s="625"/>
      <c r="AG45" s="625"/>
      <c r="AH45" s="625"/>
      <c r="AI45" s="625"/>
      <c r="AJ45" s="625"/>
      <c r="AK45" s="625"/>
      <c r="AL45" s="625"/>
      <c r="AM45" s="625"/>
      <c r="AN45" s="625"/>
      <c r="AO45" s="625"/>
      <c r="AP45" s="625"/>
      <c r="AQ45" s="625"/>
      <c r="AR45" s="625"/>
      <c r="AS45" s="625"/>
      <c r="AT45" s="625"/>
      <c r="AU45" s="625"/>
      <c r="AV45" s="625"/>
      <c r="AW45" s="625"/>
      <c r="AX45" s="625"/>
      <c r="AY45" s="625"/>
      <c r="AZ45" s="625"/>
      <c r="BA45" s="625"/>
      <c r="BB45" s="625"/>
      <c r="BC45" s="625"/>
      <c r="BD45" s="625"/>
      <c r="BE45" s="625"/>
      <c r="BF45" s="625"/>
      <c r="BG45" s="625"/>
      <c r="BH45" s="625"/>
      <c r="BI45" s="625"/>
      <c r="BJ45" s="625"/>
      <c r="BK45" s="625"/>
      <c r="BL45" s="625"/>
      <c r="BM45" s="625"/>
      <c r="BN45" s="625"/>
      <c r="BO45" s="625"/>
      <c r="BP45" s="625"/>
      <c r="BQ45" s="625"/>
      <c r="BR45" s="625"/>
      <c r="BS45" s="625"/>
      <c r="BT45" s="625"/>
      <c r="BU45" s="625"/>
      <c r="BV45" s="625"/>
      <c r="BW45" s="625"/>
      <c r="BX45" s="625"/>
      <c r="BY45" s="625"/>
      <c r="BZ45" s="625"/>
      <c r="CA45" s="625"/>
      <c r="CB45" s="625"/>
      <c r="CC45" s="626"/>
      <c r="CD45" s="629"/>
      <c r="CE45" s="630"/>
      <c r="CF45" s="605" t="s">
        <v>363</v>
      </c>
      <c r="CG45" s="606"/>
      <c r="CH45" s="606"/>
      <c r="CI45" s="606"/>
      <c r="CJ45" s="606"/>
      <c r="CK45" s="606"/>
      <c r="CL45" s="606"/>
      <c r="CM45" s="606"/>
      <c r="CN45" s="606"/>
      <c r="CO45" s="606"/>
      <c r="CP45" s="606"/>
      <c r="CQ45" s="607"/>
      <c r="CR45" s="608">
        <v>3687995</v>
      </c>
      <c r="CS45" s="621"/>
      <c r="CT45" s="621"/>
      <c r="CU45" s="621"/>
      <c r="CV45" s="621"/>
      <c r="CW45" s="621"/>
      <c r="CX45" s="621"/>
      <c r="CY45" s="622"/>
      <c r="CZ45" s="611">
        <v>4.9000000000000004</v>
      </c>
      <c r="DA45" s="623"/>
      <c r="DB45" s="623"/>
      <c r="DC45" s="624"/>
      <c r="DD45" s="614">
        <v>319058</v>
      </c>
      <c r="DE45" s="621"/>
      <c r="DF45" s="621"/>
      <c r="DG45" s="621"/>
      <c r="DH45" s="621"/>
      <c r="DI45" s="621"/>
      <c r="DJ45" s="621"/>
      <c r="DK45" s="622"/>
      <c r="DL45" s="615"/>
      <c r="DM45" s="616"/>
      <c r="DN45" s="616"/>
      <c r="DO45" s="616"/>
      <c r="DP45" s="616"/>
      <c r="DQ45" s="616"/>
      <c r="DR45" s="616"/>
      <c r="DS45" s="616"/>
      <c r="DT45" s="616"/>
      <c r="DU45" s="616"/>
      <c r="DV45" s="617"/>
      <c r="DW45" s="618"/>
      <c r="DX45" s="619"/>
      <c r="DY45" s="619"/>
      <c r="DZ45" s="619"/>
      <c r="EA45" s="619"/>
      <c r="EB45" s="619"/>
      <c r="EC45" s="620"/>
    </row>
    <row r="46" spans="2:133" ht="11.25" customHeight="1" x14ac:dyDescent="0.15">
      <c r="B46" s="219"/>
      <c r="CD46" s="629"/>
      <c r="CE46" s="630"/>
      <c r="CF46" s="605" t="s">
        <v>364</v>
      </c>
      <c r="CG46" s="606"/>
      <c r="CH46" s="606"/>
      <c r="CI46" s="606"/>
      <c r="CJ46" s="606"/>
      <c r="CK46" s="606"/>
      <c r="CL46" s="606"/>
      <c r="CM46" s="606"/>
      <c r="CN46" s="606"/>
      <c r="CO46" s="606"/>
      <c r="CP46" s="606"/>
      <c r="CQ46" s="607"/>
      <c r="CR46" s="608">
        <v>6932954</v>
      </c>
      <c r="CS46" s="609"/>
      <c r="CT46" s="609"/>
      <c r="CU46" s="609"/>
      <c r="CV46" s="609"/>
      <c r="CW46" s="609"/>
      <c r="CX46" s="609"/>
      <c r="CY46" s="610"/>
      <c r="CZ46" s="611">
        <v>9.1999999999999993</v>
      </c>
      <c r="DA46" s="612"/>
      <c r="DB46" s="612"/>
      <c r="DC46" s="613"/>
      <c r="DD46" s="614">
        <v>2891695</v>
      </c>
      <c r="DE46" s="609"/>
      <c r="DF46" s="609"/>
      <c r="DG46" s="609"/>
      <c r="DH46" s="609"/>
      <c r="DI46" s="609"/>
      <c r="DJ46" s="609"/>
      <c r="DK46" s="610"/>
      <c r="DL46" s="615"/>
      <c r="DM46" s="616"/>
      <c r="DN46" s="616"/>
      <c r="DO46" s="616"/>
      <c r="DP46" s="616"/>
      <c r="DQ46" s="616"/>
      <c r="DR46" s="616"/>
      <c r="DS46" s="616"/>
      <c r="DT46" s="616"/>
      <c r="DU46" s="616"/>
      <c r="DV46" s="617"/>
      <c r="DW46" s="618"/>
      <c r="DX46" s="619"/>
      <c r="DY46" s="619"/>
      <c r="DZ46" s="619"/>
      <c r="EA46" s="619"/>
      <c r="EB46" s="619"/>
      <c r="EC46" s="620"/>
    </row>
    <row r="47" spans="2:133" ht="11.25" customHeight="1" x14ac:dyDescent="0.15">
      <c r="B47" s="219"/>
      <c r="CD47" s="629"/>
      <c r="CE47" s="630"/>
      <c r="CF47" s="605" t="s">
        <v>365</v>
      </c>
      <c r="CG47" s="606"/>
      <c r="CH47" s="606"/>
      <c r="CI47" s="606"/>
      <c r="CJ47" s="606"/>
      <c r="CK47" s="606"/>
      <c r="CL47" s="606"/>
      <c r="CM47" s="606"/>
      <c r="CN47" s="606"/>
      <c r="CO47" s="606"/>
      <c r="CP47" s="606"/>
      <c r="CQ47" s="607"/>
      <c r="CR47" s="608">
        <v>12506</v>
      </c>
      <c r="CS47" s="621"/>
      <c r="CT47" s="621"/>
      <c r="CU47" s="621"/>
      <c r="CV47" s="621"/>
      <c r="CW47" s="621"/>
      <c r="CX47" s="621"/>
      <c r="CY47" s="622"/>
      <c r="CZ47" s="611">
        <v>0</v>
      </c>
      <c r="DA47" s="623"/>
      <c r="DB47" s="623"/>
      <c r="DC47" s="624"/>
      <c r="DD47" s="614">
        <v>4008</v>
      </c>
      <c r="DE47" s="621"/>
      <c r="DF47" s="621"/>
      <c r="DG47" s="621"/>
      <c r="DH47" s="621"/>
      <c r="DI47" s="621"/>
      <c r="DJ47" s="621"/>
      <c r="DK47" s="622"/>
      <c r="DL47" s="615"/>
      <c r="DM47" s="616"/>
      <c r="DN47" s="616"/>
      <c r="DO47" s="616"/>
      <c r="DP47" s="616"/>
      <c r="DQ47" s="616"/>
      <c r="DR47" s="616"/>
      <c r="DS47" s="616"/>
      <c r="DT47" s="616"/>
      <c r="DU47" s="616"/>
      <c r="DV47" s="617"/>
      <c r="DW47" s="618"/>
      <c r="DX47" s="619"/>
      <c r="DY47" s="619"/>
      <c r="DZ47" s="619"/>
      <c r="EA47" s="619"/>
      <c r="EB47" s="619"/>
      <c r="EC47" s="620"/>
    </row>
    <row r="48" spans="2:133" x14ac:dyDescent="0.15">
      <c r="B48" s="219"/>
      <c r="CD48" s="631"/>
      <c r="CE48" s="632"/>
      <c r="CF48" s="605" t="s">
        <v>366</v>
      </c>
      <c r="CG48" s="606"/>
      <c r="CH48" s="606"/>
      <c r="CI48" s="606"/>
      <c r="CJ48" s="606"/>
      <c r="CK48" s="606"/>
      <c r="CL48" s="606"/>
      <c r="CM48" s="606"/>
      <c r="CN48" s="606"/>
      <c r="CO48" s="606"/>
      <c r="CP48" s="606"/>
      <c r="CQ48" s="607"/>
      <c r="CR48" s="608" t="s">
        <v>354</v>
      </c>
      <c r="CS48" s="609"/>
      <c r="CT48" s="609"/>
      <c r="CU48" s="609"/>
      <c r="CV48" s="609"/>
      <c r="CW48" s="609"/>
      <c r="CX48" s="609"/>
      <c r="CY48" s="610"/>
      <c r="CZ48" s="611" t="s">
        <v>354</v>
      </c>
      <c r="DA48" s="612"/>
      <c r="DB48" s="612"/>
      <c r="DC48" s="613"/>
      <c r="DD48" s="614" t="s">
        <v>354</v>
      </c>
      <c r="DE48" s="609"/>
      <c r="DF48" s="609"/>
      <c r="DG48" s="609"/>
      <c r="DH48" s="609"/>
      <c r="DI48" s="609"/>
      <c r="DJ48" s="609"/>
      <c r="DK48" s="610"/>
      <c r="DL48" s="615"/>
      <c r="DM48" s="616"/>
      <c r="DN48" s="616"/>
      <c r="DO48" s="616"/>
      <c r="DP48" s="616"/>
      <c r="DQ48" s="616"/>
      <c r="DR48" s="616"/>
      <c r="DS48" s="616"/>
      <c r="DT48" s="616"/>
      <c r="DU48" s="616"/>
      <c r="DV48" s="617"/>
      <c r="DW48" s="618"/>
      <c r="DX48" s="619"/>
      <c r="DY48" s="619"/>
      <c r="DZ48" s="619"/>
      <c r="EA48" s="619"/>
      <c r="EB48" s="619"/>
      <c r="EC48" s="620"/>
    </row>
    <row r="49" spans="2:133" ht="11.25" customHeight="1" x14ac:dyDescent="0.15">
      <c r="B49" s="219"/>
      <c r="CD49" s="589" t="s">
        <v>367</v>
      </c>
      <c r="CE49" s="590"/>
      <c r="CF49" s="590"/>
      <c r="CG49" s="590"/>
      <c r="CH49" s="590"/>
      <c r="CI49" s="590"/>
      <c r="CJ49" s="590"/>
      <c r="CK49" s="590"/>
      <c r="CL49" s="590"/>
      <c r="CM49" s="590"/>
      <c r="CN49" s="590"/>
      <c r="CO49" s="590"/>
      <c r="CP49" s="590"/>
      <c r="CQ49" s="591"/>
      <c r="CR49" s="592">
        <v>75619605</v>
      </c>
      <c r="CS49" s="593"/>
      <c r="CT49" s="593"/>
      <c r="CU49" s="593"/>
      <c r="CV49" s="593"/>
      <c r="CW49" s="593"/>
      <c r="CX49" s="593"/>
      <c r="CY49" s="594"/>
      <c r="CZ49" s="595">
        <v>100</v>
      </c>
      <c r="DA49" s="596"/>
      <c r="DB49" s="596"/>
      <c r="DC49" s="597"/>
      <c r="DD49" s="598">
        <v>46696922</v>
      </c>
      <c r="DE49" s="593"/>
      <c r="DF49" s="593"/>
      <c r="DG49" s="593"/>
      <c r="DH49" s="593"/>
      <c r="DI49" s="593"/>
      <c r="DJ49" s="593"/>
      <c r="DK49" s="594"/>
      <c r="DL49" s="599"/>
      <c r="DM49" s="600"/>
      <c r="DN49" s="600"/>
      <c r="DO49" s="600"/>
      <c r="DP49" s="600"/>
      <c r="DQ49" s="600"/>
      <c r="DR49" s="600"/>
      <c r="DS49" s="600"/>
      <c r="DT49" s="600"/>
      <c r="DU49" s="600"/>
      <c r="DV49" s="601"/>
      <c r="DW49" s="602"/>
      <c r="DX49" s="603"/>
      <c r="DY49" s="603"/>
      <c r="DZ49" s="603"/>
      <c r="EA49" s="603"/>
      <c r="EB49" s="603"/>
      <c r="EC49" s="604"/>
    </row>
  </sheetData>
  <sheetProtection algorithmName="SHA-512" hashValue="fNi47P/nC2jmN6X72P8t9ASmeMoko1T2ZOYJC1tn/0xxwvSqYjeAjX6s7+jNCG+1NVBoOFLY/no2lZn8lgWgug==" saltValue="V9P7are3NzCWValVDwScz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66" zoomScaleNormal="100" zoomScaleSheetLayoutView="70" workbookViewId="0"/>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1077" t="s">
        <v>368</v>
      </c>
      <c r="B2" s="1077"/>
      <c r="C2" s="1077"/>
      <c r="D2" s="1077"/>
      <c r="E2" s="1077"/>
      <c r="F2" s="1077"/>
      <c r="G2" s="1077"/>
      <c r="H2" s="1077"/>
      <c r="I2" s="1077"/>
      <c r="J2" s="1077"/>
      <c r="K2" s="1077"/>
      <c r="L2" s="1077"/>
      <c r="M2" s="1077"/>
      <c r="N2" s="1077"/>
      <c r="O2" s="1077"/>
      <c r="P2" s="1077"/>
      <c r="Q2" s="1077"/>
      <c r="R2" s="1077"/>
      <c r="S2" s="1077"/>
      <c r="T2" s="1077"/>
      <c r="U2" s="1077"/>
      <c r="V2" s="1077"/>
      <c r="W2" s="1077"/>
      <c r="X2" s="1077"/>
      <c r="Y2" s="1077"/>
      <c r="Z2" s="1077"/>
      <c r="AA2" s="1077"/>
      <c r="AB2" s="1077"/>
      <c r="AC2" s="1077"/>
      <c r="AD2" s="1077"/>
      <c r="AE2" s="1077"/>
      <c r="AF2" s="1077"/>
      <c r="AG2" s="1077"/>
      <c r="AH2" s="1077"/>
      <c r="AI2" s="1077"/>
      <c r="AJ2" s="1077"/>
      <c r="AK2" s="1077"/>
      <c r="AL2" s="1077"/>
      <c r="AM2" s="1077"/>
      <c r="AN2" s="1077"/>
      <c r="AO2" s="1077"/>
      <c r="AP2" s="1077"/>
      <c r="AQ2" s="1077"/>
      <c r="AR2" s="1077"/>
      <c r="AS2" s="1077"/>
      <c r="AT2" s="1077"/>
      <c r="AU2" s="1077"/>
      <c r="AV2" s="1077"/>
      <c r="AW2" s="1077"/>
      <c r="AX2" s="1077"/>
      <c r="AY2" s="1077"/>
      <c r="AZ2" s="1077"/>
      <c r="BA2" s="1077"/>
      <c r="BB2" s="1077"/>
      <c r="BC2" s="1077"/>
      <c r="BD2" s="1077"/>
      <c r="BE2" s="1077"/>
      <c r="BF2" s="1077"/>
      <c r="BG2" s="1077"/>
      <c r="BH2" s="1077"/>
      <c r="BI2" s="1077"/>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1078" t="s">
        <v>369</v>
      </c>
      <c r="DK2" s="1079"/>
      <c r="DL2" s="1079"/>
      <c r="DM2" s="1079"/>
      <c r="DN2" s="1079"/>
      <c r="DO2" s="1080"/>
      <c r="DP2" s="222"/>
      <c r="DQ2" s="1078" t="s">
        <v>370</v>
      </c>
      <c r="DR2" s="1079"/>
      <c r="DS2" s="1079"/>
      <c r="DT2" s="1079"/>
      <c r="DU2" s="1079"/>
      <c r="DV2" s="1079"/>
      <c r="DW2" s="1079"/>
      <c r="DX2" s="1079"/>
      <c r="DY2" s="1079"/>
      <c r="DZ2" s="1080"/>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
      <c r="A4" s="1046" t="s">
        <v>371</v>
      </c>
      <c r="B4" s="1046"/>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c r="AJ4" s="1046"/>
      <c r="AK4" s="1046"/>
      <c r="AL4" s="1046"/>
      <c r="AM4" s="1046"/>
      <c r="AN4" s="1046"/>
      <c r="AO4" s="1046"/>
      <c r="AP4" s="1046"/>
      <c r="AQ4" s="1046"/>
      <c r="AR4" s="1046"/>
      <c r="AS4" s="1046"/>
      <c r="AT4" s="1046"/>
      <c r="AU4" s="1046"/>
      <c r="AV4" s="1046"/>
      <c r="AW4" s="1046"/>
      <c r="AX4" s="1046"/>
      <c r="AY4" s="1046"/>
      <c r="AZ4" s="226"/>
      <c r="BA4" s="226"/>
      <c r="BB4" s="226"/>
      <c r="BC4" s="226"/>
      <c r="BD4" s="226"/>
      <c r="BE4" s="227"/>
      <c r="BF4" s="227"/>
      <c r="BG4" s="227"/>
      <c r="BH4" s="227"/>
      <c r="BI4" s="227"/>
      <c r="BJ4" s="227"/>
      <c r="BK4" s="227"/>
      <c r="BL4" s="227"/>
      <c r="BM4" s="227"/>
      <c r="BN4" s="227"/>
      <c r="BO4" s="227"/>
      <c r="BP4" s="227"/>
      <c r="BQ4" s="717" t="s">
        <v>372</v>
      </c>
      <c r="BR4" s="717"/>
      <c r="BS4" s="717"/>
      <c r="BT4" s="717"/>
      <c r="BU4" s="717"/>
      <c r="BV4" s="717"/>
      <c r="BW4" s="717"/>
      <c r="BX4" s="717"/>
      <c r="BY4" s="717"/>
      <c r="BZ4" s="717"/>
      <c r="CA4" s="717"/>
      <c r="CB4" s="717"/>
      <c r="CC4" s="717"/>
      <c r="CD4" s="717"/>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229"/>
    </row>
    <row r="5" spans="1:131" s="230" customFormat="1" ht="26.25" customHeight="1" x14ac:dyDescent="0.15">
      <c r="A5" s="982" t="s">
        <v>373</v>
      </c>
      <c r="B5" s="983"/>
      <c r="C5" s="983"/>
      <c r="D5" s="983"/>
      <c r="E5" s="983"/>
      <c r="F5" s="983"/>
      <c r="G5" s="983"/>
      <c r="H5" s="983"/>
      <c r="I5" s="983"/>
      <c r="J5" s="983"/>
      <c r="K5" s="983"/>
      <c r="L5" s="983"/>
      <c r="M5" s="983"/>
      <c r="N5" s="983"/>
      <c r="O5" s="983"/>
      <c r="P5" s="984"/>
      <c r="Q5" s="988" t="s">
        <v>374</v>
      </c>
      <c r="R5" s="989"/>
      <c r="S5" s="989"/>
      <c r="T5" s="989"/>
      <c r="U5" s="990"/>
      <c r="V5" s="988" t="s">
        <v>375</v>
      </c>
      <c r="W5" s="989"/>
      <c r="X5" s="989"/>
      <c r="Y5" s="989"/>
      <c r="Z5" s="990"/>
      <c r="AA5" s="988" t="s">
        <v>376</v>
      </c>
      <c r="AB5" s="989"/>
      <c r="AC5" s="989"/>
      <c r="AD5" s="989"/>
      <c r="AE5" s="989"/>
      <c r="AF5" s="1081" t="s">
        <v>377</v>
      </c>
      <c r="AG5" s="989"/>
      <c r="AH5" s="989"/>
      <c r="AI5" s="989"/>
      <c r="AJ5" s="1002"/>
      <c r="AK5" s="989" t="s">
        <v>378</v>
      </c>
      <c r="AL5" s="989"/>
      <c r="AM5" s="989"/>
      <c r="AN5" s="989"/>
      <c r="AO5" s="990"/>
      <c r="AP5" s="988" t="s">
        <v>379</v>
      </c>
      <c r="AQ5" s="989"/>
      <c r="AR5" s="989"/>
      <c r="AS5" s="989"/>
      <c r="AT5" s="990"/>
      <c r="AU5" s="988" t="s">
        <v>380</v>
      </c>
      <c r="AV5" s="989"/>
      <c r="AW5" s="989"/>
      <c r="AX5" s="989"/>
      <c r="AY5" s="1002"/>
      <c r="AZ5" s="226"/>
      <c r="BA5" s="226"/>
      <c r="BB5" s="226"/>
      <c r="BC5" s="226"/>
      <c r="BD5" s="226"/>
      <c r="BE5" s="227"/>
      <c r="BF5" s="227"/>
      <c r="BG5" s="227"/>
      <c r="BH5" s="227"/>
      <c r="BI5" s="227"/>
      <c r="BJ5" s="227"/>
      <c r="BK5" s="227"/>
      <c r="BL5" s="227"/>
      <c r="BM5" s="227"/>
      <c r="BN5" s="227"/>
      <c r="BO5" s="227"/>
      <c r="BP5" s="227"/>
      <c r="BQ5" s="982" t="s">
        <v>381</v>
      </c>
      <c r="BR5" s="983"/>
      <c r="BS5" s="983"/>
      <c r="BT5" s="983"/>
      <c r="BU5" s="983"/>
      <c r="BV5" s="983"/>
      <c r="BW5" s="983"/>
      <c r="BX5" s="983"/>
      <c r="BY5" s="983"/>
      <c r="BZ5" s="983"/>
      <c r="CA5" s="983"/>
      <c r="CB5" s="983"/>
      <c r="CC5" s="983"/>
      <c r="CD5" s="983"/>
      <c r="CE5" s="983"/>
      <c r="CF5" s="983"/>
      <c r="CG5" s="984"/>
      <c r="CH5" s="988" t="s">
        <v>382</v>
      </c>
      <c r="CI5" s="989"/>
      <c r="CJ5" s="989"/>
      <c r="CK5" s="989"/>
      <c r="CL5" s="990"/>
      <c r="CM5" s="988" t="s">
        <v>383</v>
      </c>
      <c r="CN5" s="989"/>
      <c r="CO5" s="989"/>
      <c r="CP5" s="989"/>
      <c r="CQ5" s="990"/>
      <c r="CR5" s="988" t="s">
        <v>384</v>
      </c>
      <c r="CS5" s="989"/>
      <c r="CT5" s="989"/>
      <c r="CU5" s="989"/>
      <c r="CV5" s="990"/>
      <c r="CW5" s="988" t="s">
        <v>385</v>
      </c>
      <c r="CX5" s="989"/>
      <c r="CY5" s="989"/>
      <c r="CZ5" s="989"/>
      <c r="DA5" s="990"/>
      <c r="DB5" s="988" t="s">
        <v>386</v>
      </c>
      <c r="DC5" s="989"/>
      <c r="DD5" s="989"/>
      <c r="DE5" s="989"/>
      <c r="DF5" s="990"/>
      <c r="DG5" s="1071" t="s">
        <v>387</v>
      </c>
      <c r="DH5" s="1072"/>
      <c r="DI5" s="1072"/>
      <c r="DJ5" s="1072"/>
      <c r="DK5" s="1073"/>
      <c r="DL5" s="1071" t="s">
        <v>388</v>
      </c>
      <c r="DM5" s="1072"/>
      <c r="DN5" s="1072"/>
      <c r="DO5" s="1072"/>
      <c r="DP5" s="1073"/>
      <c r="DQ5" s="988" t="s">
        <v>389</v>
      </c>
      <c r="DR5" s="989"/>
      <c r="DS5" s="989"/>
      <c r="DT5" s="989"/>
      <c r="DU5" s="990"/>
      <c r="DV5" s="988" t="s">
        <v>380</v>
      </c>
      <c r="DW5" s="989"/>
      <c r="DX5" s="989"/>
      <c r="DY5" s="989"/>
      <c r="DZ5" s="1002"/>
      <c r="EA5" s="229"/>
    </row>
    <row r="6" spans="1:131" s="230" customFormat="1" ht="26.25" customHeight="1" thickBot="1" x14ac:dyDescent="0.2">
      <c r="A6" s="985"/>
      <c r="B6" s="986"/>
      <c r="C6" s="986"/>
      <c r="D6" s="986"/>
      <c r="E6" s="986"/>
      <c r="F6" s="986"/>
      <c r="G6" s="986"/>
      <c r="H6" s="986"/>
      <c r="I6" s="986"/>
      <c r="J6" s="986"/>
      <c r="K6" s="986"/>
      <c r="L6" s="986"/>
      <c r="M6" s="986"/>
      <c r="N6" s="986"/>
      <c r="O6" s="986"/>
      <c r="P6" s="987"/>
      <c r="Q6" s="991"/>
      <c r="R6" s="992"/>
      <c r="S6" s="992"/>
      <c r="T6" s="992"/>
      <c r="U6" s="993"/>
      <c r="V6" s="991"/>
      <c r="W6" s="992"/>
      <c r="X6" s="992"/>
      <c r="Y6" s="992"/>
      <c r="Z6" s="993"/>
      <c r="AA6" s="991"/>
      <c r="AB6" s="992"/>
      <c r="AC6" s="992"/>
      <c r="AD6" s="992"/>
      <c r="AE6" s="992"/>
      <c r="AF6" s="1082"/>
      <c r="AG6" s="992"/>
      <c r="AH6" s="992"/>
      <c r="AI6" s="992"/>
      <c r="AJ6" s="1003"/>
      <c r="AK6" s="992"/>
      <c r="AL6" s="992"/>
      <c r="AM6" s="992"/>
      <c r="AN6" s="992"/>
      <c r="AO6" s="993"/>
      <c r="AP6" s="991"/>
      <c r="AQ6" s="992"/>
      <c r="AR6" s="992"/>
      <c r="AS6" s="992"/>
      <c r="AT6" s="993"/>
      <c r="AU6" s="991"/>
      <c r="AV6" s="992"/>
      <c r="AW6" s="992"/>
      <c r="AX6" s="992"/>
      <c r="AY6" s="1003"/>
      <c r="AZ6" s="226"/>
      <c r="BA6" s="226"/>
      <c r="BB6" s="226"/>
      <c r="BC6" s="226"/>
      <c r="BD6" s="226"/>
      <c r="BE6" s="227"/>
      <c r="BF6" s="227"/>
      <c r="BG6" s="227"/>
      <c r="BH6" s="227"/>
      <c r="BI6" s="227"/>
      <c r="BJ6" s="227"/>
      <c r="BK6" s="227"/>
      <c r="BL6" s="227"/>
      <c r="BM6" s="227"/>
      <c r="BN6" s="227"/>
      <c r="BO6" s="227"/>
      <c r="BP6" s="227"/>
      <c r="BQ6" s="985"/>
      <c r="BR6" s="986"/>
      <c r="BS6" s="986"/>
      <c r="BT6" s="986"/>
      <c r="BU6" s="986"/>
      <c r="BV6" s="986"/>
      <c r="BW6" s="986"/>
      <c r="BX6" s="986"/>
      <c r="BY6" s="986"/>
      <c r="BZ6" s="986"/>
      <c r="CA6" s="986"/>
      <c r="CB6" s="986"/>
      <c r="CC6" s="986"/>
      <c r="CD6" s="986"/>
      <c r="CE6" s="986"/>
      <c r="CF6" s="986"/>
      <c r="CG6" s="987"/>
      <c r="CH6" s="991"/>
      <c r="CI6" s="992"/>
      <c r="CJ6" s="992"/>
      <c r="CK6" s="992"/>
      <c r="CL6" s="993"/>
      <c r="CM6" s="991"/>
      <c r="CN6" s="992"/>
      <c r="CO6" s="992"/>
      <c r="CP6" s="992"/>
      <c r="CQ6" s="993"/>
      <c r="CR6" s="991"/>
      <c r="CS6" s="992"/>
      <c r="CT6" s="992"/>
      <c r="CU6" s="992"/>
      <c r="CV6" s="993"/>
      <c r="CW6" s="991"/>
      <c r="CX6" s="992"/>
      <c r="CY6" s="992"/>
      <c r="CZ6" s="992"/>
      <c r="DA6" s="993"/>
      <c r="DB6" s="991"/>
      <c r="DC6" s="992"/>
      <c r="DD6" s="992"/>
      <c r="DE6" s="992"/>
      <c r="DF6" s="993"/>
      <c r="DG6" s="1074"/>
      <c r="DH6" s="1075"/>
      <c r="DI6" s="1075"/>
      <c r="DJ6" s="1075"/>
      <c r="DK6" s="1076"/>
      <c r="DL6" s="1074"/>
      <c r="DM6" s="1075"/>
      <c r="DN6" s="1075"/>
      <c r="DO6" s="1075"/>
      <c r="DP6" s="1076"/>
      <c r="DQ6" s="991"/>
      <c r="DR6" s="992"/>
      <c r="DS6" s="992"/>
      <c r="DT6" s="992"/>
      <c r="DU6" s="993"/>
      <c r="DV6" s="991"/>
      <c r="DW6" s="992"/>
      <c r="DX6" s="992"/>
      <c r="DY6" s="992"/>
      <c r="DZ6" s="1003"/>
      <c r="EA6" s="229"/>
    </row>
    <row r="7" spans="1:131" s="230" customFormat="1" ht="26.25" customHeight="1" thickTop="1" x14ac:dyDescent="0.15">
      <c r="A7" s="231">
        <v>1</v>
      </c>
      <c r="B7" s="1034" t="s">
        <v>390</v>
      </c>
      <c r="C7" s="1035"/>
      <c r="D7" s="1035"/>
      <c r="E7" s="1035"/>
      <c r="F7" s="1035"/>
      <c r="G7" s="1035"/>
      <c r="H7" s="1035"/>
      <c r="I7" s="1035"/>
      <c r="J7" s="1035"/>
      <c r="K7" s="1035"/>
      <c r="L7" s="1035"/>
      <c r="M7" s="1035"/>
      <c r="N7" s="1035"/>
      <c r="O7" s="1035"/>
      <c r="P7" s="1036"/>
      <c r="Q7" s="1089">
        <v>79850</v>
      </c>
      <c r="R7" s="1090"/>
      <c r="S7" s="1090"/>
      <c r="T7" s="1090"/>
      <c r="U7" s="1090"/>
      <c r="V7" s="1090">
        <v>75471</v>
      </c>
      <c r="W7" s="1090"/>
      <c r="X7" s="1090"/>
      <c r="Y7" s="1090"/>
      <c r="Z7" s="1090"/>
      <c r="AA7" s="1090">
        <v>4379</v>
      </c>
      <c r="AB7" s="1090"/>
      <c r="AC7" s="1090"/>
      <c r="AD7" s="1090"/>
      <c r="AE7" s="1091"/>
      <c r="AF7" s="1092">
        <v>3963</v>
      </c>
      <c r="AG7" s="1093"/>
      <c r="AH7" s="1093"/>
      <c r="AI7" s="1093"/>
      <c r="AJ7" s="1094"/>
      <c r="AK7" s="1095">
        <v>1544</v>
      </c>
      <c r="AL7" s="1096"/>
      <c r="AM7" s="1096"/>
      <c r="AN7" s="1096"/>
      <c r="AO7" s="1096"/>
      <c r="AP7" s="1096">
        <v>39015</v>
      </c>
      <c r="AQ7" s="1096"/>
      <c r="AR7" s="1096"/>
      <c r="AS7" s="1096"/>
      <c r="AT7" s="1096"/>
      <c r="AU7" s="1097"/>
      <c r="AV7" s="1097"/>
      <c r="AW7" s="1097"/>
      <c r="AX7" s="1097"/>
      <c r="AY7" s="1098"/>
      <c r="AZ7" s="226"/>
      <c r="BA7" s="226"/>
      <c r="BB7" s="226"/>
      <c r="BC7" s="226"/>
      <c r="BD7" s="226"/>
      <c r="BE7" s="227"/>
      <c r="BF7" s="227"/>
      <c r="BG7" s="227"/>
      <c r="BH7" s="227"/>
      <c r="BI7" s="227"/>
      <c r="BJ7" s="227"/>
      <c r="BK7" s="227"/>
      <c r="BL7" s="227"/>
      <c r="BM7" s="227"/>
      <c r="BN7" s="227"/>
      <c r="BO7" s="227"/>
      <c r="BP7" s="227"/>
      <c r="BQ7" s="231">
        <v>1</v>
      </c>
      <c r="BR7" s="232"/>
      <c r="BS7" s="1086" t="s">
        <v>605</v>
      </c>
      <c r="BT7" s="1087"/>
      <c r="BU7" s="1087"/>
      <c r="BV7" s="1087"/>
      <c r="BW7" s="1087"/>
      <c r="BX7" s="1087"/>
      <c r="BY7" s="1087"/>
      <c r="BZ7" s="1087"/>
      <c r="CA7" s="1087"/>
      <c r="CB7" s="1087"/>
      <c r="CC7" s="1087"/>
      <c r="CD7" s="1087"/>
      <c r="CE7" s="1087"/>
      <c r="CF7" s="1087"/>
      <c r="CG7" s="1099"/>
      <c r="CH7" s="1083">
        <v>0</v>
      </c>
      <c r="CI7" s="1084"/>
      <c r="CJ7" s="1084"/>
      <c r="CK7" s="1084"/>
      <c r="CL7" s="1085"/>
      <c r="CM7" s="1083">
        <v>217</v>
      </c>
      <c r="CN7" s="1084"/>
      <c r="CO7" s="1084"/>
      <c r="CP7" s="1084"/>
      <c r="CQ7" s="1085"/>
      <c r="CR7" s="1083">
        <v>200</v>
      </c>
      <c r="CS7" s="1084"/>
      <c r="CT7" s="1084"/>
      <c r="CU7" s="1084"/>
      <c r="CV7" s="1085"/>
      <c r="CW7" s="1083">
        <v>20</v>
      </c>
      <c r="CX7" s="1084"/>
      <c r="CY7" s="1084"/>
      <c r="CZ7" s="1084"/>
      <c r="DA7" s="1085"/>
      <c r="DB7" s="1083" t="s">
        <v>609</v>
      </c>
      <c r="DC7" s="1084"/>
      <c r="DD7" s="1084"/>
      <c r="DE7" s="1084"/>
      <c r="DF7" s="1085"/>
      <c r="DG7" s="1083" t="s">
        <v>609</v>
      </c>
      <c r="DH7" s="1084"/>
      <c r="DI7" s="1084"/>
      <c r="DJ7" s="1084"/>
      <c r="DK7" s="1085"/>
      <c r="DL7" s="1083" t="s">
        <v>609</v>
      </c>
      <c r="DM7" s="1084"/>
      <c r="DN7" s="1084"/>
      <c r="DO7" s="1084"/>
      <c r="DP7" s="1085"/>
      <c r="DQ7" s="1083" t="s">
        <v>609</v>
      </c>
      <c r="DR7" s="1084"/>
      <c r="DS7" s="1084"/>
      <c r="DT7" s="1084"/>
      <c r="DU7" s="1085"/>
      <c r="DV7" s="1086"/>
      <c r="DW7" s="1087"/>
      <c r="DX7" s="1087"/>
      <c r="DY7" s="1087"/>
      <c r="DZ7" s="1088"/>
      <c r="EA7" s="229"/>
    </row>
    <row r="8" spans="1:131" s="230" customFormat="1" ht="26.25" customHeight="1" x14ac:dyDescent="0.15">
      <c r="A8" s="233">
        <v>2</v>
      </c>
      <c r="B8" s="1017" t="s">
        <v>391</v>
      </c>
      <c r="C8" s="1018"/>
      <c r="D8" s="1018"/>
      <c r="E8" s="1018"/>
      <c r="F8" s="1018"/>
      <c r="G8" s="1018"/>
      <c r="H8" s="1018"/>
      <c r="I8" s="1018"/>
      <c r="J8" s="1018"/>
      <c r="K8" s="1018"/>
      <c r="L8" s="1018"/>
      <c r="M8" s="1018"/>
      <c r="N8" s="1018"/>
      <c r="O8" s="1018"/>
      <c r="P8" s="1019"/>
      <c r="Q8" s="1025">
        <v>150</v>
      </c>
      <c r="R8" s="1026"/>
      <c r="S8" s="1026"/>
      <c r="T8" s="1026"/>
      <c r="U8" s="1026"/>
      <c r="V8" s="1026">
        <v>149</v>
      </c>
      <c r="W8" s="1026"/>
      <c r="X8" s="1026"/>
      <c r="Y8" s="1026"/>
      <c r="Z8" s="1026"/>
      <c r="AA8" s="1026">
        <v>1</v>
      </c>
      <c r="AB8" s="1026"/>
      <c r="AC8" s="1026"/>
      <c r="AD8" s="1026"/>
      <c r="AE8" s="1027"/>
      <c r="AF8" s="1022">
        <v>1</v>
      </c>
      <c r="AG8" s="1023"/>
      <c r="AH8" s="1023"/>
      <c r="AI8" s="1023"/>
      <c r="AJ8" s="1024"/>
      <c r="AK8" s="1067">
        <v>148</v>
      </c>
      <c r="AL8" s="1068"/>
      <c r="AM8" s="1068"/>
      <c r="AN8" s="1068"/>
      <c r="AO8" s="1068"/>
      <c r="AP8" s="1068" t="s">
        <v>600</v>
      </c>
      <c r="AQ8" s="1068"/>
      <c r="AR8" s="1068"/>
      <c r="AS8" s="1068"/>
      <c r="AT8" s="1068"/>
      <c r="AU8" s="1069"/>
      <c r="AV8" s="1069"/>
      <c r="AW8" s="1069"/>
      <c r="AX8" s="1069"/>
      <c r="AY8" s="1070"/>
      <c r="AZ8" s="226"/>
      <c r="BA8" s="226"/>
      <c r="BB8" s="226"/>
      <c r="BC8" s="226"/>
      <c r="BD8" s="226"/>
      <c r="BE8" s="227"/>
      <c r="BF8" s="227"/>
      <c r="BG8" s="227"/>
      <c r="BH8" s="227"/>
      <c r="BI8" s="227"/>
      <c r="BJ8" s="227"/>
      <c r="BK8" s="227"/>
      <c r="BL8" s="227"/>
      <c r="BM8" s="227"/>
      <c r="BN8" s="227"/>
      <c r="BO8" s="227"/>
      <c r="BP8" s="227"/>
      <c r="BQ8" s="233">
        <v>2</v>
      </c>
      <c r="BR8" s="234"/>
      <c r="BS8" s="979" t="s">
        <v>606</v>
      </c>
      <c r="BT8" s="980"/>
      <c r="BU8" s="980"/>
      <c r="BV8" s="980"/>
      <c r="BW8" s="980"/>
      <c r="BX8" s="980"/>
      <c r="BY8" s="980"/>
      <c r="BZ8" s="980"/>
      <c r="CA8" s="980"/>
      <c r="CB8" s="980"/>
      <c r="CC8" s="980"/>
      <c r="CD8" s="980"/>
      <c r="CE8" s="980"/>
      <c r="CF8" s="980"/>
      <c r="CG8" s="1001"/>
      <c r="CH8" s="976">
        <v>-5</v>
      </c>
      <c r="CI8" s="977"/>
      <c r="CJ8" s="977"/>
      <c r="CK8" s="977"/>
      <c r="CL8" s="978"/>
      <c r="CM8" s="976">
        <v>58</v>
      </c>
      <c r="CN8" s="977"/>
      <c r="CO8" s="977"/>
      <c r="CP8" s="977"/>
      <c r="CQ8" s="978"/>
      <c r="CR8" s="976">
        <v>20</v>
      </c>
      <c r="CS8" s="977"/>
      <c r="CT8" s="977"/>
      <c r="CU8" s="977"/>
      <c r="CV8" s="978"/>
      <c r="CW8" s="976">
        <v>21</v>
      </c>
      <c r="CX8" s="977"/>
      <c r="CY8" s="977"/>
      <c r="CZ8" s="977"/>
      <c r="DA8" s="978"/>
      <c r="DB8" s="976" t="s">
        <v>609</v>
      </c>
      <c r="DC8" s="977"/>
      <c r="DD8" s="977"/>
      <c r="DE8" s="977"/>
      <c r="DF8" s="978"/>
      <c r="DG8" s="976" t="s">
        <v>609</v>
      </c>
      <c r="DH8" s="977"/>
      <c r="DI8" s="977"/>
      <c r="DJ8" s="977"/>
      <c r="DK8" s="978"/>
      <c r="DL8" s="976" t="s">
        <v>609</v>
      </c>
      <c r="DM8" s="977"/>
      <c r="DN8" s="977"/>
      <c r="DO8" s="977"/>
      <c r="DP8" s="978"/>
      <c r="DQ8" s="976" t="s">
        <v>609</v>
      </c>
      <c r="DR8" s="977"/>
      <c r="DS8" s="977"/>
      <c r="DT8" s="977"/>
      <c r="DU8" s="978"/>
      <c r="DV8" s="979"/>
      <c r="DW8" s="980"/>
      <c r="DX8" s="980"/>
      <c r="DY8" s="980"/>
      <c r="DZ8" s="981"/>
      <c r="EA8" s="229"/>
    </row>
    <row r="9" spans="1:131" s="230" customFormat="1" ht="26.25" customHeight="1" x14ac:dyDescent="0.15">
      <c r="A9" s="233">
        <v>3</v>
      </c>
      <c r="B9" s="1017"/>
      <c r="C9" s="1018"/>
      <c r="D9" s="1018"/>
      <c r="E9" s="1018"/>
      <c r="F9" s="1018"/>
      <c r="G9" s="1018"/>
      <c r="H9" s="1018"/>
      <c r="I9" s="1018"/>
      <c r="J9" s="1018"/>
      <c r="K9" s="1018"/>
      <c r="L9" s="1018"/>
      <c r="M9" s="1018"/>
      <c r="N9" s="1018"/>
      <c r="O9" s="1018"/>
      <c r="P9" s="1019"/>
      <c r="Q9" s="1025"/>
      <c r="R9" s="1026"/>
      <c r="S9" s="1026"/>
      <c r="T9" s="1026"/>
      <c r="U9" s="1026"/>
      <c r="V9" s="1026"/>
      <c r="W9" s="1026"/>
      <c r="X9" s="1026"/>
      <c r="Y9" s="1026"/>
      <c r="Z9" s="1026"/>
      <c r="AA9" s="1026"/>
      <c r="AB9" s="1026"/>
      <c r="AC9" s="1026"/>
      <c r="AD9" s="1026"/>
      <c r="AE9" s="1027"/>
      <c r="AF9" s="1022"/>
      <c r="AG9" s="1023"/>
      <c r="AH9" s="1023"/>
      <c r="AI9" s="1023"/>
      <c r="AJ9" s="1024"/>
      <c r="AK9" s="1067"/>
      <c r="AL9" s="1068"/>
      <c r="AM9" s="1068"/>
      <c r="AN9" s="1068"/>
      <c r="AO9" s="1068"/>
      <c r="AP9" s="1068"/>
      <c r="AQ9" s="1068"/>
      <c r="AR9" s="1068"/>
      <c r="AS9" s="1068"/>
      <c r="AT9" s="1068"/>
      <c r="AU9" s="1069"/>
      <c r="AV9" s="1069"/>
      <c r="AW9" s="1069"/>
      <c r="AX9" s="1069"/>
      <c r="AY9" s="1070"/>
      <c r="AZ9" s="226"/>
      <c r="BA9" s="226"/>
      <c r="BB9" s="226"/>
      <c r="BC9" s="226"/>
      <c r="BD9" s="226"/>
      <c r="BE9" s="227"/>
      <c r="BF9" s="227"/>
      <c r="BG9" s="227"/>
      <c r="BH9" s="227"/>
      <c r="BI9" s="227"/>
      <c r="BJ9" s="227"/>
      <c r="BK9" s="227"/>
      <c r="BL9" s="227"/>
      <c r="BM9" s="227"/>
      <c r="BN9" s="227"/>
      <c r="BO9" s="227"/>
      <c r="BP9" s="227"/>
      <c r="BQ9" s="233">
        <v>3</v>
      </c>
      <c r="BR9" s="234"/>
      <c r="BS9" s="979" t="s">
        <v>607</v>
      </c>
      <c r="BT9" s="980"/>
      <c r="BU9" s="980"/>
      <c r="BV9" s="980"/>
      <c r="BW9" s="980"/>
      <c r="BX9" s="980"/>
      <c r="BY9" s="980"/>
      <c r="BZ9" s="980"/>
      <c r="CA9" s="980"/>
      <c r="CB9" s="980"/>
      <c r="CC9" s="980"/>
      <c r="CD9" s="980"/>
      <c r="CE9" s="980"/>
      <c r="CF9" s="980"/>
      <c r="CG9" s="1001"/>
      <c r="CH9" s="976">
        <v>20</v>
      </c>
      <c r="CI9" s="977"/>
      <c r="CJ9" s="977"/>
      <c r="CK9" s="977"/>
      <c r="CL9" s="978"/>
      <c r="CM9" s="976">
        <v>484</v>
      </c>
      <c r="CN9" s="977"/>
      <c r="CO9" s="977"/>
      <c r="CP9" s="977"/>
      <c r="CQ9" s="978"/>
      <c r="CR9" s="976">
        <v>9</v>
      </c>
      <c r="CS9" s="977"/>
      <c r="CT9" s="977"/>
      <c r="CU9" s="977"/>
      <c r="CV9" s="978"/>
      <c r="CW9" s="976" t="s">
        <v>609</v>
      </c>
      <c r="CX9" s="977"/>
      <c r="CY9" s="977"/>
      <c r="CZ9" s="977"/>
      <c r="DA9" s="978"/>
      <c r="DB9" s="976" t="s">
        <v>609</v>
      </c>
      <c r="DC9" s="977"/>
      <c r="DD9" s="977"/>
      <c r="DE9" s="977"/>
      <c r="DF9" s="978"/>
      <c r="DG9" s="976">
        <v>2464</v>
      </c>
      <c r="DH9" s="977"/>
      <c r="DI9" s="977"/>
      <c r="DJ9" s="977"/>
      <c r="DK9" s="978"/>
      <c r="DL9" s="976" t="s">
        <v>609</v>
      </c>
      <c r="DM9" s="977"/>
      <c r="DN9" s="977"/>
      <c r="DO9" s="977"/>
      <c r="DP9" s="978"/>
      <c r="DQ9" s="976">
        <v>2015</v>
      </c>
      <c r="DR9" s="977"/>
      <c r="DS9" s="977"/>
      <c r="DT9" s="977"/>
      <c r="DU9" s="978"/>
      <c r="DV9" s="979"/>
      <c r="DW9" s="980"/>
      <c r="DX9" s="980"/>
      <c r="DY9" s="980"/>
      <c r="DZ9" s="981"/>
      <c r="EA9" s="229"/>
    </row>
    <row r="10" spans="1:131" s="230" customFormat="1" ht="26.25" customHeight="1" x14ac:dyDescent="0.15">
      <c r="A10" s="233">
        <v>4</v>
      </c>
      <c r="B10" s="1017"/>
      <c r="C10" s="1018"/>
      <c r="D10" s="1018"/>
      <c r="E10" s="1018"/>
      <c r="F10" s="1018"/>
      <c r="G10" s="1018"/>
      <c r="H10" s="1018"/>
      <c r="I10" s="1018"/>
      <c r="J10" s="1018"/>
      <c r="K10" s="1018"/>
      <c r="L10" s="1018"/>
      <c r="M10" s="1018"/>
      <c r="N10" s="1018"/>
      <c r="O10" s="1018"/>
      <c r="P10" s="1019"/>
      <c r="Q10" s="1025"/>
      <c r="R10" s="1026"/>
      <c r="S10" s="1026"/>
      <c r="T10" s="1026"/>
      <c r="U10" s="1026"/>
      <c r="V10" s="1026"/>
      <c r="W10" s="1026"/>
      <c r="X10" s="1026"/>
      <c r="Y10" s="1026"/>
      <c r="Z10" s="1026"/>
      <c r="AA10" s="1026"/>
      <c r="AB10" s="1026"/>
      <c r="AC10" s="1026"/>
      <c r="AD10" s="1026"/>
      <c r="AE10" s="1027"/>
      <c r="AF10" s="1022"/>
      <c r="AG10" s="1023"/>
      <c r="AH10" s="1023"/>
      <c r="AI10" s="1023"/>
      <c r="AJ10" s="1024"/>
      <c r="AK10" s="1067"/>
      <c r="AL10" s="1068"/>
      <c r="AM10" s="1068"/>
      <c r="AN10" s="1068"/>
      <c r="AO10" s="1068"/>
      <c r="AP10" s="1068"/>
      <c r="AQ10" s="1068"/>
      <c r="AR10" s="1068"/>
      <c r="AS10" s="1068"/>
      <c r="AT10" s="1068"/>
      <c r="AU10" s="1069"/>
      <c r="AV10" s="1069"/>
      <c r="AW10" s="1069"/>
      <c r="AX10" s="1069"/>
      <c r="AY10" s="1070"/>
      <c r="AZ10" s="226"/>
      <c r="BA10" s="226"/>
      <c r="BB10" s="226"/>
      <c r="BC10" s="226"/>
      <c r="BD10" s="226"/>
      <c r="BE10" s="227"/>
      <c r="BF10" s="227"/>
      <c r="BG10" s="227"/>
      <c r="BH10" s="227"/>
      <c r="BI10" s="227"/>
      <c r="BJ10" s="227"/>
      <c r="BK10" s="227"/>
      <c r="BL10" s="227"/>
      <c r="BM10" s="227"/>
      <c r="BN10" s="227"/>
      <c r="BO10" s="227"/>
      <c r="BP10" s="227"/>
      <c r="BQ10" s="233">
        <v>4</v>
      </c>
      <c r="BR10" s="234"/>
      <c r="BS10" s="979" t="s">
        <v>608</v>
      </c>
      <c r="BT10" s="980"/>
      <c r="BU10" s="980"/>
      <c r="BV10" s="980"/>
      <c r="BW10" s="980"/>
      <c r="BX10" s="980"/>
      <c r="BY10" s="980"/>
      <c r="BZ10" s="980"/>
      <c r="CA10" s="980"/>
      <c r="CB10" s="980"/>
      <c r="CC10" s="980"/>
      <c r="CD10" s="980"/>
      <c r="CE10" s="980"/>
      <c r="CF10" s="980"/>
      <c r="CG10" s="1001"/>
      <c r="CH10" s="976">
        <v>5</v>
      </c>
      <c r="CI10" s="977"/>
      <c r="CJ10" s="977"/>
      <c r="CK10" s="977"/>
      <c r="CL10" s="978"/>
      <c r="CM10" s="976">
        <v>75</v>
      </c>
      <c r="CN10" s="977"/>
      <c r="CO10" s="977"/>
      <c r="CP10" s="977"/>
      <c r="CQ10" s="978"/>
      <c r="CR10" s="976">
        <v>9</v>
      </c>
      <c r="CS10" s="977"/>
      <c r="CT10" s="977"/>
      <c r="CU10" s="977"/>
      <c r="CV10" s="978"/>
      <c r="CW10" s="976" t="s">
        <v>609</v>
      </c>
      <c r="CX10" s="977"/>
      <c r="CY10" s="977"/>
      <c r="CZ10" s="977"/>
      <c r="DA10" s="978"/>
      <c r="DB10" s="976" t="s">
        <v>609</v>
      </c>
      <c r="DC10" s="977"/>
      <c r="DD10" s="977"/>
      <c r="DE10" s="977"/>
      <c r="DF10" s="978"/>
      <c r="DG10" s="976" t="s">
        <v>609</v>
      </c>
      <c r="DH10" s="977"/>
      <c r="DI10" s="977"/>
      <c r="DJ10" s="977"/>
      <c r="DK10" s="978"/>
      <c r="DL10" s="976" t="s">
        <v>609</v>
      </c>
      <c r="DM10" s="977"/>
      <c r="DN10" s="977"/>
      <c r="DO10" s="977"/>
      <c r="DP10" s="978"/>
      <c r="DQ10" s="976" t="s">
        <v>609</v>
      </c>
      <c r="DR10" s="977"/>
      <c r="DS10" s="977"/>
      <c r="DT10" s="977"/>
      <c r="DU10" s="978"/>
      <c r="DV10" s="979"/>
      <c r="DW10" s="980"/>
      <c r="DX10" s="980"/>
      <c r="DY10" s="980"/>
      <c r="DZ10" s="981"/>
      <c r="EA10" s="229"/>
    </row>
    <row r="11" spans="1:131" s="230" customFormat="1" ht="26.25" customHeight="1" x14ac:dyDescent="0.15">
      <c r="A11" s="233">
        <v>5</v>
      </c>
      <c r="B11" s="1017"/>
      <c r="C11" s="1018"/>
      <c r="D11" s="1018"/>
      <c r="E11" s="1018"/>
      <c r="F11" s="1018"/>
      <c r="G11" s="1018"/>
      <c r="H11" s="1018"/>
      <c r="I11" s="1018"/>
      <c r="J11" s="1018"/>
      <c r="K11" s="1018"/>
      <c r="L11" s="1018"/>
      <c r="M11" s="1018"/>
      <c r="N11" s="1018"/>
      <c r="O11" s="1018"/>
      <c r="P11" s="1019"/>
      <c r="Q11" s="1025"/>
      <c r="R11" s="1026"/>
      <c r="S11" s="1026"/>
      <c r="T11" s="1026"/>
      <c r="U11" s="1026"/>
      <c r="V11" s="1026"/>
      <c r="W11" s="1026"/>
      <c r="X11" s="1026"/>
      <c r="Y11" s="1026"/>
      <c r="Z11" s="1026"/>
      <c r="AA11" s="1026"/>
      <c r="AB11" s="1026"/>
      <c r="AC11" s="1026"/>
      <c r="AD11" s="1026"/>
      <c r="AE11" s="1027"/>
      <c r="AF11" s="1022"/>
      <c r="AG11" s="1023"/>
      <c r="AH11" s="1023"/>
      <c r="AI11" s="1023"/>
      <c r="AJ11" s="1024"/>
      <c r="AK11" s="1067"/>
      <c r="AL11" s="1068"/>
      <c r="AM11" s="1068"/>
      <c r="AN11" s="1068"/>
      <c r="AO11" s="1068"/>
      <c r="AP11" s="1068"/>
      <c r="AQ11" s="1068"/>
      <c r="AR11" s="1068"/>
      <c r="AS11" s="1068"/>
      <c r="AT11" s="1068"/>
      <c r="AU11" s="1069"/>
      <c r="AV11" s="1069"/>
      <c r="AW11" s="1069"/>
      <c r="AX11" s="1069"/>
      <c r="AY11" s="1070"/>
      <c r="AZ11" s="226"/>
      <c r="BA11" s="226"/>
      <c r="BB11" s="226"/>
      <c r="BC11" s="226"/>
      <c r="BD11" s="226"/>
      <c r="BE11" s="227"/>
      <c r="BF11" s="227"/>
      <c r="BG11" s="227"/>
      <c r="BH11" s="227"/>
      <c r="BI11" s="227"/>
      <c r="BJ11" s="227"/>
      <c r="BK11" s="227"/>
      <c r="BL11" s="227"/>
      <c r="BM11" s="227"/>
      <c r="BN11" s="227"/>
      <c r="BO11" s="227"/>
      <c r="BP11" s="227"/>
      <c r="BQ11" s="233">
        <v>5</v>
      </c>
      <c r="BR11" s="234"/>
      <c r="BS11" s="979"/>
      <c r="BT11" s="980"/>
      <c r="BU11" s="980"/>
      <c r="BV11" s="980"/>
      <c r="BW11" s="980"/>
      <c r="BX11" s="980"/>
      <c r="BY11" s="980"/>
      <c r="BZ11" s="980"/>
      <c r="CA11" s="980"/>
      <c r="CB11" s="980"/>
      <c r="CC11" s="980"/>
      <c r="CD11" s="980"/>
      <c r="CE11" s="980"/>
      <c r="CF11" s="980"/>
      <c r="CG11" s="1001"/>
      <c r="CH11" s="976"/>
      <c r="CI11" s="977"/>
      <c r="CJ11" s="977"/>
      <c r="CK11" s="977"/>
      <c r="CL11" s="978"/>
      <c r="CM11" s="976"/>
      <c r="CN11" s="977"/>
      <c r="CO11" s="977"/>
      <c r="CP11" s="977"/>
      <c r="CQ11" s="978"/>
      <c r="CR11" s="976"/>
      <c r="CS11" s="977"/>
      <c r="CT11" s="977"/>
      <c r="CU11" s="977"/>
      <c r="CV11" s="978"/>
      <c r="CW11" s="976"/>
      <c r="CX11" s="977"/>
      <c r="CY11" s="977"/>
      <c r="CZ11" s="977"/>
      <c r="DA11" s="978"/>
      <c r="DB11" s="976"/>
      <c r="DC11" s="977"/>
      <c r="DD11" s="977"/>
      <c r="DE11" s="977"/>
      <c r="DF11" s="978"/>
      <c r="DG11" s="976"/>
      <c r="DH11" s="977"/>
      <c r="DI11" s="977"/>
      <c r="DJ11" s="977"/>
      <c r="DK11" s="978"/>
      <c r="DL11" s="976"/>
      <c r="DM11" s="977"/>
      <c r="DN11" s="977"/>
      <c r="DO11" s="977"/>
      <c r="DP11" s="978"/>
      <c r="DQ11" s="976"/>
      <c r="DR11" s="977"/>
      <c r="DS11" s="977"/>
      <c r="DT11" s="977"/>
      <c r="DU11" s="978"/>
      <c r="DV11" s="979"/>
      <c r="DW11" s="980"/>
      <c r="DX11" s="980"/>
      <c r="DY11" s="980"/>
      <c r="DZ11" s="981"/>
      <c r="EA11" s="229"/>
    </row>
    <row r="12" spans="1:131" s="230" customFormat="1" ht="26.25" customHeight="1" x14ac:dyDescent="0.15">
      <c r="A12" s="233">
        <v>6</v>
      </c>
      <c r="B12" s="1017"/>
      <c r="C12" s="1018"/>
      <c r="D12" s="1018"/>
      <c r="E12" s="1018"/>
      <c r="F12" s="1018"/>
      <c r="G12" s="1018"/>
      <c r="H12" s="1018"/>
      <c r="I12" s="1018"/>
      <c r="J12" s="1018"/>
      <c r="K12" s="1018"/>
      <c r="L12" s="1018"/>
      <c r="M12" s="1018"/>
      <c r="N12" s="1018"/>
      <c r="O12" s="1018"/>
      <c r="P12" s="1019"/>
      <c r="Q12" s="1025"/>
      <c r="R12" s="1026"/>
      <c r="S12" s="1026"/>
      <c r="T12" s="1026"/>
      <c r="U12" s="1026"/>
      <c r="V12" s="1026"/>
      <c r="W12" s="1026"/>
      <c r="X12" s="1026"/>
      <c r="Y12" s="1026"/>
      <c r="Z12" s="1026"/>
      <c r="AA12" s="1026"/>
      <c r="AB12" s="1026"/>
      <c r="AC12" s="1026"/>
      <c r="AD12" s="1026"/>
      <c r="AE12" s="1027"/>
      <c r="AF12" s="1022"/>
      <c r="AG12" s="1023"/>
      <c r="AH12" s="1023"/>
      <c r="AI12" s="1023"/>
      <c r="AJ12" s="1024"/>
      <c r="AK12" s="1067"/>
      <c r="AL12" s="1068"/>
      <c r="AM12" s="1068"/>
      <c r="AN12" s="1068"/>
      <c r="AO12" s="1068"/>
      <c r="AP12" s="1068"/>
      <c r="AQ12" s="1068"/>
      <c r="AR12" s="1068"/>
      <c r="AS12" s="1068"/>
      <c r="AT12" s="1068"/>
      <c r="AU12" s="1069"/>
      <c r="AV12" s="1069"/>
      <c r="AW12" s="1069"/>
      <c r="AX12" s="1069"/>
      <c r="AY12" s="1070"/>
      <c r="AZ12" s="226"/>
      <c r="BA12" s="226"/>
      <c r="BB12" s="226"/>
      <c r="BC12" s="226"/>
      <c r="BD12" s="226"/>
      <c r="BE12" s="227"/>
      <c r="BF12" s="227"/>
      <c r="BG12" s="227"/>
      <c r="BH12" s="227"/>
      <c r="BI12" s="227"/>
      <c r="BJ12" s="227"/>
      <c r="BK12" s="227"/>
      <c r="BL12" s="227"/>
      <c r="BM12" s="227"/>
      <c r="BN12" s="227"/>
      <c r="BO12" s="227"/>
      <c r="BP12" s="227"/>
      <c r="BQ12" s="233">
        <v>6</v>
      </c>
      <c r="BR12" s="234"/>
      <c r="BS12" s="979"/>
      <c r="BT12" s="980"/>
      <c r="BU12" s="980"/>
      <c r="BV12" s="980"/>
      <c r="BW12" s="980"/>
      <c r="BX12" s="980"/>
      <c r="BY12" s="980"/>
      <c r="BZ12" s="980"/>
      <c r="CA12" s="980"/>
      <c r="CB12" s="980"/>
      <c r="CC12" s="980"/>
      <c r="CD12" s="980"/>
      <c r="CE12" s="980"/>
      <c r="CF12" s="980"/>
      <c r="CG12" s="1001"/>
      <c r="CH12" s="976"/>
      <c r="CI12" s="977"/>
      <c r="CJ12" s="977"/>
      <c r="CK12" s="977"/>
      <c r="CL12" s="978"/>
      <c r="CM12" s="976"/>
      <c r="CN12" s="977"/>
      <c r="CO12" s="977"/>
      <c r="CP12" s="977"/>
      <c r="CQ12" s="978"/>
      <c r="CR12" s="976"/>
      <c r="CS12" s="977"/>
      <c r="CT12" s="977"/>
      <c r="CU12" s="977"/>
      <c r="CV12" s="978"/>
      <c r="CW12" s="976"/>
      <c r="CX12" s="977"/>
      <c r="CY12" s="977"/>
      <c r="CZ12" s="977"/>
      <c r="DA12" s="978"/>
      <c r="DB12" s="976"/>
      <c r="DC12" s="977"/>
      <c r="DD12" s="977"/>
      <c r="DE12" s="977"/>
      <c r="DF12" s="978"/>
      <c r="DG12" s="976"/>
      <c r="DH12" s="977"/>
      <c r="DI12" s="977"/>
      <c r="DJ12" s="977"/>
      <c r="DK12" s="978"/>
      <c r="DL12" s="976"/>
      <c r="DM12" s="977"/>
      <c r="DN12" s="977"/>
      <c r="DO12" s="977"/>
      <c r="DP12" s="978"/>
      <c r="DQ12" s="976"/>
      <c r="DR12" s="977"/>
      <c r="DS12" s="977"/>
      <c r="DT12" s="977"/>
      <c r="DU12" s="978"/>
      <c r="DV12" s="979"/>
      <c r="DW12" s="980"/>
      <c r="DX12" s="980"/>
      <c r="DY12" s="980"/>
      <c r="DZ12" s="981"/>
      <c r="EA12" s="229"/>
    </row>
    <row r="13" spans="1:131" s="230" customFormat="1" ht="26.25" customHeight="1" x14ac:dyDescent="0.15">
      <c r="A13" s="233">
        <v>7</v>
      </c>
      <c r="B13" s="1017"/>
      <c r="C13" s="1018"/>
      <c r="D13" s="1018"/>
      <c r="E13" s="1018"/>
      <c r="F13" s="1018"/>
      <c r="G13" s="1018"/>
      <c r="H13" s="1018"/>
      <c r="I13" s="1018"/>
      <c r="J13" s="1018"/>
      <c r="K13" s="1018"/>
      <c r="L13" s="1018"/>
      <c r="M13" s="1018"/>
      <c r="N13" s="1018"/>
      <c r="O13" s="1018"/>
      <c r="P13" s="1019"/>
      <c r="Q13" s="1025"/>
      <c r="R13" s="1026"/>
      <c r="S13" s="1026"/>
      <c r="T13" s="1026"/>
      <c r="U13" s="1026"/>
      <c r="V13" s="1026"/>
      <c r="W13" s="1026"/>
      <c r="X13" s="1026"/>
      <c r="Y13" s="1026"/>
      <c r="Z13" s="1026"/>
      <c r="AA13" s="1026"/>
      <c r="AB13" s="1026"/>
      <c r="AC13" s="1026"/>
      <c r="AD13" s="1026"/>
      <c r="AE13" s="1027"/>
      <c r="AF13" s="1022"/>
      <c r="AG13" s="1023"/>
      <c r="AH13" s="1023"/>
      <c r="AI13" s="1023"/>
      <c r="AJ13" s="1024"/>
      <c r="AK13" s="1067"/>
      <c r="AL13" s="1068"/>
      <c r="AM13" s="1068"/>
      <c r="AN13" s="1068"/>
      <c r="AO13" s="1068"/>
      <c r="AP13" s="1068"/>
      <c r="AQ13" s="1068"/>
      <c r="AR13" s="1068"/>
      <c r="AS13" s="1068"/>
      <c r="AT13" s="1068"/>
      <c r="AU13" s="1069"/>
      <c r="AV13" s="1069"/>
      <c r="AW13" s="1069"/>
      <c r="AX13" s="1069"/>
      <c r="AY13" s="1070"/>
      <c r="AZ13" s="226"/>
      <c r="BA13" s="226"/>
      <c r="BB13" s="226"/>
      <c r="BC13" s="226"/>
      <c r="BD13" s="226"/>
      <c r="BE13" s="227"/>
      <c r="BF13" s="227"/>
      <c r="BG13" s="227"/>
      <c r="BH13" s="227"/>
      <c r="BI13" s="227"/>
      <c r="BJ13" s="227"/>
      <c r="BK13" s="227"/>
      <c r="BL13" s="227"/>
      <c r="BM13" s="227"/>
      <c r="BN13" s="227"/>
      <c r="BO13" s="227"/>
      <c r="BP13" s="227"/>
      <c r="BQ13" s="233">
        <v>7</v>
      </c>
      <c r="BR13" s="234"/>
      <c r="BS13" s="979"/>
      <c r="BT13" s="980"/>
      <c r="BU13" s="980"/>
      <c r="BV13" s="980"/>
      <c r="BW13" s="980"/>
      <c r="BX13" s="980"/>
      <c r="BY13" s="980"/>
      <c r="BZ13" s="980"/>
      <c r="CA13" s="980"/>
      <c r="CB13" s="980"/>
      <c r="CC13" s="980"/>
      <c r="CD13" s="980"/>
      <c r="CE13" s="980"/>
      <c r="CF13" s="980"/>
      <c r="CG13" s="1001"/>
      <c r="CH13" s="976"/>
      <c r="CI13" s="977"/>
      <c r="CJ13" s="977"/>
      <c r="CK13" s="977"/>
      <c r="CL13" s="978"/>
      <c r="CM13" s="976"/>
      <c r="CN13" s="977"/>
      <c r="CO13" s="977"/>
      <c r="CP13" s="977"/>
      <c r="CQ13" s="978"/>
      <c r="CR13" s="976"/>
      <c r="CS13" s="977"/>
      <c r="CT13" s="977"/>
      <c r="CU13" s="977"/>
      <c r="CV13" s="978"/>
      <c r="CW13" s="976"/>
      <c r="CX13" s="977"/>
      <c r="CY13" s="977"/>
      <c r="CZ13" s="977"/>
      <c r="DA13" s="978"/>
      <c r="DB13" s="976"/>
      <c r="DC13" s="977"/>
      <c r="DD13" s="977"/>
      <c r="DE13" s="977"/>
      <c r="DF13" s="978"/>
      <c r="DG13" s="976"/>
      <c r="DH13" s="977"/>
      <c r="DI13" s="977"/>
      <c r="DJ13" s="977"/>
      <c r="DK13" s="978"/>
      <c r="DL13" s="976"/>
      <c r="DM13" s="977"/>
      <c r="DN13" s="977"/>
      <c r="DO13" s="977"/>
      <c r="DP13" s="978"/>
      <c r="DQ13" s="976"/>
      <c r="DR13" s="977"/>
      <c r="DS13" s="977"/>
      <c r="DT13" s="977"/>
      <c r="DU13" s="978"/>
      <c r="DV13" s="979"/>
      <c r="DW13" s="980"/>
      <c r="DX13" s="980"/>
      <c r="DY13" s="980"/>
      <c r="DZ13" s="981"/>
      <c r="EA13" s="229"/>
    </row>
    <row r="14" spans="1:131" s="230" customFormat="1" ht="26.25" customHeight="1" x14ac:dyDescent="0.15">
      <c r="A14" s="233">
        <v>8</v>
      </c>
      <c r="B14" s="1017"/>
      <c r="C14" s="1018"/>
      <c r="D14" s="1018"/>
      <c r="E14" s="1018"/>
      <c r="F14" s="1018"/>
      <c r="G14" s="1018"/>
      <c r="H14" s="1018"/>
      <c r="I14" s="1018"/>
      <c r="J14" s="1018"/>
      <c r="K14" s="1018"/>
      <c r="L14" s="1018"/>
      <c r="M14" s="1018"/>
      <c r="N14" s="1018"/>
      <c r="O14" s="1018"/>
      <c r="P14" s="1019"/>
      <c r="Q14" s="1025"/>
      <c r="R14" s="1026"/>
      <c r="S14" s="1026"/>
      <c r="T14" s="1026"/>
      <c r="U14" s="1026"/>
      <c r="V14" s="1026"/>
      <c r="W14" s="1026"/>
      <c r="X14" s="1026"/>
      <c r="Y14" s="1026"/>
      <c r="Z14" s="1026"/>
      <c r="AA14" s="1026"/>
      <c r="AB14" s="1026"/>
      <c r="AC14" s="1026"/>
      <c r="AD14" s="1026"/>
      <c r="AE14" s="1027"/>
      <c r="AF14" s="1022"/>
      <c r="AG14" s="1023"/>
      <c r="AH14" s="1023"/>
      <c r="AI14" s="1023"/>
      <c r="AJ14" s="1024"/>
      <c r="AK14" s="1067"/>
      <c r="AL14" s="1068"/>
      <c r="AM14" s="1068"/>
      <c r="AN14" s="1068"/>
      <c r="AO14" s="1068"/>
      <c r="AP14" s="1068"/>
      <c r="AQ14" s="1068"/>
      <c r="AR14" s="1068"/>
      <c r="AS14" s="1068"/>
      <c r="AT14" s="1068"/>
      <c r="AU14" s="1069"/>
      <c r="AV14" s="1069"/>
      <c r="AW14" s="1069"/>
      <c r="AX14" s="1069"/>
      <c r="AY14" s="1070"/>
      <c r="AZ14" s="226"/>
      <c r="BA14" s="226"/>
      <c r="BB14" s="226"/>
      <c r="BC14" s="226"/>
      <c r="BD14" s="226"/>
      <c r="BE14" s="227"/>
      <c r="BF14" s="227"/>
      <c r="BG14" s="227"/>
      <c r="BH14" s="227"/>
      <c r="BI14" s="227"/>
      <c r="BJ14" s="227"/>
      <c r="BK14" s="227"/>
      <c r="BL14" s="227"/>
      <c r="BM14" s="227"/>
      <c r="BN14" s="227"/>
      <c r="BO14" s="227"/>
      <c r="BP14" s="227"/>
      <c r="BQ14" s="233">
        <v>8</v>
      </c>
      <c r="BR14" s="234"/>
      <c r="BS14" s="979"/>
      <c r="BT14" s="980"/>
      <c r="BU14" s="980"/>
      <c r="BV14" s="980"/>
      <c r="BW14" s="980"/>
      <c r="BX14" s="980"/>
      <c r="BY14" s="980"/>
      <c r="BZ14" s="980"/>
      <c r="CA14" s="980"/>
      <c r="CB14" s="980"/>
      <c r="CC14" s="980"/>
      <c r="CD14" s="980"/>
      <c r="CE14" s="980"/>
      <c r="CF14" s="980"/>
      <c r="CG14" s="1001"/>
      <c r="CH14" s="976"/>
      <c r="CI14" s="977"/>
      <c r="CJ14" s="977"/>
      <c r="CK14" s="977"/>
      <c r="CL14" s="978"/>
      <c r="CM14" s="976"/>
      <c r="CN14" s="977"/>
      <c r="CO14" s="977"/>
      <c r="CP14" s="977"/>
      <c r="CQ14" s="978"/>
      <c r="CR14" s="976"/>
      <c r="CS14" s="977"/>
      <c r="CT14" s="977"/>
      <c r="CU14" s="977"/>
      <c r="CV14" s="978"/>
      <c r="CW14" s="976"/>
      <c r="CX14" s="977"/>
      <c r="CY14" s="977"/>
      <c r="CZ14" s="977"/>
      <c r="DA14" s="978"/>
      <c r="DB14" s="976"/>
      <c r="DC14" s="977"/>
      <c r="DD14" s="977"/>
      <c r="DE14" s="977"/>
      <c r="DF14" s="978"/>
      <c r="DG14" s="976"/>
      <c r="DH14" s="977"/>
      <c r="DI14" s="977"/>
      <c r="DJ14" s="977"/>
      <c r="DK14" s="978"/>
      <c r="DL14" s="976"/>
      <c r="DM14" s="977"/>
      <c r="DN14" s="977"/>
      <c r="DO14" s="977"/>
      <c r="DP14" s="978"/>
      <c r="DQ14" s="976"/>
      <c r="DR14" s="977"/>
      <c r="DS14" s="977"/>
      <c r="DT14" s="977"/>
      <c r="DU14" s="978"/>
      <c r="DV14" s="979"/>
      <c r="DW14" s="980"/>
      <c r="DX14" s="980"/>
      <c r="DY14" s="980"/>
      <c r="DZ14" s="981"/>
      <c r="EA14" s="229"/>
    </row>
    <row r="15" spans="1:131" s="230" customFormat="1" ht="26.25" customHeight="1" x14ac:dyDescent="0.15">
      <c r="A15" s="233">
        <v>9</v>
      </c>
      <c r="B15" s="1017"/>
      <c r="C15" s="1018"/>
      <c r="D15" s="1018"/>
      <c r="E15" s="1018"/>
      <c r="F15" s="1018"/>
      <c r="G15" s="1018"/>
      <c r="H15" s="1018"/>
      <c r="I15" s="1018"/>
      <c r="J15" s="1018"/>
      <c r="K15" s="1018"/>
      <c r="L15" s="1018"/>
      <c r="M15" s="1018"/>
      <c r="N15" s="1018"/>
      <c r="O15" s="1018"/>
      <c r="P15" s="1019"/>
      <c r="Q15" s="1025"/>
      <c r="R15" s="1026"/>
      <c r="S15" s="1026"/>
      <c r="T15" s="1026"/>
      <c r="U15" s="1026"/>
      <c r="V15" s="1026"/>
      <c r="W15" s="1026"/>
      <c r="X15" s="1026"/>
      <c r="Y15" s="1026"/>
      <c r="Z15" s="1026"/>
      <c r="AA15" s="1026"/>
      <c r="AB15" s="1026"/>
      <c r="AC15" s="1026"/>
      <c r="AD15" s="1026"/>
      <c r="AE15" s="1027"/>
      <c r="AF15" s="1022"/>
      <c r="AG15" s="1023"/>
      <c r="AH15" s="1023"/>
      <c r="AI15" s="1023"/>
      <c r="AJ15" s="1024"/>
      <c r="AK15" s="1067"/>
      <c r="AL15" s="1068"/>
      <c r="AM15" s="1068"/>
      <c r="AN15" s="1068"/>
      <c r="AO15" s="1068"/>
      <c r="AP15" s="1068"/>
      <c r="AQ15" s="1068"/>
      <c r="AR15" s="1068"/>
      <c r="AS15" s="1068"/>
      <c r="AT15" s="1068"/>
      <c r="AU15" s="1069"/>
      <c r="AV15" s="1069"/>
      <c r="AW15" s="1069"/>
      <c r="AX15" s="1069"/>
      <c r="AY15" s="1070"/>
      <c r="AZ15" s="226"/>
      <c r="BA15" s="226"/>
      <c r="BB15" s="226"/>
      <c r="BC15" s="226"/>
      <c r="BD15" s="226"/>
      <c r="BE15" s="227"/>
      <c r="BF15" s="227"/>
      <c r="BG15" s="227"/>
      <c r="BH15" s="227"/>
      <c r="BI15" s="227"/>
      <c r="BJ15" s="227"/>
      <c r="BK15" s="227"/>
      <c r="BL15" s="227"/>
      <c r="BM15" s="227"/>
      <c r="BN15" s="227"/>
      <c r="BO15" s="227"/>
      <c r="BP15" s="227"/>
      <c r="BQ15" s="233">
        <v>9</v>
      </c>
      <c r="BR15" s="234"/>
      <c r="BS15" s="979"/>
      <c r="BT15" s="980"/>
      <c r="BU15" s="980"/>
      <c r="BV15" s="980"/>
      <c r="BW15" s="980"/>
      <c r="BX15" s="980"/>
      <c r="BY15" s="980"/>
      <c r="BZ15" s="980"/>
      <c r="CA15" s="980"/>
      <c r="CB15" s="980"/>
      <c r="CC15" s="980"/>
      <c r="CD15" s="980"/>
      <c r="CE15" s="980"/>
      <c r="CF15" s="980"/>
      <c r="CG15" s="1001"/>
      <c r="CH15" s="976"/>
      <c r="CI15" s="977"/>
      <c r="CJ15" s="977"/>
      <c r="CK15" s="977"/>
      <c r="CL15" s="978"/>
      <c r="CM15" s="976"/>
      <c r="CN15" s="977"/>
      <c r="CO15" s="977"/>
      <c r="CP15" s="977"/>
      <c r="CQ15" s="978"/>
      <c r="CR15" s="976"/>
      <c r="CS15" s="977"/>
      <c r="CT15" s="977"/>
      <c r="CU15" s="977"/>
      <c r="CV15" s="978"/>
      <c r="CW15" s="976"/>
      <c r="CX15" s="977"/>
      <c r="CY15" s="977"/>
      <c r="CZ15" s="977"/>
      <c r="DA15" s="978"/>
      <c r="DB15" s="976"/>
      <c r="DC15" s="977"/>
      <c r="DD15" s="977"/>
      <c r="DE15" s="977"/>
      <c r="DF15" s="978"/>
      <c r="DG15" s="976"/>
      <c r="DH15" s="977"/>
      <c r="DI15" s="977"/>
      <c r="DJ15" s="977"/>
      <c r="DK15" s="978"/>
      <c r="DL15" s="976"/>
      <c r="DM15" s="977"/>
      <c r="DN15" s="977"/>
      <c r="DO15" s="977"/>
      <c r="DP15" s="978"/>
      <c r="DQ15" s="976"/>
      <c r="DR15" s="977"/>
      <c r="DS15" s="977"/>
      <c r="DT15" s="977"/>
      <c r="DU15" s="978"/>
      <c r="DV15" s="979"/>
      <c r="DW15" s="980"/>
      <c r="DX15" s="980"/>
      <c r="DY15" s="980"/>
      <c r="DZ15" s="981"/>
      <c r="EA15" s="229"/>
    </row>
    <row r="16" spans="1:131" s="230" customFormat="1" ht="26.25" customHeight="1" x14ac:dyDescent="0.15">
      <c r="A16" s="233">
        <v>10</v>
      </c>
      <c r="B16" s="1017"/>
      <c r="C16" s="1018"/>
      <c r="D16" s="1018"/>
      <c r="E16" s="1018"/>
      <c r="F16" s="1018"/>
      <c r="G16" s="1018"/>
      <c r="H16" s="1018"/>
      <c r="I16" s="1018"/>
      <c r="J16" s="1018"/>
      <c r="K16" s="1018"/>
      <c r="L16" s="1018"/>
      <c r="M16" s="1018"/>
      <c r="N16" s="1018"/>
      <c r="O16" s="1018"/>
      <c r="P16" s="1019"/>
      <c r="Q16" s="1025"/>
      <c r="R16" s="1026"/>
      <c r="S16" s="1026"/>
      <c r="T16" s="1026"/>
      <c r="U16" s="1026"/>
      <c r="V16" s="1026"/>
      <c r="W16" s="1026"/>
      <c r="X16" s="1026"/>
      <c r="Y16" s="1026"/>
      <c r="Z16" s="1026"/>
      <c r="AA16" s="1026"/>
      <c r="AB16" s="1026"/>
      <c r="AC16" s="1026"/>
      <c r="AD16" s="1026"/>
      <c r="AE16" s="1027"/>
      <c r="AF16" s="1022"/>
      <c r="AG16" s="1023"/>
      <c r="AH16" s="1023"/>
      <c r="AI16" s="1023"/>
      <c r="AJ16" s="1024"/>
      <c r="AK16" s="1067"/>
      <c r="AL16" s="1068"/>
      <c r="AM16" s="1068"/>
      <c r="AN16" s="1068"/>
      <c r="AO16" s="1068"/>
      <c r="AP16" s="1068"/>
      <c r="AQ16" s="1068"/>
      <c r="AR16" s="1068"/>
      <c r="AS16" s="1068"/>
      <c r="AT16" s="1068"/>
      <c r="AU16" s="1069"/>
      <c r="AV16" s="1069"/>
      <c r="AW16" s="1069"/>
      <c r="AX16" s="1069"/>
      <c r="AY16" s="1070"/>
      <c r="AZ16" s="226"/>
      <c r="BA16" s="226"/>
      <c r="BB16" s="226"/>
      <c r="BC16" s="226"/>
      <c r="BD16" s="226"/>
      <c r="BE16" s="227"/>
      <c r="BF16" s="227"/>
      <c r="BG16" s="227"/>
      <c r="BH16" s="227"/>
      <c r="BI16" s="227"/>
      <c r="BJ16" s="227"/>
      <c r="BK16" s="227"/>
      <c r="BL16" s="227"/>
      <c r="BM16" s="227"/>
      <c r="BN16" s="227"/>
      <c r="BO16" s="227"/>
      <c r="BP16" s="227"/>
      <c r="BQ16" s="233">
        <v>10</v>
      </c>
      <c r="BR16" s="234"/>
      <c r="BS16" s="979"/>
      <c r="BT16" s="980"/>
      <c r="BU16" s="980"/>
      <c r="BV16" s="980"/>
      <c r="BW16" s="980"/>
      <c r="BX16" s="980"/>
      <c r="BY16" s="980"/>
      <c r="BZ16" s="980"/>
      <c r="CA16" s="980"/>
      <c r="CB16" s="980"/>
      <c r="CC16" s="980"/>
      <c r="CD16" s="980"/>
      <c r="CE16" s="980"/>
      <c r="CF16" s="980"/>
      <c r="CG16" s="1001"/>
      <c r="CH16" s="976"/>
      <c r="CI16" s="977"/>
      <c r="CJ16" s="977"/>
      <c r="CK16" s="977"/>
      <c r="CL16" s="978"/>
      <c r="CM16" s="976"/>
      <c r="CN16" s="977"/>
      <c r="CO16" s="977"/>
      <c r="CP16" s="977"/>
      <c r="CQ16" s="978"/>
      <c r="CR16" s="976"/>
      <c r="CS16" s="977"/>
      <c r="CT16" s="977"/>
      <c r="CU16" s="977"/>
      <c r="CV16" s="978"/>
      <c r="CW16" s="976"/>
      <c r="CX16" s="977"/>
      <c r="CY16" s="977"/>
      <c r="CZ16" s="977"/>
      <c r="DA16" s="978"/>
      <c r="DB16" s="976"/>
      <c r="DC16" s="977"/>
      <c r="DD16" s="977"/>
      <c r="DE16" s="977"/>
      <c r="DF16" s="978"/>
      <c r="DG16" s="976"/>
      <c r="DH16" s="977"/>
      <c r="DI16" s="977"/>
      <c r="DJ16" s="977"/>
      <c r="DK16" s="978"/>
      <c r="DL16" s="976"/>
      <c r="DM16" s="977"/>
      <c r="DN16" s="977"/>
      <c r="DO16" s="977"/>
      <c r="DP16" s="978"/>
      <c r="DQ16" s="976"/>
      <c r="DR16" s="977"/>
      <c r="DS16" s="977"/>
      <c r="DT16" s="977"/>
      <c r="DU16" s="978"/>
      <c r="DV16" s="979"/>
      <c r="DW16" s="980"/>
      <c r="DX16" s="980"/>
      <c r="DY16" s="980"/>
      <c r="DZ16" s="981"/>
      <c r="EA16" s="229"/>
    </row>
    <row r="17" spans="1:131" s="230" customFormat="1" ht="26.25" customHeight="1" x14ac:dyDescent="0.15">
      <c r="A17" s="233">
        <v>11</v>
      </c>
      <c r="B17" s="1017"/>
      <c r="C17" s="1018"/>
      <c r="D17" s="1018"/>
      <c r="E17" s="1018"/>
      <c r="F17" s="1018"/>
      <c r="G17" s="1018"/>
      <c r="H17" s="1018"/>
      <c r="I17" s="1018"/>
      <c r="J17" s="1018"/>
      <c r="K17" s="1018"/>
      <c r="L17" s="1018"/>
      <c r="M17" s="1018"/>
      <c r="N17" s="1018"/>
      <c r="O17" s="1018"/>
      <c r="P17" s="1019"/>
      <c r="Q17" s="1025"/>
      <c r="R17" s="1026"/>
      <c r="S17" s="1026"/>
      <c r="T17" s="1026"/>
      <c r="U17" s="1026"/>
      <c r="V17" s="1026"/>
      <c r="W17" s="1026"/>
      <c r="X17" s="1026"/>
      <c r="Y17" s="1026"/>
      <c r="Z17" s="1026"/>
      <c r="AA17" s="1026"/>
      <c r="AB17" s="1026"/>
      <c r="AC17" s="1026"/>
      <c r="AD17" s="1026"/>
      <c r="AE17" s="1027"/>
      <c r="AF17" s="1022"/>
      <c r="AG17" s="1023"/>
      <c r="AH17" s="1023"/>
      <c r="AI17" s="1023"/>
      <c r="AJ17" s="1024"/>
      <c r="AK17" s="1067"/>
      <c r="AL17" s="1068"/>
      <c r="AM17" s="1068"/>
      <c r="AN17" s="1068"/>
      <c r="AO17" s="1068"/>
      <c r="AP17" s="1068"/>
      <c r="AQ17" s="1068"/>
      <c r="AR17" s="1068"/>
      <c r="AS17" s="1068"/>
      <c r="AT17" s="1068"/>
      <c r="AU17" s="1069"/>
      <c r="AV17" s="1069"/>
      <c r="AW17" s="1069"/>
      <c r="AX17" s="1069"/>
      <c r="AY17" s="1070"/>
      <c r="AZ17" s="226"/>
      <c r="BA17" s="226"/>
      <c r="BB17" s="226"/>
      <c r="BC17" s="226"/>
      <c r="BD17" s="226"/>
      <c r="BE17" s="227"/>
      <c r="BF17" s="227"/>
      <c r="BG17" s="227"/>
      <c r="BH17" s="227"/>
      <c r="BI17" s="227"/>
      <c r="BJ17" s="227"/>
      <c r="BK17" s="227"/>
      <c r="BL17" s="227"/>
      <c r="BM17" s="227"/>
      <c r="BN17" s="227"/>
      <c r="BO17" s="227"/>
      <c r="BP17" s="227"/>
      <c r="BQ17" s="233">
        <v>11</v>
      </c>
      <c r="BR17" s="234"/>
      <c r="BS17" s="979"/>
      <c r="BT17" s="980"/>
      <c r="BU17" s="980"/>
      <c r="BV17" s="980"/>
      <c r="BW17" s="980"/>
      <c r="BX17" s="980"/>
      <c r="BY17" s="980"/>
      <c r="BZ17" s="980"/>
      <c r="CA17" s="980"/>
      <c r="CB17" s="980"/>
      <c r="CC17" s="980"/>
      <c r="CD17" s="980"/>
      <c r="CE17" s="980"/>
      <c r="CF17" s="980"/>
      <c r="CG17" s="1001"/>
      <c r="CH17" s="976"/>
      <c r="CI17" s="977"/>
      <c r="CJ17" s="977"/>
      <c r="CK17" s="977"/>
      <c r="CL17" s="978"/>
      <c r="CM17" s="976"/>
      <c r="CN17" s="977"/>
      <c r="CO17" s="977"/>
      <c r="CP17" s="977"/>
      <c r="CQ17" s="978"/>
      <c r="CR17" s="976"/>
      <c r="CS17" s="977"/>
      <c r="CT17" s="977"/>
      <c r="CU17" s="977"/>
      <c r="CV17" s="978"/>
      <c r="CW17" s="976"/>
      <c r="CX17" s="977"/>
      <c r="CY17" s="977"/>
      <c r="CZ17" s="977"/>
      <c r="DA17" s="978"/>
      <c r="DB17" s="976"/>
      <c r="DC17" s="977"/>
      <c r="DD17" s="977"/>
      <c r="DE17" s="977"/>
      <c r="DF17" s="978"/>
      <c r="DG17" s="976"/>
      <c r="DH17" s="977"/>
      <c r="DI17" s="977"/>
      <c r="DJ17" s="977"/>
      <c r="DK17" s="978"/>
      <c r="DL17" s="976"/>
      <c r="DM17" s="977"/>
      <c r="DN17" s="977"/>
      <c r="DO17" s="977"/>
      <c r="DP17" s="978"/>
      <c r="DQ17" s="976"/>
      <c r="DR17" s="977"/>
      <c r="DS17" s="977"/>
      <c r="DT17" s="977"/>
      <c r="DU17" s="978"/>
      <c r="DV17" s="979"/>
      <c r="DW17" s="980"/>
      <c r="DX17" s="980"/>
      <c r="DY17" s="980"/>
      <c r="DZ17" s="981"/>
      <c r="EA17" s="229"/>
    </row>
    <row r="18" spans="1:131" s="230" customFormat="1" ht="26.25" customHeight="1" x14ac:dyDescent="0.15">
      <c r="A18" s="233">
        <v>12</v>
      </c>
      <c r="B18" s="1017"/>
      <c r="C18" s="1018"/>
      <c r="D18" s="1018"/>
      <c r="E18" s="1018"/>
      <c r="F18" s="1018"/>
      <c r="G18" s="1018"/>
      <c r="H18" s="1018"/>
      <c r="I18" s="1018"/>
      <c r="J18" s="1018"/>
      <c r="K18" s="1018"/>
      <c r="L18" s="1018"/>
      <c r="M18" s="1018"/>
      <c r="N18" s="1018"/>
      <c r="O18" s="1018"/>
      <c r="P18" s="1019"/>
      <c r="Q18" s="1025"/>
      <c r="R18" s="1026"/>
      <c r="S18" s="1026"/>
      <c r="T18" s="1026"/>
      <c r="U18" s="1026"/>
      <c r="V18" s="1026"/>
      <c r="W18" s="1026"/>
      <c r="X18" s="1026"/>
      <c r="Y18" s="1026"/>
      <c r="Z18" s="1026"/>
      <c r="AA18" s="1026"/>
      <c r="AB18" s="1026"/>
      <c r="AC18" s="1026"/>
      <c r="AD18" s="1026"/>
      <c r="AE18" s="1027"/>
      <c r="AF18" s="1022"/>
      <c r="AG18" s="1023"/>
      <c r="AH18" s="1023"/>
      <c r="AI18" s="1023"/>
      <c r="AJ18" s="1024"/>
      <c r="AK18" s="1067"/>
      <c r="AL18" s="1068"/>
      <c r="AM18" s="1068"/>
      <c r="AN18" s="1068"/>
      <c r="AO18" s="1068"/>
      <c r="AP18" s="1068"/>
      <c r="AQ18" s="1068"/>
      <c r="AR18" s="1068"/>
      <c r="AS18" s="1068"/>
      <c r="AT18" s="1068"/>
      <c r="AU18" s="1069"/>
      <c r="AV18" s="1069"/>
      <c r="AW18" s="1069"/>
      <c r="AX18" s="1069"/>
      <c r="AY18" s="1070"/>
      <c r="AZ18" s="226"/>
      <c r="BA18" s="226"/>
      <c r="BB18" s="226"/>
      <c r="BC18" s="226"/>
      <c r="BD18" s="226"/>
      <c r="BE18" s="227"/>
      <c r="BF18" s="227"/>
      <c r="BG18" s="227"/>
      <c r="BH18" s="227"/>
      <c r="BI18" s="227"/>
      <c r="BJ18" s="227"/>
      <c r="BK18" s="227"/>
      <c r="BL18" s="227"/>
      <c r="BM18" s="227"/>
      <c r="BN18" s="227"/>
      <c r="BO18" s="227"/>
      <c r="BP18" s="227"/>
      <c r="BQ18" s="233">
        <v>12</v>
      </c>
      <c r="BR18" s="234"/>
      <c r="BS18" s="979"/>
      <c r="BT18" s="980"/>
      <c r="BU18" s="980"/>
      <c r="BV18" s="980"/>
      <c r="BW18" s="980"/>
      <c r="BX18" s="980"/>
      <c r="BY18" s="980"/>
      <c r="BZ18" s="980"/>
      <c r="CA18" s="980"/>
      <c r="CB18" s="980"/>
      <c r="CC18" s="980"/>
      <c r="CD18" s="980"/>
      <c r="CE18" s="980"/>
      <c r="CF18" s="980"/>
      <c r="CG18" s="1001"/>
      <c r="CH18" s="976"/>
      <c r="CI18" s="977"/>
      <c r="CJ18" s="977"/>
      <c r="CK18" s="977"/>
      <c r="CL18" s="978"/>
      <c r="CM18" s="976"/>
      <c r="CN18" s="977"/>
      <c r="CO18" s="977"/>
      <c r="CP18" s="977"/>
      <c r="CQ18" s="978"/>
      <c r="CR18" s="976"/>
      <c r="CS18" s="977"/>
      <c r="CT18" s="977"/>
      <c r="CU18" s="977"/>
      <c r="CV18" s="978"/>
      <c r="CW18" s="976"/>
      <c r="CX18" s="977"/>
      <c r="CY18" s="977"/>
      <c r="CZ18" s="977"/>
      <c r="DA18" s="978"/>
      <c r="DB18" s="976"/>
      <c r="DC18" s="977"/>
      <c r="DD18" s="977"/>
      <c r="DE18" s="977"/>
      <c r="DF18" s="978"/>
      <c r="DG18" s="976"/>
      <c r="DH18" s="977"/>
      <c r="DI18" s="977"/>
      <c r="DJ18" s="977"/>
      <c r="DK18" s="978"/>
      <c r="DL18" s="976"/>
      <c r="DM18" s="977"/>
      <c r="DN18" s="977"/>
      <c r="DO18" s="977"/>
      <c r="DP18" s="978"/>
      <c r="DQ18" s="976"/>
      <c r="DR18" s="977"/>
      <c r="DS18" s="977"/>
      <c r="DT18" s="977"/>
      <c r="DU18" s="978"/>
      <c r="DV18" s="979"/>
      <c r="DW18" s="980"/>
      <c r="DX18" s="980"/>
      <c r="DY18" s="980"/>
      <c r="DZ18" s="981"/>
      <c r="EA18" s="229"/>
    </row>
    <row r="19" spans="1:131" s="230" customFormat="1" ht="26.25" customHeight="1" x14ac:dyDescent="0.15">
      <c r="A19" s="233">
        <v>13</v>
      </c>
      <c r="B19" s="1017"/>
      <c r="C19" s="1018"/>
      <c r="D19" s="1018"/>
      <c r="E19" s="1018"/>
      <c r="F19" s="1018"/>
      <c r="G19" s="1018"/>
      <c r="H19" s="1018"/>
      <c r="I19" s="1018"/>
      <c r="J19" s="1018"/>
      <c r="K19" s="1018"/>
      <c r="L19" s="1018"/>
      <c r="M19" s="1018"/>
      <c r="N19" s="1018"/>
      <c r="O19" s="1018"/>
      <c r="P19" s="1019"/>
      <c r="Q19" s="1025"/>
      <c r="R19" s="1026"/>
      <c r="S19" s="1026"/>
      <c r="T19" s="1026"/>
      <c r="U19" s="1026"/>
      <c r="V19" s="1026"/>
      <c r="W19" s="1026"/>
      <c r="X19" s="1026"/>
      <c r="Y19" s="1026"/>
      <c r="Z19" s="1026"/>
      <c r="AA19" s="1026"/>
      <c r="AB19" s="1026"/>
      <c r="AC19" s="1026"/>
      <c r="AD19" s="1026"/>
      <c r="AE19" s="1027"/>
      <c r="AF19" s="1022"/>
      <c r="AG19" s="1023"/>
      <c r="AH19" s="1023"/>
      <c r="AI19" s="1023"/>
      <c r="AJ19" s="1024"/>
      <c r="AK19" s="1067"/>
      <c r="AL19" s="1068"/>
      <c r="AM19" s="1068"/>
      <c r="AN19" s="1068"/>
      <c r="AO19" s="1068"/>
      <c r="AP19" s="1068"/>
      <c r="AQ19" s="1068"/>
      <c r="AR19" s="1068"/>
      <c r="AS19" s="1068"/>
      <c r="AT19" s="1068"/>
      <c r="AU19" s="1069"/>
      <c r="AV19" s="1069"/>
      <c r="AW19" s="1069"/>
      <c r="AX19" s="1069"/>
      <c r="AY19" s="1070"/>
      <c r="AZ19" s="226"/>
      <c r="BA19" s="226"/>
      <c r="BB19" s="226"/>
      <c r="BC19" s="226"/>
      <c r="BD19" s="226"/>
      <c r="BE19" s="227"/>
      <c r="BF19" s="227"/>
      <c r="BG19" s="227"/>
      <c r="BH19" s="227"/>
      <c r="BI19" s="227"/>
      <c r="BJ19" s="227"/>
      <c r="BK19" s="227"/>
      <c r="BL19" s="227"/>
      <c r="BM19" s="227"/>
      <c r="BN19" s="227"/>
      <c r="BO19" s="227"/>
      <c r="BP19" s="227"/>
      <c r="BQ19" s="233">
        <v>13</v>
      </c>
      <c r="BR19" s="234"/>
      <c r="BS19" s="979"/>
      <c r="BT19" s="980"/>
      <c r="BU19" s="980"/>
      <c r="BV19" s="980"/>
      <c r="BW19" s="980"/>
      <c r="BX19" s="980"/>
      <c r="BY19" s="980"/>
      <c r="BZ19" s="980"/>
      <c r="CA19" s="980"/>
      <c r="CB19" s="980"/>
      <c r="CC19" s="980"/>
      <c r="CD19" s="980"/>
      <c r="CE19" s="980"/>
      <c r="CF19" s="980"/>
      <c r="CG19" s="1001"/>
      <c r="CH19" s="976"/>
      <c r="CI19" s="977"/>
      <c r="CJ19" s="977"/>
      <c r="CK19" s="977"/>
      <c r="CL19" s="978"/>
      <c r="CM19" s="976"/>
      <c r="CN19" s="977"/>
      <c r="CO19" s="977"/>
      <c r="CP19" s="977"/>
      <c r="CQ19" s="978"/>
      <c r="CR19" s="976"/>
      <c r="CS19" s="977"/>
      <c r="CT19" s="977"/>
      <c r="CU19" s="977"/>
      <c r="CV19" s="978"/>
      <c r="CW19" s="976"/>
      <c r="CX19" s="977"/>
      <c r="CY19" s="977"/>
      <c r="CZ19" s="977"/>
      <c r="DA19" s="978"/>
      <c r="DB19" s="976"/>
      <c r="DC19" s="977"/>
      <c r="DD19" s="977"/>
      <c r="DE19" s="977"/>
      <c r="DF19" s="978"/>
      <c r="DG19" s="976"/>
      <c r="DH19" s="977"/>
      <c r="DI19" s="977"/>
      <c r="DJ19" s="977"/>
      <c r="DK19" s="978"/>
      <c r="DL19" s="976"/>
      <c r="DM19" s="977"/>
      <c r="DN19" s="977"/>
      <c r="DO19" s="977"/>
      <c r="DP19" s="978"/>
      <c r="DQ19" s="976"/>
      <c r="DR19" s="977"/>
      <c r="DS19" s="977"/>
      <c r="DT19" s="977"/>
      <c r="DU19" s="978"/>
      <c r="DV19" s="979"/>
      <c r="DW19" s="980"/>
      <c r="DX19" s="980"/>
      <c r="DY19" s="980"/>
      <c r="DZ19" s="981"/>
      <c r="EA19" s="229"/>
    </row>
    <row r="20" spans="1:131" s="230" customFormat="1" ht="26.25" customHeight="1" x14ac:dyDescent="0.15">
      <c r="A20" s="233">
        <v>14</v>
      </c>
      <c r="B20" s="1017"/>
      <c r="C20" s="1018"/>
      <c r="D20" s="1018"/>
      <c r="E20" s="1018"/>
      <c r="F20" s="1018"/>
      <c r="G20" s="1018"/>
      <c r="H20" s="1018"/>
      <c r="I20" s="1018"/>
      <c r="J20" s="1018"/>
      <c r="K20" s="1018"/>
      <c r="L20" s="1018"/>
      <c r="M20" s="1018"/>
      <c r="N20" s="1018"/>
      <c r="O20" s="1018"/>
      <c r="P20" s="1019"/>
      <c r="Q20" s="1025"/>
      <c r="R20" s="1026"/>
      <c r="S20" s="1026"/>
      <c r="T20" s="1026"/>
      <c r="U20" s="1026"/>
      <c r="V20" s="1026"/>
      <c r="W20" s="1026"/>
      <c r="X20" s="1026"/>
      <c r="Y20" s="1026"/>
      <c r="Z20" s="1026"/>
      <c r="AA20" s="1026"/>
      <c r="AB20" s="1026"/>
      <c r="AC20" s="1026"/>
      <c r="AD20" s="1026"/>
      <c r="AE20" s="1027"/>
      <c r="AF20" s="1022"/>
      <c r="AG20" s="1023"/>
      <c r="AH20" s="1023"/>
      <c r="AI20" s="1023"/>
      <c r="AJ20" s="1024"/>
      <c r="AK20" s="1067"/>
      <c r="AL20" s="1068"/>
      <c r="AM20" s="1068"/>
      <c r="AN20" s="1068"/>
      <c r="AO20" s="1068"/>
      <c r="AP20" s="1068"/>
      <c r="AQ20" s="1068"/>
      <c r="AR20" s="1068"/>
      <c r="AS20" s="1068"/>
      <c r="AT20" s="1068"/>
      <c r="AU20" s="1069"/>
      <c r="AV20" s="1069"/>
      <c r="AW20" s="1069"/>
      <c r="AX20" s="1069"/>
      <c r="AY20" s="1070"/>
      <c r="AZ20" s="226"/>
      <c r="BA20" s="226"/>
      <c r="BB20" s="226"/>
      <c r="BC20" s="226"/>
      <c r="BD20" s="226"/>
      <c r="BE20" s="227"/>
      <c r="BF20" s="227"/>
      <c r="BG20" s="227"/>
      <c r="BH20" s="227"/>
      <c r="BI20" s="227"/>
      <c r="BJ20" s="227"/>
      <c r="BK20" s="227"/>
      <c r="BL20" s="227"/>
      <c r="BM20" s="227"/>
      <c r="BN20" s="227"/>
      <c r="BO20" s="227"/>
      <c r="BP20" s="227"/>
      <c r="BQ20" s="233">
        <v>14</v>
      </c>
      <c r="BR20" s="234"/>
      <c r="BS20" s="979"/>
      <c r="BT20" s="980"/>
      <c r="BU20" s="980"/>
      <c r="BV20" s="980"/>
      <c r="BW20" s="980"/>
      <c r="BX20" s="980"/>
      <c r="BY20" s="980"/>
      <c r="BZ20" s="980"/>
      <c r="CA20" s="980"/>
      <c r="CB20" s="980"/>
      <c r="CC20" s="980"/>
      <c r="CD20" s="980"/>
      <c r="CE20" s="980"/>
      <c r="CF20" s="980"/>
      <c r="CG20" s="1001"/>
      <c r="CH20" s="976"/>
      <c r="CI20" s="977"/>
      <c r="CJ20" s="977"/>
      <c r="CK20" s="977"/>
      <c r="CL20" s="978"/>
      <c r="CM20" s="976"/>
      <c r="CN20" s="977"/>
      <c r="CO20" s="977"/>
      <c r="CP20" s="977"/>
      <c r="CQ20" s="978"/>
      <c r="CR20" s="976"/>
      <c r="CS20" s="977"/>
      <c r="CT20" s="977"/>
      <c r="CU20" s="977"/>
      <c r="CV20" s="978"/>
      <c r="CW20" s="976"/>
      <c r="CX20" s="977"/>
      <c r="CY20" s="977"/>
      <c r="CZ20" s="977"/>
      <c r="DA20" s="978"/>
      <c r="DB20" s="976"/>
      <c r="DC20" s="977"/>
      <c r="DD20" s="977"/>
      <c r="DE20" s="977"/>
      <c r="DF20" s="978"/>
      <c r="DG20" s="976"/>
      <c r="DH20" s="977"/>
      <c r="DI20" s="977"/>
      <c r="DJ20" s="977"/>
      <c r="DK20" s="978"/>
      <c r="DL20" s="976"/>
      <c r="DM20" s="977"/>
      <c r="DN20" s="977"/>
      <c r="DO20" s="977"/>
      <c r="DP20" s="978"/>
      <c r="DQ20" s="976"/>
      <c r="DR20" s="977"/>
      <c r="DS20" s="977"/>
      <c r="DT20" s="977"/>
      <c r="DU20" s="978"/>
      <c r="DV20" s="979"/>
      <c r="DW20" s="980"/>
      <c r="DX20" s="980"/>
      <c r="DY20" s="980"/>
      <c r="DZ20" s="981"/>
      <c r="EA20" s="229"/>
    </row>
    <row r="21" spans="1:131" s="230" customFormat="1" ht="26.25" customHeight="1" thickBot="1" x14ac:dyDescent="0.2">
      <c r="A21" s="233">
        <v>15</v>
      </c>
      <c r="B21" s="1017"/>
      <c r="C21" s="1018"/>
      <c r="D21" s="1018"/>
      <c r="E21" s="1018"/>
      <c r="F21" s="1018"/>
      <c r="G21" s="1018"/>
      <c r="H21" s="1018"/>
      <c r="I21" s="1018"/>
      <c r="J21" s="1018"/>
      <c r="K21" s="1018"/>
      <c r="L21" s="1018"/>
      <c r="M21" s="1018"/>
      <c r="N21" s="1018"/>
      <c r="O21" s="1018"/>
      <c r="P21" s="1019"/>
      <c r="Q21" s="1025"/>
      <c r="R21" s="1026"/>
      <c r="S21" s="1026"/>
      <c r="T21" s="1026"/>
      <c r="U21" s="1026"/>
      <c r="V21" s="1026"/>
      <c r="W21" s="1026"/>
      <c r="X21" s="1026"/>
      <c r="Y21" s="1026"/>
      <c r="Z21" s="1026"/>
      <c r="AA21" s="1026"/>
      <c r="AB21" s="1026"/>
      <c r="AC21" s="1026"/>
      <c r="AD21" s="1026"/>
      <c r="AE21" s="1027"/>
      <c r="AF21" s="1022"/>
      <c r="AG21" s="1023"/>
      <c r="AH21" s="1023"/>
      <c r="AI21" s="1023"/>
      <c r="AJ21" s="1024"/>
      <c r="AK21" s="1067"/>
      <c r="AL21" s="1068"/>
      <c r="AM21" s="1068"/>
      <c r="AN21" s="1068"/>
      <c r="AO21" s="1068"/>
      <c r="AP21" s="1068"/>
      <c r="AQ21" s="1068"/>
      <c r="AR21" s="1068"/>
      <c r="AS21" s="1068"/>
      <c r="AT21" s="1068"/>
      <c r="AU21" s="1069"/>
      <c r="AV21" s="1069"/>
      <c r="AW21" s="1069"/>
      <c r="AX21" s="1069"/>
      <c r="AY21" s="1070"/>
      <c r="AZ21" s="226"/>
      <c r="BA21" s="226"/>
      <c r="BB21" s="226"/>
      <c r="BC21" s="226"/>
      <c r="BD21" s="226"/>
      <c r="BE21" s="227"/>
      <c r="BF21" s="227"/>
      <c r="BG21" s="227"/>
      <c r="BH21" s="227"/>
      <c r="BI21" s="227"/>
      <c r="BJ21" s="227"/>
      <c r="BK21" s="227"/>
      <c r="BL21" s="227"/>
      <c r="BM21" s="227"/>
      <c r="BN21" s="227"/>
      <c r="BO21" s="227"/>
      <c r="BP21" s="227"/>
      <c r="BQ21" s="233">
        <v>15</v>
      </c>
      <c r="BR21" s="234"/>
      <c r="BS21" s="979"/>
      <c r="BT21" s="980"/>
      <c r="BU21" s="980"/>
      <c r="BV21" s="980"/>
      <c r="BW21" s="980"/>
      <c r="BX21" s="980"/>
      <c r="BY21" s="980"/>
      <c r="BZ21" s="980"/>
      <c r="CA21" s="980"/>
      <c r="CB21" s="980"/>
      <c r="CC21" s="980"/>
      <c r="CD21" s="980"/>
      <c r="CE21" s="980"/>
      <c r="CF21" s="980"/>
      <c r="CG21" s="1001"/>
      <c r="CH21" s="976"/>
      <c r="CI21" s="977"/>
      <c r="CJ21" s="977"/>
      <c r="CK21" s="977"/>
      <c r="CL21" s="978"/>
      <c r="CM21" s="976"/>
      <c r="CN21" s="977"/>
      <c r="CO21" s="977"/>
      <c r="CP21" s="977"/>
      <c r="CQ21" s="978"/>
      <c r="CR21" s="976"/>
      <c r="CS21" s="977"/>
      <c r="CT21" s="977"/>
      <c r="CU21" s="977"/>
      <c r="CV21" s="978"/>
      <c r="CW21" s="976"/>
      <c r="CX21" s="977"/>
      <c r="CY21" s="977"/>
      <c r="CZ21" s="977"/>
      <c r="DA21" s="978"/>
      <c r="DB21" s="976"/>
      <c r="DC21" s="977"/>
      <c r="DD21" s="977"/>
      <c r="DE21" s="977"/>
      <c r="DF21" s="978"/>
      <c r="DG21" s="976"/>
      <c r="DH21" s="977"/>
      <c r="DI21" s="977"/>
      <c r="DJ21" s="977"/>
      <c r="DK21" s="978"/>
      <c r="DL21" s="976"/>
      <c r="DM21" s="977"/>
      <c r="DN21" s="977"/>
      <c r="DO21" s="977"/>
      <c r="DP21" s="978"/>
      <c r="DQ21" s="976"/>
      <c r="DR21" s="977"/>
      <c r="DS21" s="977"/>
      <c r="DT21" s="977"/>
      <c r="DU21" s="978"/>
      <c r="DV21" s="979"/>
      <c r="DW21" s="980"/>
      <c r="DX21" s="980"/>
      <c r="DY21" s="980"/>
      <c r="DZ21" s="981"/>
      <c r="EA21" s="229"/>
    </row>
    <row r="22" spans="1:131" s="230" customFormat="1" ht="26.25" customHeight="1" x14ac:dyDescent="0.15">
      <c r="A22" s="233">
        <v>16</v>
      </c>
      <c r="B22" s="1017"/>
      <c r="C22" s="1018"/>
      <c r="D22" s="1018"/>
      <c r="E22" s="1018"/>
      <c r="F22" s="1018"/>
      <c r="G22" s="1018"/>
      <c r="H22" s="1018"/>
      <c r="I22" s="1018"/>
      <c r="J22" s="1018"/>
      <c r="K22" s="1018"/>
      <c r="L22" s="1018"/>
      <c r="M22" s="1018"/>
      <c r="N22" s="1018"/>
      <c r="O22" s="1018"/>
      <c r="P22" s="1019"/>
      <c r="Q22" s="1060"/>
      <c r="R22" s="1061"/>
      <c r="S22" s="1061"/>
      <c r="T22" s="1061"/>
      <c r="U22" s="1061"/>
      <c r="V22" s="1061"/>
      <c r="W22" s="1061"/>
      <c r="X22" s="1061"/>
      <c r="Y22" s="1061"/>
      <c r="Z22" s="1061"/>
      <c r="AA22" s="1061"/>
      <c r="AB22" s="1061"/>
      <c r="AC22" s="1061"/>
      <c r="AD22" s="1061"/>
      <c r="AE22" s="1062"/>
      <c r="AF22" s="1022"/>
      <c r="AG22" s="1023"/>
      <c r="AH22" s="1023"/>
      <c r="AI22" s="1023"/>
      <c r="AJ22" s="1024"/>
      <c r="AK22" s="1063"/>
      <c r="AL22" s="1064"/>
      <c r="AM22" s="1064"/>
      <c r="AN22" s="1064"/>
      <c r="AO22" s="1064"/>
      <c r="AP22" s="1064"/>
      <c r="AQ22" s="1064"/>
      <c r="AR22" s="1064"/>
      <c r="AS22" s="1064"/>
      <c r="AT22" s="1064"/>
      <c r="AU22" s="1065"/>
      <c r="AV22" s="1065"/>
      <c r="AW22" s="1065"/>
      <c r="AX22" s="1065"/>
      <c r="AY22" s="1066"/>
      <c r="AZ22" s="1015" t="s">
        <v>392</v>
      </c>
      <c r="BA22" s="1015"/>
      <c r="BB22" s="1015"/>
      <c r="BC22" s="1015"/>
      <c r="BD22" s="1016"/>
      <c r="BE22" s="227"/>
      <c r="BF22" s="227"/>
      <c r="BG22" s="227"/>
      <c r="BH22" s="227"/>
      <c r="BI22" s="227"/>
      <c r="BJ22" s="227"/>
      <c r="BK22" s="227"/>
      <c r="BL22" s="227"/>
      <c r="BM22" s="227"/>
      <c r="BN22" s="227"/>
      <c r="BO22" s="227"/>
      <c r="BP22" s="227"/>
      <c r="BQ22" s="233">
        <v>16</v>
      </c>
      <c r="BR22" s="234"/>
      <c r="BS22" s="979"/>
      <c r="BT22" s="980"/>
      <c r="BU22" s="980"/>
      <c r="BV22" s="980"/>
      <c r="BW22" s="980"/>
      <c r="BX22" s="980"/>
      <c r="BY22" s="980"/>
      <c r="BZ22" s="980"/>
      <c r="CA22" s="980"/>
      <c r="CB22" s="980"/>
      <c r="CC22" s="980"/>
      <c r="CD22" s="980"/>
      <c r="CE22" s="980"/>
      <c r="CF22" s="980"/>
      <c r="CG22" s="1001"/>
      <c r="CH22" s="976"/>
      <c r="CI22" s="977"/>
      <c r="CJ22" s="977"/>
      <c r="CK22" s="977"/>
      <c r="CL22" s="978"/>
      <c r="CM22" s="976"/>
      <c r="CN22" s="977"/>
      <c r="CO22" s="977"/>
      <c r="CP22" s="977"/>
      <c r="CQ22" s="978"/>
      <c r="CR22" s="976"/>
      <c r="CS22" s="977"/>
      <c r="CT22" s="977"/>
      <c r="CU22" s="977"/>
      <c r="CV22" s="978"/>
      <c r="CW22" s="976"/>
      <c r="CX22" s="977"/>
      <c r="CY22" s="977"/>
      <c r="CZ22" s="977"/>
      <c r="DA22" s="978"/>
      <c r="DB22" s="976"/>
      <c r="DC22" s="977"/>
      <c r="DD22" s="977"/>
      <c r="DE22" s="977"/>
      <c r="DF22" s="978"/>
      <c r="DG22" s="976"/>
      <c r="DH22" s="977"/>
      <c r="DI22" s="977"/>
      <c r="DJ22" s="977"/>
      <c r="DK22" s="978"/>
      <c r="DL22" s="976"/>
      <c r="DM22" s="977"/>
      <c r="DN22" s="977"/>
      <c r="DO22" s="977"/>
      <c r="DP22" s="978"/>
      <c r="DQ22" s="976"/>
      <c r="DR22" s="977"/>
      <c r="DS22" s="977"/>
      <c r="DT22" s="977"/>
      <c r="DU22" s="978"/>
      <c r="DV22" s="979"/>
      <c r="DW22" s="980"/>
      <c r="DX22" s="980"/>
      <c r="DY22" s="980"/>
      <c r="DZ22" s="981"/>
      <c r="EA22" s="229"/>
    </row>
    <row r="23" spans="1:131" s="230" customFormat="1" ht="26.25" customHeight="1" thickBot="1" x14ac:dyDescent="0.2">
      <c r="A23" s="235" t="s">
        <v>393</v>
      </c>
      <c r="B23" s="924" t="s">
        <v>394</v>
      </c>
      <c r="C23" s="925"/>
      <c r="D23" s="925"/>
      <c r="E23" s="925"/>
      <c r="F23" s="925"/>
      <c r="G23" s="925"/>
      <c r="H23" s="925"/>
      <c r="I23" s="925"/>
      <c r="J23" s="925"/>
      <c r="K23" s="925"/>
      <c r="L23" s="925"/>
      <c r="M23" s="925"/>
      <c r="N23" s="925"/>
      <c r="O23" s="925"/>
      <c r="P23" s="935"/>
      <c r="Q23" s="1054">
        <v>80000</v>
      </c>
      <c r="R23" s="1048"/>
      <c r="S23" s="1048"/>
      <c r="T23" s="1048"/>
      <c r="U23" s="1048"/>
      <c r="V23" s="1048">
        <v>75620</v>
      </c>
      <c r="W23" s="1048"/>
      <c r="X23" s="1048"/>
      <c r="Y23" s="1048"/>
      <c r="Z23" s="1048"/>
      <c r="AA23" s="1048">
        <v>4380</v>
      </c>
      <c r="AB23" s="1048"/>
      <c r="AC23" s="1048"/>
      <c r="AD23" s="1048"/>
      <c r="AE23" s="1055"/>
      <c r="AF23" s="1056">
        <v>3964</v>
      </c>
      <c r="AG23" s="1048"/>
      <c r="AH23" s="1048"/>
      <c r="AI23" s="1048"/>
      <c r="AJ23" s="1057"/>
      <c r="AK23" s="1058"/>
      <c r="AL23" s="1059"/>
      <c r="AM23" s="1059"/>
      <c r="AN23" s="1059"/>
      <c r="AO23" s="1059"/>
      <c r="AP23" s="1048">
        <v>39015</v>
      </c>
      <c r="AQ23" s="1048"/>
      <c r="AR23" s="1048"/>
      <c r="AS23" s="1048"/>
      <c r="AT23" s="1048"/>
      <c r="AU23" s="1049"/>
      <c r="AV23" s="1049"/>
      <c r="AW23" s="1049"/>
      <c r="AX23" s="1049"/>
      <c r="AY23" s="1050"/>
      <c r="AZ23" s="1051" t="str">
        <f>AP8</f>
        <v>-</v>
      </c>
      <c r="BA23" s="1052"/>
      <c r="BB23" s="1052"/>
      <c r="BC23" s="1052"/>
      <c r="BD23" s="1053"/>
      <c r="BE23" s="227"/>
      <c r="BF23" s="227"/>
      <c r="BG23" s="227"/>
      <c r="BH23" s="227"/>
      <c r="BI23" s="227"/>
      <c r="BJ23" s="227"/>
      <c r="BK23" s="227"/>
      <c r="BL23" s="227"/>
      <c r="BM23" s="227"/>
      <c r="BN23" s="227"/>
      <c r="BO23" s="227"/>
      <c r="BP23" s="227"/>
      <c r="BQ23" s="233">
        <v>17</v>
      </c>
      <c r="BR23" s="234"/>
      <c r="BS23" s="979"/>
      <c r="BT23" s="980"/>
      <c r="BU23" s="980"/>
      <c r="BV23" s="980"/>
      <c r="BW23" s="980"/>
      <c r="BX23" s="980"/>
      <c r="BY23" s="980"/>
      <c r="BZ23" s="980"/>
      <c r="CA23" s="980"/>
      <c r="CB23" s="980"/>
      <c r="CC23" s="980"/>
      <c r="CD23" s="980"/>
      <c r="CE23" s="980"/>
      <c r="CF23" s="980"/>
      <c r="CG23" s="1001"/>
      <c r="CH23" s="976"/>
      <c r="CI23" s="977"/>
      <c r="CJ23" s="977"/>
      <c r="CK23" s="977"/>
      <c r="CL23" s="978"/>
      <c r="CM23" s="976"/>
      <c r="CN23" s="977"/>
      <c r="CO23" s="977"/>
      <c r="CP23" s="977"/>
      <c r="CQ23" s="978"/>
      <c r="CR23" s="976"/>
      <c r="CS23" s="977"/>
      <c r="CT23" s="977"/>
      <c r="CU23" s="977"/>
      <c r="CV23" s="978"/>
      <c r="CW23" s="976"/>
      <c r="CX23" s="977"/>
      <c r="CY23" s="977"/>
      <c r="CZ23" s="977"/>
      <c r="DA23" s="978"/>
      <c r="DB23" s="976"/>
      <c r="DC23" s="977"/>
      <c r="DD23" s="977"/>
      <c r="DE23" s="977"/>
      <c r="DF23" s="978"/>
      <c r="DG23" s="976"/>
      <c r="DH23" s="977"/>
      <c r="DI23" s="977"/>
      <c r="DJ23" s="977"/>
      <c r="DK23" s="978"/>
      <c r="DL23" s="976"/>
      <c r="DM23" s="977"/>
      <c r="DN23" s="977"/>
      <c r="DO23" s="977"/>
      <c r="DP23" s="978"/>
      <c r="DQ23" s="976"/>
      <c r="DR23" s="977"/>
      <c r="DS23" s="977"/>
      <c r="DT23" s="977"/>
      <c r="DU23" s="978"/>
      <c r="DV23" s="979"/>
      <c r="DW23" s="980"/>
      <c r="DX23" s="980"/>
      <c r="DY23" s="980"/>
      <c r="DZ23" s="981"/>
      <c r="EA23" s="229"/>
    </row>
    <row r="24" spans="1:131" s="230" customFormat="1" ht="26.25" customHeight="1" x14ac:dyDescent="0.15">
      <c r="A24" s="1047" t="s">
        <v>395</v>
      </c>
      <c r="B24" s="1047"/>
      <c r="C24" s="1047"/>
      <c r="D24" s="1047"/>
      <c r="E24" s="1047"/>
      <c r="F24" s="1047"/>
      <c r="G24" s="1047"/>
      <c r="H24" s="1047"/>
      <c r="I24" s="1047"/>
      <c r="J24" s="1047"/>
      <c r="K24" s="1047"/>
      <c r="L24" s="1047"/>
      <c r="M24" s="1047"/>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47"/>
      <c r="AM24" s="1047"/>
      <c r="AN24" s="1047"/>
      <c r="AO24" s="1047"/>
      <c r="AP24" s="1047"/>
      <c r="AQ24" s="1047"/>
      <c r="AR24" s="1047"/>
      <c r="AS24" s="1047"/>
      <c r="AT24" s="1047"/>
      <c r="AU24" s="1047"/>
      <c r="AV24" s="1047"/>
      <c r="AW24" s="1047"/>
      <c r="AX24" s="1047"/>
      <c r="AY24" s="1047"/>
      <c r="AZ24" s="226"/>
      <c r="BA24" s="226"/>
      <c r="BB24" s="226"/>
      <c r="BC24" s="226"/>
      <c r="BD24" s="226"/>
      <c r="BE24" s="227"/>
      <c r="BF24" s="227"/>
      <c r="BG24" s="227"/>
      <c r="BH24" s="227"/>
      <c r="BI24" s="227"/>
      <c r="BJ24" s="227"/>
      <c r="BK24" s="227"/>
      <c r="BL24" s="227"/>
      <c r="BM24" s="227"/>
      <c r="BN24" s="227"/>
      <c r="BO24" s="227"/>
      <c r="BP24" s="227"/>
      <c r="BQ24" s="233">
        <v>18</v>
      </c>
      <c r="BR24" s="234"/>
      <c r="BS24" s="979"/>
      <c r="BT24" s="980"/>
      <c r="BU24" s="980"/>
      <c r="BV24" s="980"/>
      <c r="BW24" s="980"/>
      <c r="BX24" s="980"/>
      <c r="BY24" s="980"/>
      <c r="BZ24" s="980"/>
      <c r="CA24" s="980"/>
      <c r="CB24" s="980"/>
      <c r="CC24" s="980"/>
      <c r="CD24" s="980"/>
      <c r="CE24" s="980"/>
      <c r="CF24" s="980"/>
      <c r="CG24" s="1001"/>
      <c r="CH24" s="976"/>
      <c r="CI24" s="977"/>
      <c r="CJ24" s="977"/>
      <c r="CK24" s="977"/>
      <c r="CL24" s="978"/>
      <c r="CM24" s="976"/>
      <c r="CN24" s="977"/>
      <c r="CO24" s="977"/>
      <c r="CP24" s="977"/>
      <c r="CQ24" s="978"/>
      <c r="CR24" s="976"/>
      <c r="CS24" s="977"/>
      <c r="CT24" s="977"/>
      <c r="CU24" s="977"/>
      <c r="CV24" s="978"/>
      <c r="CW24" s="976"/>
      <c r="CX24" s="977"/>
      <c r="CY24" s="977"/>
      <c r="CZ24" s="977"/>
      <c r="DA24" s="978"/>
      <c r="DB24" s="976"/>
      <c r="DC24" s="977"/>
      <c r="DD24" s="977"/>
      <c r="DE24" s="977"/>
      <c r="DF24" s="978"/>
      <c r="DG24" s="976"/>
      <c r="DH24" s="977"/>
      <c r="DI24" s="977"/>
      <c r="DJ24" s="977"/>
      <c r="DK24" s="978"/>
      <c r="DL24" s="976"/>
      <c r="DM24" s="977"/>
      <c r="DN24" s="977"/>
      <c r="DO24" s="977"/>
      <c r="DP24" s="978"/>
      <c r="DQ24" s="976"/>
      <c r="DR24" s="977"/>
      <c r="DS24" s="977"/>
      <c r="DT24" s="977"/>
      <c r="DU24" s="978"/>
      <c r="DV24" s="979"/>
      <c r="DW24" s="980"/>
      <c r="DX24" s="980"/>
      <c r="DY24" s="980"/>
      <c r="DZ24" s="981"/>
      <c r="EA24" s="229"/>
    </row>
    <row r="25" spans="1:131" ht="26.25" customHeight="1" thickBot="1" x14ac:dyDescent="0.2">
      <c r="A25" s="1046" t="s">
        <v>396</v>
      </c>
      <c r="B25" s="1046"/>
      <c r="C25" s="1046"/>
      <c r="D25" s="1046"/>
      <c r="E25" s="1046"/>
      <c r="F25" s="1046"/>
      <c r="G25" s="1046"/>
      <c r="H25" s="1046"/>
      <c r="I25" s="1046"/>
      <c r="J25" s="1046"/>
      <c r="K25" s="1046"/>
      <c r="L25" s="1046"/>
      <c r="M25" s="1046"/>
      <c r="N25" s="1046"/>
      <c r="O25" s="1046"/>
      <c r="P25" s="1046"/>
      <c r="Q25" s="1046"/>
      <c r="R25" s="1046"/>
      <c r="S25" s="1046"/>
      <c r="T25" s="1046"/>
      <c r="U25" s="1046"/>
      <c r="V25" s="1046"/>
      <c r="W25" s="1046"/>
      <c r="X25" s="1046"/>
      <c r="Y25" s="1046"/>
      <c r="Z25" s="1046"/>
      <c r="AA25" s="1046"/>
      <c r="AB25" s="1046"/>
      <c r="AC25" s="1046"/>
      <c r="AD25" s="1046"/>
      <c r="AE25" s="1046"/>
      <c r="AF25" s="1046"/>
      <c r="AG25" s="1046"/>
      <c r="AH25" s="1046"/>
      <c r="AI25" s="1046"/>
      <c r="AJ25" s="1046"/>
      <c r="AK25" s="1046"/>
      <c r="AL25" s="1046"/>
      <c r="AM25" s="1046"/>
      <c r="AN25" s="1046"/>
      <c r="AO25" s="1046"/>
      <c r="AP25" s="1046"/>
      <c r="AQ25" s="1046"/>
      <c r="AR25" s="1046"/>
      <c r="AS25" s="1046"/>
      <c r="AT25" s="1046"/>
      <c r="AU25" s="1046"/>
      <c r="AV25" s="1046"/>
      <c r="AW25" s="1046"/>
      <c r="AX25" s="1046"/>
      <c r="AY25" s="1046"/>
      <c r="AZ25" s="1046"/>
      <c r="BA25" s="1046"/>
      <c r="BB25" s="1046"/>
      <c r="BC25" s="1046"/>
      <c r="BD25" s="1046"/>
      <c r="BE25" s="1046"/>
      <c r="BF25" s="1046"/>
      <c r="BG25" s="1046"/>
      <c r="BH25" s="1046"/>
      <c r="BI25" s="1046"/>
      <c r="BJ25" s="226"/>
      <c r="BK25" s="226"/>
      <c r="BL25" s="226"/>
      <c r="BM25" s="226"/>
      <c r="BN25" s="226"/>
      <c r="BO25" s="236"/>
      <c r="BP25" s="236"/>
      <c r="BQ25" s="233">
        <v>19</v>
      </c>
      <c r="BR25" s="234"/>
      <c r="BS25" s="979"/>
      <c r="BT25" s="980"/>
      <c r="BU25" s="980"/>
      <c r="BV25" s="980"/>
      <c r="BW25" s="980"/>
      <c r="BX25" s="980"/>
      <c r="BY25" s="980"/>
      <c r="BZ25" s="980"/>
      <c r="CA25" s="980"/>
      <c r="CB25" s="980"/>
      <c r="CC25" s="980"/>
      <c r="CD25" s="980"/>
      <c r="CE25" s="980"/>
      <c r="CF25" s="980"/>
      <c r="CG25" s="1001"/>
      <c r="CH25" s="976"/>
      <c r="CI25" s="977"/>
      <c r="CJ25" s="977"/>
      <c r="CK25" s="977"/>
      <c r="CL25" s="978"/>
      <c r="CM25" s="976"/>
      <c r="CN25" s="977"/>
      <c r="CO25" s="977"/>
      <c r="CP25" s="977"/>
      <c r="CQ25" s="978"/>
      <c r="CR25" s="976"/>
      <c r="CS25" s="977"/>
      <c r="CT25" s="977"/>
      <c r="CU25" s="977"/>
      <c r="CV25" s="978"/>
      <c r="CW25" s="976"/>
      <c r="CX25" s="977"/>
      <c r="CY25" s="977"/>
      <c r="CZ25" s="977"/>
      <c r="DA25" s="978"/>
      <c r="DB25" s="976"/>
      <c r="DC25" s="977"/>
      <c r="DD25" s="977"/>
      <c r="DE25" s="977"/>
      <c r="DF25" s="978"/>
      <c r="DG25" s="976"/>
      <c r="DH25" s="977"/>
      <c r="DI25" s="977"/>
      <c r="DJ25" s="977"/>
      <c r="DK25" s="978"/>
      <c r="DL25" s="976"/>
      <c r="DM25" s="977"/>
      <c r="DN25" s="977"/>
      <c r="DO25" s="977"/>
      <c r="DP25" s="978"/>
      <c r="DQ25" s="976"/>
      <c r="DR25" s="977"/>
      <c r="DS25" s="977"/>
      <c r="DT25" s="977"/>
      <c r="DU25" s="978"/>
      <c r="DV25" s="979"/>
      <c r="DW25" s="980"/>
      <c r="DX25" s="980"/>
      <c r="DY25" s="980"/>
      <c r="DZ25" s="981"/>
      <c r="EA25" s="224"/>
    </row>
    <row r="26" spans="1:131" ht="26.25" customHeight="1" x14ac:dyDescent="0.15">
      <c r="A26" s="982" t="s">
        <v>373</v>
      </c>
      <c r="B26" s="983"/>
      <c r="C26" s="983"/>
      <c r="D26" s="983"/>
      <c r="E26" s="983"/>
      <c r="F26" s="983"/>
      <c r="G26" s="983"/>
      <c r="H26" s="983"/>
      <c r="I26" s="983"/>
      <c r="J26" s="983"/>
      <c r="K26" s="983"/>
      <c r="L26" s="983"/>
      <c r="M26" s="983"/>
      <c r="N26" s="983"/>
      <c r="O26" s="983"/>
      <c r="P26" s="984"/>
      <c r="Q26" s="988" t="s">
        <v>397</v>
      </c>
      <c r="R26" s="989"/>
      <c r="S26" s="989"/>
      <c r="T26" s="989"/>
      <c r="U26" s="990"/>
      <c r="V26" s="988" t="s">
        <v>398</v>
      </c>
      <c r="W26" s="989"/>
      <c r="X26" s="989"/>
      <c r="Y26" s="989"/>
      <c r="Z26" s="990"/>
      <c r="AA26" s="988" t="s">
        <v>399</v>
      </c>
      <c r="AB26" s="989"/>
      <c r="AC26" s="989"/>
      <c r="AD26" s="989"/>
      <c r="AE26" s="989"/>
      <c r="AF26" s="1042" t="s">
        <v>400</v>
      </c>
      <c r="AG26" s="995"/>
      <c r="AH26" s="995"/>
      <c r="AI26" s="995"/>
      <c r="AJ26" s="1043"/>
      <c r="AK26" s="989" t="s">
        <v>401</v>
      </c>
      <c r="AL26" s="989"/>
      <c r="AM26" s="989"/>
      <c r="AN26" s="989"/>
      <c r="AO26" s="990"/>
      <c r="AP26" s="988" t="s">
        <v>402</v>
      </c>
      <c r="AQ26" s="989"/>
      <c r="AR26" s="989"/>
      <c r="AS26" s="989"/>
      <c r="AT26" s="990"/>
      <c r="AU26" s="988" t="s">
        <v>403</v>
      </c>
      <c r="AV26" s="989"/>
      <c r="AW26" s="989"/>
      <c r="AX26" s="989"/>
      <c r="AY26" s="990"/>
      <c r="AZ26" s="988" t="s">
        <v>404</v>
      </c>
      <c r="BA26" s="989"/>
      <c r="BB26" s="989"/>
      <c r="BC26" s="989"/>
      <c r="BD26" s="990"/>
      <c r="BE26" s="988" t="s">
        <v>380</v>
      </c>
      <c r="BF26" s="989"/>
      <c r="BG26" s="989"/>
      <c r="BH26" s="989"/>
      <c r="BI26" s="1002"/>
      <c r="BJ26" s="226"/>
      <c r="BK26" s="226"/>
      <c r="BL26" s="226"/>
      <c r="BM26" s="226"/>
      <c r="BN26" s="226"/>
      <c r="BO26" s="236"/>
      <c r="BP26" s="236"/>
      <c r="BQ26" s="233">
        <v>20</v>
      </c>
      <c r="BR26" s="234"/>
      <c r="BS26" s="979"/>
      <c r="BT26" s="980"/>
      <c r="BU26" s="980"/>
      <c r="BV26" s="980"/>
      <c r="BW26" s="980"/>
      <c r="BX26" s="980"/>
      <c r="BY26" s="980"/>
      <c r="BZ26" s="980"/>
      <c r="CA26" s="980"/>
      <c r="CB26" s="980"/>
      <c r="CC26" s="980"/>
      <c r="CD26" s="980"/>
      <c r="CE26" s="980"/>
      <c r="CF26" s="980"/>
      <c r="CG26" s="1001"/>
      <c r="CH26" s="976"/>
      <c r="CI26" s="977"/>
      <c r="CJ26" s="977"/>
      <c r="CK26" s="977"/>
      <c r="CL26" s="978"/>
      <c r="CM26" s="976"/>
      <c r="CN26" s="977"/>
      <c r="CO26" s="977"/>
      <c r="CP26" s="977"/>
      <c r="CQ26" s="978"/>
      <c r="CR26" s="976"/>
      <c r="CS26" s="977"/>
      <c r="CT26" s="977"/>
      <c r="CU26" s="977"/>
      <c r="CV26" s="978"/>
      <c r="CW26" s="976"/>
      <c r="CX26" s="977"/>
      <c r="CY26" s="977"/>
      <c r="CZ26" s="977"/>
      <c r="DA26" s="978"/>
      <c r="DB26" s="976"/>
      <c r="DC26" s="977"/>
      <c r="DD26" s="977"/>
      <c r="DE26" s="977"/>
      <c r="DF26" s="978"/>
      <c r="DG26" s="976"/>
      <c r="DH26" s="977"/>
      <c r="DI26" s="977"/>
      <c r="DJ26" s="977"/>
      <c r="DK26" s="978"/>
      <c r="DL26" s="976"/>
      <c r="DM26" s="977"/>
      <c r="DN26" s="977"/>
      <c r="DO26" s="977"/>
      <c r="DP26" s="978"/>
      <c r="DQ26" s="976"/>
      <c r="DR26" s="977"/>
      <c r="DS26" s="977"/>
      <c r="DT26" s="977"/>
      <c r="DU26" s="978"/>
      <c r="DV26" s="979"/>
      <c r="DW26" s="980"/>
      <c r="DX26" s="980"/>
      <c r="DY26" s="980"/>
      <c r="DZ26" s="981"/>
      <c r="EA26" s="224"/>
    </row>
    <row r="27" spans="1:131" ht="26.25" customHeight="1" thickBot="1" x14ac:dyDescent="0.2">
      <c r="A27" s="985"/>
      <c r="B27" s="986"/>
      <c r="C27" s="986"/>
      <c r="D27" s="986"/>
      <c r="E27" s="986"/>
      <c r="F27" s="986"/>
      <c r="G27" s="986"/>
      <c r="H27" s="986"/>
      <c r="I27" s="986"/>
      <c r="J27" s="986"/>
      <c r="K27" s="986"/>
      <c r="L27" s="986"/>
      <c r="M27" s="986"/>
      <c r="N27" s="986"/>
      <c r="O27" s="986"/>
      <c r="P27" s="987"/>
      <c r="Q27" s="991"/>
      <c r="R27" s="992"/>
      <c r="S27" s="992"/>
      <c r="T27" s="992"/>
      <c r="U27" s="993"/>
      <c r="V27" s="991"/>
      <c r="W27" s="992"/>
      <c r="X27" s="992"/>
      <c r="Y27" s="992"/>
      <c r="Z27" s="993"/>
      <c r="AA27" s="991"/>
      <c r="AB27" s="992"/>
      <c r="AC27" s="992"/>
      <c r="AD27" s="992"/>
      <c r="AE27" s="992"/>
      <c r="AF27" s="1044"/>
      <c r="AG27" s="998"/>
      <c r="AH27" s="998"/>
      <c r="AI27" s="998"/>
      <c r="AJ27" s="1045"/>
      <c r="AK27" s="992"/>
      <c r="AL27" s="992"/>
      <c r="AM27" s="992"/>
      <c r="AN27" s="992"/>
      <c r="AO27" s="993"/>
      <c r="AP27" s="991"/>
      <c r="AQ27" s="992"/>
      <c r="AR27" s="992"/>
      <c r="AS27" s="992"/>
      <c r="AT27" s="993"/>
      <c r="AU27" s="991"/>
      <c r="AV27" s="992"/>
      <c r="AW27" s="992"/>
      <c r="AX27" s="992"/>
      <c r="AY27" s="993"/>
      <c r="AZ27" s="991"/>
      <c r="BA27" s="992"/>
      <c r="BB27" s="992"/>
      <c r="BC27" s="992"/>
      <c r="BD27" s="993"/>
      <c r="BE27" s="991"/>
      <c r="BF27" s="992"/>
      <c r="BG27" s="992"/>
      <c r="BH27" s="992"/>
      <c r="BI27" s="1003"/>
      <c r="BJ27" s="226"/>
      <c r="BK27" s="226"/>
      <c r="BL27" s="226"/>
      <c r="BM27" s="226"/>
      <c r="BN27" s="226"/>
      <c r="BO27" s="236"/>
      <c r="BP27" s="236"/>
      <c r="BQ27" s="233">
        <v>21</v>
      </c>
      <c r="BR27" s="234"/>
      <c r="BS27" s="979"/>
      <c r="BT27" s="980"/>
      <c r="BU27" s="980"/>
      <c r="BV27" s="980"/>
      <c r="BW27" s="980"/>
      <c r="BX27" s="980"/>
      <c r="BY27" s="980"/>
      <c r="BZ27" s="980"/>
      <c r="CA27" s="980"/>
      <c r="CB27" s="980"/>
      <c r="CC27" s="980"/>
      <c r="CD27" s="980"/>
      <c r="CE27" s="980"/>
      <c r="CF27" s="980"/>
      <c r="CG27" s="1001"/>
      <c r="CH27" s="976"/>
      <c r="CI27" s="977"/>
      <c r="CJ27" s="977"/>
      <c r="CK27" s="977"/>
      <c r="CL27" s="978"/>
      <c r="CM27" s="976"/>
      <c r="CN27" s="977"/>
      <c r="CO27" s="977"/>
      <c r="CP27" s="977"/>
      <c r="CQ27" s="978"/>
      <c r="CR27" s="976"/>
      <c r="CS27" s="977"/>
      <c r="CT27" s="977"/>
      <c r="CU27" s="977"/>
      <c r="CV27" s="978"/>
      <c r="CW27" s="976"/>
      <c r="CX27" s="977"/>
      <c r="CY27" s="977"/>
      <c r="CZ27" s="977"/>
      <c r="DA27" s="978"/>
      <c r="DB27" s="976"/>
      <c r="DC27" s="977"/>
      <c r="DD27" s="977"/>
      <c r="DE27" s="977"/>
      <c r="DF27" s="978"/>
      <c r="DG27" s="976"/>
      <c r="DH27" s="977"/>
      <c r="DI27" s="977"/>
      <c r="DJ27" s="977"/>
      <c r="DK27" s="978"/>
      <c r="DL27" s="976"/>
      <c r="DM27" s="977"/>
      <c r="DN27" s="977"/>
      <c r="DO27" s="977"/>
      <c r="DP27" s="978"/>
      <c r="DQ27" s="976"/>
      <c r="DR27" s="977"/>
      <c r="DS27" s="977"/>
      <c r="DT27" s="977"/>
      <c r="DU27" s="978"/>
      <c r="DV27" s="979"/>
      <c r="DW27" s="980"/>
      <c r="DX27" s="980"/>
      <c r="DY27" s="980"/>
      <c r="DZ27" s="981"/>
      <c r="EA27" s="224"/>
    </row>
    <row r="28" spans="1:131" ht="26.25" customHeight="1" thickTop="1" x14ac:dyDescent="0.15">
      <c r="A28" s="237">
        <v>1</v>
      </c>
      <c r="B28" s="1034" t="s">
        <v>405</v>
      </c>
      <c r="C28" s="1035"/>
      <c r="D28" s="1035"/>
      <c r="E28" s="1035"/>
      <c r="F28" s="1035"/>
      <c r="G28" s="1035"/>
      <c r="H28" s="1035"/>
      <c r="I28" s="1035"/>
      <c r="J28" s="1035"/>
      <c r="K28" s="1035"/>
      <c r="L28" s="1035"/>
      <c r="M28" s="1035"/>
      <c r="N28" s="1035"/>
      <c r="O28" s="1035"/>
      <c r="P28" s="1036"/>
      <c r="Q28" s="1037">
        <v>98</v>
      </c>
      <c r="R28" s="1038"/>
      <c r="S28" s="1038"/>
      <c r="T28" s="1038"/>
      <c r="U28" s="1038"/>
      <c r="V28" s="1038">
        <v>74</v>
      </c>
      <c r="W28" s="1038"/>
      <c r="X28" s="1038"/>
      <c r="Y28" s="1038"/>
      <c r="Z28" s="1038"/>
      <c r="AA28" s="1038">
        <v>24</v>
      </c>
      <c r="AB28" s="1038"/>
      <c r="AC28" s="1038"/>
      <c r="AD28" s="1038"/>
      <c r="AE28" s="1039"/>
      <c r="AF28" s="1040">
        <v>24</v>
      </c>
      <c r="AG28" s="1038"/>
      <c r="AH28" s="1038"/>
      <c r="AI28" s="1038"/>
      <c r="AJ28" s="1041"/>
      <c r="AK28" s="1029" t="s">
        <v>600</v>
      </c>
      <c r="AL28" s="1030"/>
      <c r="AM28" s="1030"/>
      <c r="AN28" s="1030"/>
      <c r="AO28" s="1030"/>
      <c r="AP28" s="1030">
        <v>50</v>
      </c>
      <c r="AQ28" s="1030"/>
      <c r="AR28" s="1030"/>
      <c r="AS28" s="1030"/>
      <c r="AT28" s="1030"/>
      <c r="AU28" s="1030" t="s">
        <v>600</v>
      </c>
      <c r="AV28" s="1030"/>
      <c r="AW28" s="1030"/>
      <c r="AX28" s="1030"/>
      <c r="AY28" s="1030"/>
      <c r="AZ28" s="1031" t="s">
        <v>600</v>
      </c>
      <c r="BA28" s="1031"/>
      <c r="BB28" s="1031"/>
      <c r="BC28" s="1031"/>
      <c r="BD28" s="1031"/>
      <c r="BE28" s="1032"/>
      <c r="BF28" s="1032"/>
      <c r="BG28" s="1032"/>
      <c r="BH28" s="1032"/>
      <c r="BI28" s="1033"/>
      <c r="BJ28" s="226"/>
      <c r="BK28" s="226"/>
      <c r="BL28" s="226"/>
      <c r="BM28" s="226"/>
      <c r="BN28" s="226"/>
      <c r="BO28" s="236"/>
      <c r="BP28" s="236"/>
      <c r="BQ28" s="233">
        <v>22</v>
      </c>
      <c r="BR28" s="234"/>
      <c r="BS28" s="979"/>
      <c r="BT28" s="980"/>
      <c r="BU28" s="980"/>
      <c r="BV28" s="980"/>
      <c r="BW28" s="980"/>
      <c r="BX28" s="980"/>
      <c r="BY28" s="980"/>
      <c r="BZ28" s="980"/>
      <c r="CA28" s="980"/>
      <c r="CB28" s="980"/>
      <c r="CC28" s="980"/>
      <c r="CD28" s="980"/>
      <c r="CE28" s="980"/>
      <c r="CF28" s="980"/>
      <c r="CG28" s="1001"/>
      <c r="CH28" s="976"/>
      <c r="CI28" s="977"/>
      <c r="CJ28" s="977"/>
      <c r="CK28" s="977"/>
      <c r="CL28" s="978"/>
      <c r="CM28" s="976"/>
      <c r="CN28" s="977"/>
      <c r="CO28" s="977"/>
      <c r="CP28" s="977"/>
      <c r="CQ28" s="978"/>
      <c r="CR28" s="976"/>
      <c r="CS28" s="977"/>
      <c r="CT28" s="977"/>
      <c r="CU28" s="977"/>
      <c r="CV28" s="978"/>
      <c r="CW28" s="976"/>
      <c r="CX28" s="977"/>
      <c r="CY28" s="977"/>
      <c r="CZ28" s="977"/>
      <c r="DA28" s="978"/>
      <c r="DB28" s="976"/>
      <c r="DC28" s="977"/>
      <c r="DD28" s="977"/>
      <c r="DE28" s="977"/>
      <c r="DF28" s="978"/>
      <c r="DG28" s="976"/>
      <c r="DH28" s="977"/>
      <c r="DI28" s="977"/>
      <c r="DJ28" s="977"/>
      <c r="DK28" s="978"/>
      <c r="DL28" s="976"/>
      <c r="DM28" s="977"/>
      <c r="DN28" s="977"/>
      <c r="DO28" s="977"/>
      <c r="DP28" s="978"/>
      <c r="DQ28" s="976"/>
      <c r="DR28" s="977"/>
      <c r="DS28" s="977"/>
      <c r="DT28" s="977"/>
      <c r="DU28" s="978"/>
      <c r="DV28" s="979"/>
      <c r="DW28" s="980"/>
      <c r="DX28" s="980"/>
      <c r="DY28" s="980"/>
      <c r="DZ28" s="981"/>
      <c r="EA28" s="224"/>
    </row>
    <row r="29" spans="1:131" ht="26.25" customHeight="1" x14ac:dyDescent="0.15">
      <c r="A29" s="237">
        <v>2</v>
      </c>
      <c r="B29" s="1017" t="s">
        <v>406</v>
      </c>
      <c r="C29" s="1018"/>
      <c r="D29" s="1018"/>
      <c r="E29" s="1018"/>
      <c r="F29" s="1018"/>
      <c r="G29" s="1018"/>
      <c r="H29" s="1018"/>
      <c r="I29" s="1018"/>
      <c r="J29" s="1018"/>
      <c r="K29" s="1018"/>
      <c r="L29" s="1018"/>
      <c r="M29" s="1018"/>
      <c r="N29" s="1018"/>
      <c r="O29" s="1018"/>
      <c r="P29" s="1019"/>
      <c r="Q29" s="1025">
        <v>16167</v>
      </c>
      <c r="R29" s="1026"/>
      <c r="S29" s="1026"/>
      <c r="T29" s="1026"/>
      <c r="U29" s="1026"/>
      <c r="V29" s="1026">
        <v>15207</v>
      </c>
      <c r="W29" s="1026"/>
      <c r="X29" s="1026"/>
      <c r="Y29" s="1026"/>
      <c r="Z29" s="1026"/>
      <c r="AA29" s="1026">
        <v>960</v>
      </c>
      <c r="AB29" s="1026"/>
      <c r="AC29" s="1026"/>
      <c r="AD29" s="1026"/>
      <c r="AE29" s="1027"/>
      <c r="AF29" s="1022">
        <v>960</v>
      </c>
      <c r="AG29" s="1023"/>
      <c r="AH29" s="1023"/>
      <c r="AI29" s="1023"/>
      <c r="AJ29" s="1024"/>
      <c r="AK29" s="967">
        <v>1163</v>
      </c>
      <c r="AL29" s="958"/>
      <c r="AM29" s="958"/>
      <c r="AN29" s="958"/>
      <c r="AO29" s="958"/>
      <c r="AP29" s="958" t="s">
        <v>600</v>
      </c>
      <c r="AQ29" s="958"/>
      <c r="AR29" s="958"/>
      <c r="AS29" s="958"/>
      <c r="AT29" s="958"/>
      <c r="AU29" s="958" t="s">
        <v>600</v>
      </c>
      <c r="AV29" s="958"/>
      <c r="AW29" s="958"/>
      <c r="AX29" s="958"/>
      <c r="AY29" s="958"/>
      <c r="AZ29" s="1028" t="s">
        <v>600</v>
      </c>
      <c r="BA29" s="1028"/>
      <c r="BB29" s="1028"/>
      <c r="BC29" s="1028"/>
      <c r="BD29" s="1028"/>
      <c r="BE29" s="959"/>
      <c r="BF29" s="959"/>
      <c r="BG29" s="959"/>
      <c r="BH29" s="959"/>
      <c r="BI29" s="960"/>
      <c r="BJ29" s="226"/>
      <c r="BK29" s="226"/>
      <c r="BL29" s="226"/>
      <c r="BM29" s="226"/>
      <c r="BN29" s="226"/>
      <c r="BO29" s="236"/>
      <c r="BP29" s="236"/>
      <c r="BQ29" s="233">
        <v>23</v>
      </c>
      <c r="BR29" s="234"/>
      <c r="BS29" s="979"/>
      <c r="BT29" s="980"/>
      <c r="BU29" s="980"/>
      <c r="BV29" s="980"/>
      <c r="BW29" s="980"/>
      <c r="BX29" s="980"/>
      <c r="BY29" s="980"/>
      <c r="BZ29" s="980"/>
      <c r="CA29" s="980"/>
      <c r="CB29" s="980"/>
      <c r="CC29" s="980"/>
      <c r="CD29" s="980"/>
      <c r="CE29" s="980"/>
      <c r="CF29" s="980"/>
      <c r="CG29" s="1001"/>
      <c r="CH29" s="976"/>
      <c r="CI29" s="977"/>
      <c r="CJ29" s="977"/>
      <c r="CK29" s="977"/>
      <c r="CL29" s="978"/>
      <c r="CM29" s="976"/>
      <c r="CN29" s="977"/>
      <c r="CO29" s="977"/>
      <c r="CP29" s="977"/>
      <c r="CQ29" s="978"/>
      <c r="CR29" s="976"/>
      <c r="CS29" s="977"/>
      <c r="CT29" s="977"/>
      <c r="CU29" s="977"/>
      <c r="CV29" s="978"/>
      <c r="CW29" s="976"/>
      <c r="CX29" s="977"/>
      <c r="CY29" s="977"/>
      <c r="CZ29" s="977"/>
      <c r="DA29" s="978"/>
      <c r="DB29" s="976"/>
      <c r="DC29" s="977"/>
      <c r="DD29" s="977"/>
      <c r="DE29" s="977"/>
      <c r="DF29" s="978"/>
      <c r="DG29" s="976"/>
      <c r="DH29" s="977"/>
      <c r="DI29" s="977"/>
      <c r="DJ29" s="977"/>
      <c r="DK29" s="978"/>
      <c r="DL29" s="976"/>
      <c r="DM29" s="977"/>
      <c r="DN29" s="977"/>
      <c r="DO29" s="977"/>
      <c r="DP29" s="978"/>
      <c r="DQ29" s="976"/>
      <c r="DR29" s="977"/>
      <c r="DS29" s="977"/>
      <c r="DT29" s="977"/>
      <c r="DU29" s="978"/>
      <c r="DV29" s="979"/>
      <c r="DW29" s="980"/>
      <c r="DX29" s="980"/>
      <c r="DY29" s="980"/>
      <c r="DZ29" s="981"/>
      <c r="EA29" s="224"/>
    </row>
    <row r="30" spans="1:131" ht="26.25" customHeight="1" x14ac:dyDescent="0.15">
      <c r="A30" s="237">
        <v>3</v>
      </c>
      <c r="B30" s="1017" t="s">
        <v>407</v>
      </c>
      <c r="C30" s="1018"/>
      <c r="D30" s="1018"/>
      <c r="E30" s="1018"/>
      <c r="F30" s="1018"/>
      <c r="G30" s="1018"/>
      <c r="H30" s="1018"/>
      <c r="I30" s="1018"/>
      <c r="J30" s="1018"/>
      <c r="K30" s="1018"/>
      <c r="L30" s="1018"/>
      <c r="M30" s="1018"/>
      <c r="N30" s="1018"/>
      <c r="O30" s="1018"/>
      <c r="P30" s="1019"/>
      <c r="Q30" s="1025">
        <v>2896</v>
      </c>
      <c r="R30" s="1026"/>
      <c r="S30" s="1026"/>
      <c r="T30" s="1026"/>
      <c r="U30" s="1026"/>
      <c r="V30" s="1026">
        <v>2881</v>
      </c>
      <c r="W30" s="1026"/>
      <c r="X30" s="1026"/>
      <c r="Y30" s="1026"/>
      <c r="Z30" s="1026"/>
      <c r="AA30" s="1026">
        <v>16</v>
      </c>
      <c r="AB30" s="1026"/>
      <c r="AC30" s="1026"/>
      <c r="AD30" s="1026"/>
      <c r="AE30" s="1027"/>
      <c r="AF30" s="1022">
        <v>16</v>
      </c>
      <c r="AG30" s="1023"/>
      <c r="AH30" s="1023"/>
      <c r="AI30" s="1023"/>
      <c r="AJ30" s="1024"/>
      <c r="AK30" s="967">
        <v>512</v>
      </c>
      <c r="AL30" s="958"/>
      <c r="AM30" s="958"/>
      <c r="AN30" s="958"/>
      <c r="AO30" s="958"/>
      <c r="AP30" s="958" t="s">
        <v>600</v>
      </c>
      <c r="AQ30" s="958"/>
      <c r="AR30" s="958"/>
      <c r="AS30" s="958"/>
      <c r="AT30" s="958"/>
      <c r="AU30" s="958" t="s">
        <v>600</v>
      </c>
      <c r="AV30" s="958"/>
      <c r="AW30" s="958"/>
      <c r="AX30" s="958"/>
      <c r="AY30" s="958"/>
      <c r="AZ30" s="1028" t="s">
        <v>600</v>
      </c>
      <c r="BA30" s="1028"/>
      <c r="BB30" s="1028"/>
      <c r="BC30" s="1028"/>
      <c r="BD30" s="1028"/>
      <c r="BE30" s="959"/>
      <c r="BF30" s="959"/>
      <c r="BG30" s="959"/>
      <c r="BH30" s="959"/>
      <c r="BI30" s="960"/>
      <c r="BJ30" s="226"/>
      <c r="BK30" s="226"/>
      <c r="BL30" s="226"/>
      <c r="BM30" s="226"/>
      <c r="BN30" s="226"/>
      <c r="BO30" s="236"/>
      <c r="BP30" s="236"/>
      <c r="BQ30" s="233">
        <v>24</v>
      </c>
      <c r="BR30" s="234"/>
      <c r="BS30" s="979"/>
      <c r="BT30" s="980"/>
      <c r="BU30" s="980"/>
      <c r="BV30" s="980"/>
      <c r="BW30" s="980"/>
      <c r="BX30" s="980"/>
      <c r="BY30" s="980"/>
      <c r="BZ30" s="980"/>
      <c r="CA30" s="980"/>
      <c r="CB30" s="980"/>
      <c r="CC30" s="980"/>
      <c r="CD30" s="980"/>
      <c r="CE30" s="980"/>
      <c r="CF30" s="980"/>
      <c r="CG30" s="1001"/>
      <c r="CH30" s="976"/>
      <c r="CI30" s="977"/>
      <c r="CJ30" s="977"/>
      <c r="CK30" s="977"/>
      <c r="CL30" s="978"/>
      <c r="CM30" s="976"/>
      <c r="CN30" s="977"/>
      <c r="CO30" s="977"/>
      <c r="CP30" s="977"/>
      <c r="CQ30" s="978"/>
      <c r="CR30" s="976"/>
      <c r="CS30" s="977"/>
      <c r="CT30" s="977"/>
      <c r="CU30" s="977"/>
      <c r="CV30" s="978"/>
      <c r="CW30" s="976"/>
      <c r="CX30" s="977"/>
      <c r="CY30" s="977"/>
      <c r="CZ30" s="977"/>
      <c r="DA30" s="978"/>
      <c r="DB30" s="976"/>
      <c r="DC30" s="977"/>
      <c r="DD30" s="977"/>
      <c r="DE30" s="977"/>
      <c r="DF30" s="978"/>
      <c r="DG30" s="976"/>
      <c r="DH30" s="977"/>
      <c r="DI30" s="977"/>
      <c r="DJ30" s="977"/>
      <c r="DK30" s="978"/>
      <c r="DL30" s="976"/>
      <c r="DM30" s="977"/>
      <c r="DN30" s="977"/>
      <c r="DO30" s="977"/>
      <c r="DP30" s="978"/>
      <c r="DQ30" s="976"/>
      <c r="DR30" s="977"/>
      <c r="DS30" s="977"/>
      <c r="DT30" s="977"/>
      <c r="DU30" s="978"/>
      <c r="DV30" s="979"/>
      <c r="DW30" s="980"/>
      <c r="DX30" s="980"/>
      <c r="DY30" s="980"/>
      <c r="DZ30" s="981"/>
      <c r="EA30" s="224"/>
    </row>
    <row r="31" spans="1:131" ht="26.25" customHeight="1" x14ac:dyDescent="0.15">
      <c r="A31" s="237">
        <v>4</v>
      </c>
      <c r="B31" s="1017" t="s">
        <v>408</v>
      </c>
      <c r="C31" s="1018"/>
      <c r="D31" s="1018"/>
      <c r="E31" s="1018"/>
      <c r="F31" s="1018"/>
      <c r="G31" s="1018"/>
      <c r="H31" s="1018"/>
      <c r="I31" s="1018"/>
      <c r="J31" s="1018"/>
      <c r="K31" s="1018"/>
      <c r="L31" s="1018"/>
      <c r="M31" s="1018"/>
      <c r="N31" s="1018"/>
      <c r="O31" s="1018"/>
      <c r="P31" s="1019"/>
      <c r="Q31" s="1025">
        <v>3447</v>
      </c>
      <c r="R31" s="1026"/>
      <c r="S31" s="1026"/>
      <c r="T31" s="1026"/>
      <c r="U31" s="1026"/>
      <c r="V31" s="1026">
        <v>2988</v>
      </c>
      <c r="W31" s="1026"/>
      <c r="X31" s="1026"/>
      <c r="Y31" s="1026"/>
      <c r="Z31" s="1026"/>
      <c r="AA31" s="1026">
        <v>459</v>
      </c>
      <c r="AB31" s="1026"/>
      <c r="AC31" s="1026"/>
      <c r="AD31" s="1026"/>
      <c r="AE31" s="1027"/>
      <c r="AF31" s="1022">
        <v>2681</v>
      </c>
      <c r="AG31" s="1023"/>
      <c r="AH31" s="1023"/>
      <c r="AI31" s="1023"/>
      <c r="AJ31" s="1024"/>
      <c r="AK31" s="967">
        <v>35</v>
      </c>
      <c r="AL31" s="958"/>
      <c r="AM31" s="958"/>
      <c r="AN31" s="958"/>
      <c r="AO31" s="958"/>
      <c r="AP31" s="958">
        <v>1418</v>
      </c>
      <c r="AQ31" s="958"/>
      <c r="AR31" s="958"/>
      <c r="AS31" s="958"/>
      <c r="AT31" s="958"/>
      <c r="AU31" s="958">
        <v>10</v>
      </c>
      <c r="AV31" s="958"/>
      <c r="AW31" s="958"/>
      <c r="AX31" s="958"/>
      <c r="AY31" s="958"/>
      <c r="AZ31" s="1028" t="s">
        <v>600</v>
      </c>
      <c r="BA31" s="1028"/>
      <c r="BB31" s="1028"/>
      <c r="BC31" s="1028"/>
      <c r="BD31" s="1028"/>
      <c r="BE31" s="959" t="s">
        <v>409</v>
      </c>
      <c r="BF31" s="959"/>
      <c r="BG31" s="959"/>
      <c r="BH31" s="959"/>
      <c r="BI31" s="960"/>
      <c r="BJ31" s="226"/>
      <c r="BK31" s="226"/>
      <c r="BL31" s="226"/>
      <c r="BM31" s="226"/>
      <c r="BN31" s="226"/>
      <c r="BO31" s="236"/>
      <c r="BP31" s="236"/>
      <c r="BQ31" s="233">
        <v>25</v>
      </c>
      <c r="BR31" s="234"/>
      <c r="BS31" s="979"/>
      <c r="BT31" s="980"/>
      <c r="BU31" s="980"/>
      <c r="BV31" s="980"/>
      <c r="BW31" s="980"/>
      <c r="BX31" s="980"/>
      <c r="BY31" s="980"/>
      <c r="BZ31" s="980"/>
      <c r="CA31" s="980"/>
      <c r="CB31" s="980"/>
      <c r="CC31" s="980"/>
      <c r="CD31" s="980"/>
      <c r="CE31" s="980"/>
      <c r="CF31" s="980"/>
      <c r="CG31" s="1001"/>
      <c r="CH31" s="976"/>
      <c r="CI31" s="977"/>
      <c r="CJ31" s="977"/>
      <c r="CK31" s="977"/>
      <c r="CL31" s="978"/>
      <c r="CM31" s="976"/>
      <c r="CN31" s="977"/>
      <c r="CO31" s="977"/>
      <c r="CP31" s="977"/>
      <c r="CQ31" s="978"/>
      <c r="CR31" s="976"/>
      <c r="CS31" s="977"/>
      <c r="CT31" s="977"/>
      <c r="CU31" s="977"/>
      <c r="CV31" s="978"/>
      <c r="CW31" s="976"/>
      <c r="CX31" s="977"/>
      <c r="CY31" s="977"/>
      <c r="CZ31" s="977"/>
      <c r="DA31" s="978"/>
      <c r="DB31" s="976"/>
      <c r="DC31" s="977"/>
      <c r="DD31" s="977"/>
      <c r="DE31" s="977"/>
      <c r="DF31" s="978"/>
      <c r="DG31" s="976"/>
      <c r="DH31" s="977"/>
      <c r="DI31" s="977"/>
      <c r="DJ31" s="977"/>
      <c r="DK31" s="978"/>
      <c r="DL31" s="976"/>
      <c r="DM31" s="977"/>
      <c r="DN31" s="977"/>
      <c r="DO31" s="977"/>
      <c r="DP31" s="978"/>
      <c r="DQ31" s="976"/>
      <c r="DR31" s="977"/>
      <c r="DS31" s="977"/>
      <c r="DT31" s="977"/>
      <c r="DU31" s="978"/>
      <c r="DV31" s="979"/>
      <c r="DW31" s="980"/>
      <c r="DX31" s="980"/>
      <c r="DY31" s="980"/>
      <c r="DZ31" s="981"/>
      <c r="EA31" s="224"/>
    </row>
    <row r="32" spans="1:131" ht="26.25" customHeight="1" x14ac:dyDescent="0.15">
      <c r="A32" s="237">
        <v>5</v>
      </c>
      <c r="B32" s="1017" t="s">
        <v>410</v>
      </c>
      <c r="C32" s="1018"/>
      <c r="D32" s="1018"/>
      <c r="E32" s="1018"/>
      <c r="F32" s="1018"/>
      <c r="G32" s="1018"/>
      <c r="H32" s="1018"/>
      <c r="I32" s="1018"/>
      <c r="J32" s="1018"/>
      <c r="K32" s="1018"/>
      <c r="L32" s="1018"/>
      <c r="M32" s="1018"/>
      <c r="N32" s="1018"/>
      <c r="O32" s="1018"/>
      <c r="P32" s="1019"/>
      <c r="Q32" s="1025">
        <v>4196</v>
      </c>
      <c r="R32" s="1026"/>
      <c r="S32" s="1026"/>
      <c r="T32" s="1026"/>
      <c r="U32" s="1026"/>
      <c r="V32" s="1026">
        <v>3819</v>
      </c>
      <c r="W32" s="1026"/>
      <c r="X32" s="1026"/>
      <c r="Y32" s="1026"/>
      <c r="Z32" s="1026"/>
      <c r="AA32" s="1026">
        <v>378</v>
      </c>
      <c r="AB32" s="1026"/>
      <c r="AC32" s="1026"/>
      <c r="AD32" s="1026"/>
      <c r="AE32" s="1027"/>
      <c r="AF32" s="1022">
        <v>773</v>
      </c>
      <c r="AG32" s="1023"/>
      <c r="AH32" s="1023"/>
      <c r="AI32" s="1023"/>
      <c r="AJ32" s="1024"/>
      <c r="AK32" s="967">
        <v>721</v>
      </c>
      <c r="AL32" s="958"/>
      <c r="AM32" s="958"/>
      <c r="AN32" s="958"/>
      <c r="AO32" s="958"/>
      <c r="AP32" s="958">
        <v>21133</v>
      </c>
      <c r="AQ32" s="958"/>
      <c r="AR32" s="958"/>
      <c r="AS32" s="958"/>
      <c r="AT32" s="958"/>
      <c r="AU32" s="958">
        <v>6995</v>
      </c>
      <c r="AV32" s="958"/>
      <c r="AW32" s="958"/>
      <c r="AX32" s="958"/>
      <c r="AY32" s="958"/>
      <c r="AZ32" s="1028" t="s">
        <v>600</v>
      </c>
      <c r="BA32" s="1028"/>
      <c r="BB32" s="1028"/>
      <c r="BC32" s="1028"/>
      <c r="BD32" s="1028"/>
      <c r="BE32" s="959" t="s">
        <v>409</v>
      </c>
      <c r="BF32" s="959"/>
      <c r="BG32" s="959"/>
      <c r="BH32" s="959"/>
      <c r="BI32" s="960"/>
      <c r="BJ32" s="226"/>
      <c r="BK32" s="226"/>
      <c r="BL32" s="226"/>
      <c r="BM32" s="226"/>
      <c r="BN32" s="226"/>
      <c r="BO32" s="236"/>
      <c r="BP32" s="236"/>
      <c r="BQ32" s="233">
        <v>26</v>
      </c>
      <c r="BR32" s="234"/>
      <c r="BS32" s="979"/>
      <c r="BT32" s="980"/>
      <c r="BU32" s="980"/>
      <c r="BV32" s="980"/>
      <c r="BW32" s="980"/>
      <c r="BX32" s="980"/>
      <c r="BY32" s="980"/>
      <c r="BZ32" s="980"/>
      <c r="CA32" s="980"/>
      <c r="CB32" s="980"/>
      <c r="CC32" s="980"/>
      <c r="CD32" s="980"/>
      <c r="CE32" s="980"/>
      <c r="CF32" s="980"/>
      <c r="CG32" s="1001"/>
      <c r="CH32" s="976"/>
      <c r="CI32" s="977"/>
      <c r="CJ32" s="977"/>
      <c r="CK32" s="977"/>
      <c r="CL32" s="978"/>
      <c r="CM32" s="976"/>
      <c r="CN32" s="977"/>
      <c r="CO32" s="977"/>
      <c r="CP32" s="977"/>
      <c r="CQ32" s="978"/>
      <c r="CR32" s="976"/>
      <c r="CS32" s="977"/>
      <c r="CT32" s="977"/>
      <c r="CU32" s="977"/>
      <c r="CV32" s="978"/>
      <c r="CW32" s="976"/>
      <c r="CX32" s="977"/>
      <c r="CY32" s="977"/>
      <c r="CZ32" s="977"/>
      <c r="DA32" s="978"/>
      <c r="DB32" s="976"/>
      <c r="DC32" s="977"/>
      <c r="DD32" s="977"/>
      <c r="DE32" s="977"/>
      <c r="DF32" s="978"/>
      <c r="DG32" s="976"/>
      <c r="DH32" s="977"/>
      <c r="DI32" s="977"/>
      <c r="DJ32" s="977"/>
      <c r="DK32" s="978"/>
      <c r="DL32" s="976"/>
      <c r="DM32" s="977"/>
      <c r="DN32" s="977"/>
      <c r="DO32" s="977"/>
      <c r="DP32" s="978"/>
      <c r="DQ32" s="976"/>
      <c r="DR32" s="977"/>
      <c r="DS32" s="977"/>
      <c r="DT32" s="977"/>
      <c r="DU32" s="978"/>
      <c r="DV32" s="979"/>
      <c r="DW32" s="980"/>
      <c r="DX32" s="980"/>
      <c r="DY32" s="980"/>
      <c r="DZ32" s="981"/>
      <c r="EA32" s="224"/>
    </row>
    <row r="33" spans="1:131" ht="26.25" customHeight="1" x14ac:dyDescent="0.15">
      <c r="A33" s="237">
        <v>6</v>
      </c>
      <c r="B33" s="1017" t="s">
        <v>411</v>
      </c>
      <c r="C33" s="1018"/>
      <c r="D33" s="1018"/>
      <c r="E33" s="1018"/>
      <c r="F33" s="1018"/>
      <c r="G33" s="1018"/>
      <c r="H33" s="1018"/>
      <c r="I33" s="1018"/>
      <c r="J33" s="1018"/>
      <c r="K33" s="1018"/>
      <c r="L33" s="1018"/>
      <c r="M33" s="1018"/>
      <c r="N33" s="1018"/>
      <c r="O33" s="1018"/>
      <c r="P33" s="1019"/>
      <c r="Q33" s="1025">
        <v>18278</v>
      </c>
      <c r="R33" s="1026"/>
      <c r="S33" s="1026"/>
      <c r="T33" s="1026"/>
      <c r="U33" s="1026"/>
      <c r="V33" s="1026">
        <v>18301</v>
      </c>
      <c r="W33" s="1026"/>
      <c r="X33" s="1026"/>
      <c r="Y33" s="1026"/>
      <c r="Z33" s="1026"/>
      <c r="AA33" s="1026">
        <v>-23</v>
      </c>
      <c r="AB33" s="1026"/>
      <c r="AC33" s="1026"/>
      <c r="AD33" s="1026"/>
      <c r="AE33" s="1027"/>
      <c r="AF33" s="1022">
        <v>5266</v>
      </c>
      <c r="AG33" s="1023"/>
      <c r="AH33" s="1023"/>
      <c r="AI33" s="1023"/>
      <c r="AJ33" s="1024"/>
      <c r="AK33" s="967">
        <v>1913</v>
      </c>
      <c r="AL33" s="958"/>
      <c r="AM33" s="958"/>
      <c r="AN33" s="958"/>
      <c r="AO33" s="958"/>
      <c r="AP33" s="958">
        <v>11942</v>
      </c>
      <c r="AQ33" s="958"/>
      <c r="AR33" s="958"/>
      <c r="AS33" s="958"/>
      <c r="AT33" s="958"/>
      <c r="AU33" s="958">
        <v>6425</v>
      </c>
      <c r="AV33" s="958"/>
      <c r="AW33" s="958"/>
      <c r="AX33" s="958"/>
      <c r="AY33" s="958"/>
      <c r="AZ33" s="1028" t="s">
        <v>600</v>
      </c>
      <c r="BA33" s="1028"/>
      <c r="BB33" s="1028"/>
      <c r="BC33" s="1028"/>
      <c r="BD33" s="1028"/>
      <c r="BE33" s="959" t="s">
        <v>409</v>
      </c>
      <c r="BF33" s="959"/>
      <c r="BG33" s="959"/>
      <c r="BH33" s="959"/>
      <c r="BI33" s="960"/>
      <c r="BJ33" s="226"/>
      <c r="BK33" s="226"/>
      <c r="BL33" s="226"/>
      <c r="BM33" s="226"/>
      <c r="BN33" s="226"/>
      <c r="BO33" s="236"/>
      <c r="BP33" s="236"/>
      <c r="BQ33" s="233">
        <v>27</v>
      </c>
      <c r="BR33" s="234"/>
      <c r="BS33" s="979"/>
      <c r="BT33" s="980"/>
      <c r="BU33" s="980"/>
      <c r="BV33" s="980"/>
      <c r="BW33" s="980"/>
      <c r="BX33" s="980"/>
      <c r="BY33" s="980"/>
      <c r="BZ33" s="980"/>
      <c r="CA33" s="980"/>
      <c r="CB33" s="980"/>
      <c r="CC33" s="980"/>
      <c r="CD33" s="980"/>
      <c r="CE33" s="980"/>
      <c r="CF33" s="980"/>
      <c r="CG33" s="1001"/>
      <c r="CH33" s="976"/>
      <c r="CI33" s="977"/>
      <c r="CJ33" s="977"/>
      <c r="CK33" s="977"/>
      <c r="CL33" s="978"/>
      <c r="CM33" s="976"/>
      <c r="CN33" s="977"/>
      <c r="CO33" s="977"/>
      <c r="CP33" s="977"/>
      <c r="CQ33" s="978"/>
      <c r="CR33" s="976"/>
      <c r="CS33" s="977"/>
      <c r="CT33" s="977"/>
      <c r="CU33" s="977"/>
      <c r="CV33" s="978"/>
      <c r="CW33" s="976"/>
      <c r="CX33" s="977"/>
      <c r="CY33" s="977"/>
      <c r="CZ33" s="977"/>
      <c r="DA33" s="978"/>
      <c r="DB33" s="976"/>
      <c r="DC33" s="977"/>
      <c r="DD33" s="977"/>
      <c r="DE33" s="977"/>
      <c r="DF33" s="978"/>
      <c r="DG33" s="976"/>
      <c r="DH33" s="977"/>
      <c r="DI33" s="977"/>
      <c r="DJ33" s="977"/>
      <c r="DK33" s="978"/>
      <c r="DL33" s="976"/>
      <c r="DM33" s="977"/>
      <c r="DN33" s="977"/>
      <c r="DO33" s="977"/>
      <c r="DP33" s="978"/>
      <c r="DQ33" s="976"/>
      <c r="DR33" s="977"/>
      <c r="DS33" s="977"/>
      <c r="DT33" s="977"/>
      <c r="DU33" s="978"/>
      <c r="DV33" s="979"/>
      <c r="DW33" s="980"/>
      <c r="DX33" s="980"/>
      <c r="DY33" s="980"/>
      <c r="DZ33" s="981"/>
      <c r="EA33" s="224"/>
    </row>
    <row r="34" spans="1:131" ht="26.25" customHeight="1" x14ac:dyDescent="0.15">
      <c r="A34" s="237">
        <v>7</v>
      </c>
      <c r="B34" s="1017" t="s">
        <v>412</v>
      </c>
      <c r="C34" s="1018"/>
      <c r="D34" s="1018"/>
      <c r="E34" s="1018"/>
      <c r="F34" s="1018"/>
      <c r="G34" s="1018"/>
      <c r="H34" s="1018"/>
      <c r="I34" s="1018"/>
      <c r="J34" s="1018"/>
      <c r="K34" s="1018"/>
      <c r="L34" s="1018"/>
      <c r="M34" s="1018"/>
      <c r="N34" s="1018"/>
      <c r="O34" s="1018"/>
      <c r="P34" s="1019"/>
      <c r="Q34" s="1025">
        <v>351</v>
      </c>
      <c r="R34" s="1026"/>
      <c r="S34" s="1026"/>
      <c r="T34" s="1026"/>
      <c r="U34" s="1026"/>
      <c r="V34" s="1026">
        <v>39</v>
      </c>
      <c r="W34" s="1026"/>
      <c r="X34" s="1026"/>
      <c r="Y34" s="1026"/>
      <c r="Z34" s="1026"/>
      <c r="AA34" s="1026">
        <v>312</v>
      </c>
      <c r="AB34" s="1026"/>
      <c r="AC34" s="1026"/>
      <c r="AD34" s="1026"/>
      <c r="AE34" s="1027"/>
      <c r="AF34" s="1022">
        <v>360</v>
      </c>
      <c r="AG34" s="1023"/>
      <c r="AH34" s="1023"/>
      <c r="AI34" s="1023"/>
      <c r="AJ34" s="1024"/>
      <c r="AK34" s="967">
        <v>40</v>
      </c>
      <c r="AL34" s="958"/>
      <c r="AM34" s="958"/>
      <c r="AN34" s="958"/>
      <c r="AO34" s="958"/>
      <c r="AP34" s="958" t="s">
        <v>600</v>
      </c>
      <c r="AQ34" s="958"/>
      <c r="AR34" s="958"/>
      <c r="AS34" s="958"/>
      <c r="AT34" s="958"/>
      <c r="AU34" s="958" t="s">
        <v>600</v>
      </c>
      <c r="AV34" s="958"/>
      <c r="AW34" s="958"/>
      <c r="AX34" s="958"/>
      <c r="AY34" s="958"/>
      <c r="AZ34" s="1028" t="s">
        <v>600</v>
      </c>
      <c r="BA34" s="1028"/>
      <c r="BB34" s="1028"/>
      <c r="BC34" s="1028"/>
      <c r="BD34" s="1028"/>
      <c r="BE34" s="959" t="s">
        <v>413</v>
      </c>
      <c r="BF34" s="959"/>
      <c r="BG34" s="959"/>
      <c r="BH34" s="959"/>
      <c r="BI34" s="960"/>
      <c r="BJ34" s="226"/>
      <c r="BK34" s="226"/>
      <c r="BL34" s="226"/>
      <c r="BM34" s="226"/>
      <c r="BN34" s="226"/>
      <c r="BO34" s="236"/>
      <c r="BP34" s="236"/>
      <c r="BQ34" s="233">
        <v>28</v>
      </c>
      <c r="BR34" s="234"/>
      <c r="BS34" s="979"/>
      <c r="BT34" s="980"/>
      <c r="BU34" s="980"/>
      <c r="BV34" s="980"/>
      <c r="BW34" s="980"/>
      <c r="BX34" s="980"/>
      <c r="BY34" s="980"/>
      <c r="BZ34" s="980"/>
      <c r="CA34" s="980"/>
      <c r="CB34" s="980"/>
      <c r="CC34" s="980"/>
      <c r="CD34" s="980"/>
      <c r="CE34" s="980"/>
      <c r="CF34" s="980"/>
      <c r="CG34" s="1001"/>
      <c r="CH34" s="976"/>
      <c r="CI34" s="977"/>
      <c r="CJ34" s="977"/>
      <c r="CK34" s="977"/>
      <c r="CL34" s="978"/>
      <c r="CM34" s="976"/>
      <c r="CN34" s="977"/>
      <c r="CO34" s="977"/>
      <c r="CP34" s="977"/>
      <c r="CQ34" s="978"/>
      <c r="CR34" s="976"/>
      <c r="CS34" s="977"/>
      <c r="CT34" s="977"/>
      <c r="CU34" s="977"/>
      <c r="CV34" s="978"/>
      <c r="CW34" s="976"/>
      <c r="CX34" s="977"/>
      <c r="CY34" s="977"/>
      <c r="CZ34" s="977"/>
      <c r="DA34" s="978"/>
      <c r="DB34" s="976"/>
      <c r="DC34" s="977"/>
      <c r="DD34" s="977"/>
      <c r="DE34" s="977"/>
      <c r="DF34" s="978"/>
      <c r="DG34" s="976"/>
      <c r="DH34" s="977"/>
      <c r="DI34" s="977"/>
      <c r="DJ34" s="977"/>
      <c r="DK34" s="978"/>
      <c r="DL34" s="976"/>
      <c r="DM34" s="977"/>
      <c r="DN34" s="977"/>
      <c r="DO34" s="977"/>
      <c r="DP34" s="978"/>
      <c r="DQ34" s="976"/>
      <c r="DR34" s="977"/>
      <c r="DS34" s="977"/>
      <c r="DT34" s="977"/>
      <c r="DU34" s="978"/>
      <c r="DV34" s="979"/>
      <c r="DW34" s="980"/>
      <c r="DX34" s="980"/>
      <c r="DY34" s="980"/>
      <c r="DZ34" s="981"/>
      <c r="EA34" s="224"/>
    </row>
    <row r="35" spans="1:131" ht="26.25" customHeight="1" x14ac:dyDescent="0.15">
      <c r="A35" s="237">
        <v>8</v>
      </c>
      <c r="B35" s="1017" t="s">
        <v>414</v>
      </c>
      <c r="C35" s="1018"/>
      <c r="D35" s="1018"/>
      <c r="E35" s="1018"/>
      <c r="F35" s="1018"/>
      <c r="G35" s="1018"/>
      <c r="H35" s="1018"/>
      <c r="I35" s="1018"/>
      <c r="J35" s="1018"/>
      <c r="K35" s="1018"/>
      <c r="L35" s="1018"/>
      <c r="M35" s="1018"/>
      <c r="N35" s="1018"/>
      <c r="O35" s="1018"/>
      <c r="P35" s="1019"/>
      <c r="Q35" s="1025">
        <v>233</v>
      </c>
      <c r="R35" s="1026"/>
      <c r="S35" s="1026"/>
      <c r="T35" s="1026"/>
      <c r="U35" s="1026"/>
      <c r="V35" s="1026">
        <v>136</v>
      </c>
      <c r="W35" s="1026"/>
      <c r="X35" s="1026"/>
      <c r="Y35" s="1026"/>
      <c r="Z35" s="1026"/>
      <c r="AA35" s="1026">
        <v>97</v>
      </c>
      <c r="AB35" s="1026"/>
      <c r="AC35" s="1026"/>
      <c r="AD35" s="1026"/>
      <c r="AE35" s="1027"/>
      <c r="AF35" s="1022">
        <v>167</v>
      </c>
      <c r="AG35" s="1023"/>
      <c r="AH35" s="1023"/>
      <c r="AI35" s="1023"/>
      <c r="AJ35" s="1024"/>
      <c r="AK35" s="967">
        <v>88</v>
      </c>
      <c r="AL35" s="958"/>
      <c r="AM35" s="958"/>
      <c r="AN35" s="958"/>
      <c r="AO35" s="958"/>
      <c r="AP35" s="958" t="s">
        <v>600</v>
      </c>
      <c r="AQ35" s="958"/>
      <c r="AR35" s="958"/>
      <c r="AS35" s="958"/>
      <c r="AT35" s="958"/>
      <c r="AU35" s="958" t="s">
        <v>600</v>
      </c>
      <c r="AV35" s="958"/>
      <c r="AW35" s="958"/>
      <c r="AX35" s="958"/>
      <c r="AY35" s="958"/>
      <c r="AZ35" s="1028" t="s">
        <v>600</v>
      </c>
      <c r="BA35" s="1028"/>
      <c r="BB35" s="1028"/>
      <c r="BC35" s="1028"/>
      <c r="BD35" s="1028"/>
      <c r="BE35" s="959" t="s">
        <v>415</v>
      </c>
      <c r="BF35" s="959"/>
      <c r="BG35" s="959"/>
      <c r="BH35" s="959"/>
      <c r="BI35" s="960"/>
      <c r="BJ35" s="226"/>
      <c r="BK35" s="226"/>
      <c r="BL35" s="226"/>
      <c r="BM35" s="226"/>
      <c r="BN35" s="226"/>
      <c r="BO35" s="236"/>
      <c r="BP35" s="236"/>
      <c r="BQ35" s="233">
        <v>29</v>
      </c>
      <c r="BR35" s="234"/>
      <c r="BS35" s="979"/>
      <c r="BT35" s="980"/>
      <c r="BU35" s="980"/>
      <c r="BV35" s="980"/>
      <c r="BW35" s="980"/>
      <c r="BX35" s="980"/>
      <c r="BY35" s="980"/>
      <c r="BZ35" s="980"/>
      <c r="CA35" s="980"/>
      <c r="CB35" s="980"/>
      <c r="CC35" s="980"/>
      <c r="CD35" s="980"/>
      <c r="CE35" s="980"/>
      <c r="CF35" s="980"/>
      <c r="CG35" s="1001"/>
      <c r="CH35" s="976"/>
      <c r="CI35" s="977"/>
      <c r="CJ35" s="977"/>
      <c r="CK35" s="977"/>
      <c r="CL35" s="978"/>
      <c r="CM35" s="976"/>
      <c r="CN35" s="977"/>
      <c r="CO35" s="977"/>
      <c r="CP35" s="977"/>
      <c r="CQ35" s="978"/>
      <c r="CR35" s="976"/>
      <c r="CS35" s="977"/>
      <c r="CT35" s="977"/>
      <c r="CU35" s="977"/>
      <c r="CV35" s="978"/>
      <c r="CW35" s="976"/>
      <c r="CX35" s="977"/>
      <c r="CY35" s="977"/>
      <c r="CZ35" s="977"/>
      <c r="DA35" s="978"/>
      <c r="DB35" s="976"/>
      <c r="DC35" s="977"/>
      <c r="DD35" s="977"/>
      <c r="DE35" s="977"/>
      <c r="DF35" s="978"/>
      <c r="DG35" s="976"/>
      <c r="DH35" s="977"/>
      <c r="DI35" s="977"/>
      <c r="DJ35" s="977"/>
      <c r="DK35" s="978"/>
      <c r="DL35" s="976"/>
      <c r="DM35" s="977"/>
      <c r="DN35" s="977"/>
      <c r="DO35" s="977"/>
      <c r="DP35" s="978"/>
      <c r="DQ35" s="976"/>
      <c r="DR35" s="977"/>
      <c r="DS35" s="977"/>
      <c r="DT35" s="977"/>
      <c r="DU35" s="978"/>
      <c r="DV35" s="979"/>
      <c r="DW35" s="980"/>
      <c r="DX35" s="980"/>
      <c r="DY35" s="980"/>
      <c r="DZ35" s="981"/>
      <c r="EA35" s="224"/>
    </row>
    <row r="36" spans="1:131" ht="26.25" customHeight="1" x14ac:dyDescent="0.15">
      <c r="A36" s="237">
        <v>9</v>
      </c>
      <c r="B36" s="1017"/>
      <c r="C36" s="1018"/>
      <c r="D36" s="1018"/>
      <c r="E36" s="1018"/>
      <c r="F36" s="1018"/>
      <c r="G36" s="1018"/>
      <c r="H36" s="1018"/>
      <c r="I36" s="1018"/>
      <c r="J36" s="1018"/>
      <c r="K36" s="1018"/>
      <c r="L36" s="1018"/>
      <c r="M36" s="1018"/>
      <c r="N36" s="1018"/>
      <c r="O36" s="1018"/>
      <c r="P36" s="1019"/>
      <c r="Q36" s="1025"/>
      <c r="R36" s="1026"/>
      <c r="S36" s="1026"/>
      <c r="T36" s="1026"/>
      <c r="U36" s="1026"/>
      <c r="V36" s="1026"/>
      <c r="W36" s="1026"/>
      <c r="X36" s="1026"/>
      <c r="Y36" s="1026"/>
      <c r="Z36" s="1026"/>
      <c r="AA36" s="1026"/>
      <c r="AB36" s="1026"/>
      <c r="AC36" s="1026"/>
      <c r="AD36" s="1026"/>
      <c r="AE36" s="1027"/>
      <c r="AF36" s="1022"/>
      <c r="AG36" s="1023"/>
      <c r="AH36" s="1023"/>
      <c r="AI36" s="1023"/>
      <c r="AJ36" s="1024"/>
      <c r="AK36" s="967"/>
      <c r="AL36" s="958"/>
      <c r="AM36" s="958"/>
      <c r="AN36" s="958"/>
      <c r="AO36" s="958"/>
      <c r="AP36" s="958"/>
      <c r="AQ36" s="958"/>
      <c r="AR36" s="958"/>
      <c r="AS36" s="958"/>
      <c r="AT36" s="958"/>
      <c r="AU36" s="958"/>
      <c r="AV36" s="958"/>
      <c r="AW36" s="958"/>
      <c r="AX36" s="958"/>
      <c r="AY36" s="958"/>
      <c r="AZ36" s="1028"/>
      <c r="BA36" s="1028"/>
      <c r="BB36" s="1028"/>
      <c r="BC36" s="1028"/>
      <c r="BD36" s="1028"/>
      <c r="BE36" s="959"/>
      <c r="BF36" s="959"/>
      <c r="BG36" s="959"/>
      <c r="BH36" s="959"/>
      <c r="BI36" s="960"/>
      <c r="BJ36" s="226"/>
      <c r="BK36" s="226"/>
      <c r="BL36" s="226"/>
      <c r="BM36" s="226"/>
      <c r="BN36" s="226"/>
      <c r="BO36" s="236"/>
      <c r="BP36" s="236"/>
      <c r="BQ36" s="233">
        <v>30</v>
      </c>
      <c r="BR36" s="234"/>
      <c r="BS36" s="979"/>
      <c r="BT36" s="980"/>
      <c r="BU36" s="980"/>
      <c r="BV36" s="980"/>
      <c r="BW36" s="980"/>
      <c r="BX36" s="980"/>
      <c r="BY36" s="980"/>
      <c r="BZ36" s="980"/>
      <c r="CA36" s="980"/>
      <c r="CB36" s="980"/>
      <c r="CC36" s="980"/>
      <c r="CD36" s="980"/>
      <c r="CE36" s="980"/>
      <c r="CF36" s="980"/>
      <c r="CG36" s="1001"/>
      <c r="CH36" s="976"/>
      <c r="CI36" s="977"/>
      <c r="CJ36" s="977"/>
      <c r="CK36" s="977"/>
      <c r="CL36" s="978"/>
      <c r="CM36" s="976"/>
      <c r="CN36" s="977"/>
      <c r="CO36" s="977"/>
      <c r="CP36" s="977"/>
      <c r="CQ36" s="978"/>
      <c r="CR36" s="976"/>
      <c r="CS36" s="977"/>
      <c r="CT36" s="977"/>
      <c r="CU36" s="977"/>
      <c r="CV36" s="978"/>
      <c r="CW36" s="976"/>
      <c r="CX36" s="977"/>
      <c r="CY36" s="977"/>
      <c r="CZ36" s="977"/>
      <c r="DA36" s="978"/>
      <c r="DB36" s="976"/>
      <c r="DC36" s="977"/>
      <c r="DD36" s="977"/>
      <c r="DE36" s="977"/>
      <c r="DF36" s="978"/>
      <c r="DG36" s="976"/>
      <c r="DH36" s="977"/>
      <c r="DI36" s="977"/>
      <c r="DJ36" s="977"/>
      <c r="DK36" s="978"/>
      <c r="DL36" s="976"/>
      <c r="DM36" s="977"/>
      <c r="DN36" s="977"/>
      <c r="DO36" s="977"/>
      <c r="DP36" s="978"/>
      <c r="DQ36" s="976"/>
      <c r="DR36" s="977"/>
      <c r="DS36" s="977"/>
      <c r="DT36" s="977"/>
      <c r="DU36" s="978"/>
      <c r="DV36" s="979"/>
      <c r="DW36" s="980"/>
      <c r="DX36" s="980"/>
      <c r="DY36" s="980"/>
      <c r="DZ36" s="981"/>
      <c r="EA36" s="224"/>
    </row>
    <row r="37" spans="1:131" ht="26.25" customHeight="1" x14ac:dyDescent="0.15">
      <c r="A37" s="237">
        <v>10</v>
      </c>
      <c r="B37" s="1017"/>
      <c r="C37" s="1018"/>
      <c r="D37" s="1018"/>
      <c r="E37" s="1018"/>
      <c r="F37" s="1018"/>
      <c r="G37" s="1018"/>
      <c r="H37" s="1018"/>
      <c r="I37" s="1018"/>
      <c r="J37" s="1018"/>
      <c r="K37" s="1018"/>
      <c r="L37" s="1018"/>
      <c r="M37" s="1018"/>
      <c r="N37" s="1018"/>
      <c r="O37" s="1018"/>
      <c r="P37" s="1019"/>
      <c r="Q37" s="1025"/>
      <c r="R37" s="1026"/>
      <c r="S37" s="1026"/>
      <c r="T37" s="1026"/>
      <c r="U37" s="1026"/>
      <c r="V37" s="1026"/>
      <c r="W37" s="1026"/>
      <c r="X37" s="1026"/>
      <c r="Y37" s="1026"/>
      <c r="Z37" s="1026"/>
      <c r="AA37" s="1026"/>
      <c r="AB37" s="1026"/>
      <c r="AC37" s="1026"/>
      <c r="AD37" s="1026"/>
      <c r="AE37" s="1027"/>
      <c r="AF37" s="1022"/>
      <c r="AG37" s="1023"/>
      <c r="AH37" s="1023"/>
      <c r="AI37" s="1023"/>
      <c r="AJ37" s="1024"/>
      <c r="AK37" s="967"/>
      <c r="AL37" s="958"/>
      <c r="AM37" s="958"/>
      <c r="AN37" s="958"/>
      <c r="AO37" s="958"/>
      <c r="AP37" s="958"/>
      <c r="AQ37" s="958"/>
      <c r="AR37" s="958"/>
      <c r="AS37" s="958"/>
      <c r="AT37" s="958"/>
      <c r="AU37" s="958"/>
      <c r="AV37" s="958"/>
      <c r="AW37" s="958"/>
      <c r="AX37" s="958"/>
      <c r="AY37" s="958"/>
      <c r="AZ37" s="1028"/>
      <c r="BA37" s="1028"/>
      <c r="BB37" s="1028"/>
      <c r="BC37" s="1028"/>
      <c r="BD37" s="1028"/>
      <c r="BE37" s="959"/>
      <c r="BF37" s="959"/>
      <c r="BG37" s="959"/>
      <c r="BH37" s="959"/>
      <c r="BI37" s="960"/>
      <c r="BJ37" s="226"/>
      <c r="BK37" s="226"/>
      <c r="BL37" s="226"/>
      <c r="BM37" s="226"/>
      <c r="BN37" s="226"/>
      <c r="BO37" s="236"/>
      <c r="BP37" s="236"/>
      <c r="BQ37" s="233">
        <v>31</v>
      </c>
      <c r="BR37" s="234"/>
      <c r="BS37" s="979"/>
      <c r="BT37" s="980"/>
      <c r="BU37" s="980"/>
      <c r="BV37" s="980"/>
      <c r="BW37" s="980"/>
      <c r="BX37" s="980"/>
      <c r="BY37" s="980"/>
      <c r="BZ37" s="980"/>
      <c r="CA37" s="980"/>
      <c r="CB37" s="980"/>
      <c r="CC37" s="980"/>
      <c r="CD37" s="980"/>
      <c r="CE37" s="980"/>
      <c r="CF37" s="980"/>
      <c r="CG37" s="1001"/>
      <c r="CH37" s="976"/>
      <c r="CI37" s="977"/>
      <c r="CJ37" s="977"/>
      <c r="CK37" s="977"/>
      <c r="CL37" s="978"/>
      <c r="CM37" s="976"/>
      <c r="CN37" s="977"/>
      <c r="CO37" s="977"/>
      <c r="CP37" s="977"/>
      <c r="CQ37" s="978"/>
      <c r="CR37" s="976"/>
      <c r="CS37" s="977"/>
      <c r="CT37" s="977"/>
      <c r="CU37" s="977"/>
      <c r="CV37" s="978"/>
      <c r="CW37" s="976"/>
      <c r="CX37" s="977"/>
      <c r="CY37" s="977"/>
      <c r="CZ37" s="977"/>
      <c r="DA37" s="978"/>
      <c r="DB37" s="976"/>
      <c r="DC37" s="977"/>
      <c r="DD37" s="977"/>
      <c r="DE37" s="977"/>
      <c r="DF37" s="978"/>
      <c r="DG37" s="976"/>
      <c r="DH37" s="977"/>
      <c r="DI37" s="977"/>
      <c r="DJ37" s="977"/>
      <c r="DK37" s="978"/>
      <c r="DL37" s="976"/>
      <c r="DM37" s="977"/>
      <c r="DN37" s="977"/>
      <c r="DO37" s="977"/>
      <c r="DP37" s="978"/>
      <c r="DQ37" s="976"/>
      <c r="DR37" s="977"/>
      <c r="DS37" s="977"/>
      <c r="DT37" s="977"/>
      <c r="DU37" s="978"/>
      <c r="DV37" s="979"/>
      <c r="DW37" s="980"/>
      <c r="DX37" s="980"/>
      <c r="DY37" s="980"/>
      <c r="DZ37" s="981"/>
      <c r="EA37" s="224"/>
    </row>
    <row r="38" spans="1:131" ht="26.25" customHeight="1" x14ac:dyDescent="0.15">
      <c r="A38" s="237">
        <v>11</v>
      </c>
      <c r="B38" s="1017"/>
      <c r="C38" s="1018"/>
      <c r="D38" s="1018"/>
      <c r="E38" s="1018"/>
      <c r="F38" s="1018"/>
      <c r="G38" s="1018"/>
      <c r="H38" s="1018"/>
      <c r="I38" s="1018"/>
      <c r="J38" s="1018"/>
      <c r="K38" s="1018"/>
      <c r="L38" s="1018"/>
      <c r="M38" s="1018"/>
      <c r="N38" s="1018"/>
      <c r="O38" s="1018"/>
      <c r="P38" s="1019"/>
      <c r="Q38" s="1025"/>
      <c r="R38" s="1026"/>
      <c r="S38" s="1026"/>
      <c r="T38" s="1026"/>
      <c r="U38" s="1026"/>
      <c r="V38" s="1026"/>
      <c r="W38" s="1026"/>
      <c r="X38" s="1026"/>
      <c r="Y38" s="1026"/>
      <c r="Z38" s="1026"/>
      <c r="AA38" s="1026"/>
      <c r="AB38" s="1026"/>
      <c r="AC38" s="1026"/>
      <c r="AD38" s="1026"/>
      <c r="AE38" s="1027"/>
      <c r="AF38" s="1022"/>
      <c r="AG38" s="1023"/>
      <c r="AH38" s="1023"/>
      <c r="AI38" s="1023"/>
      <c r="AJ38" s="1024"/>
      <c r="AK38" s="967"/>
      <c r="AL38" s="958"/>
      <c r="AM38" s="958"/>
      <c r="AN38" s="958"/>
      <c r="AO38" s="958"/>
      <c r="AP38" s="958"/>
      <c r="AQ38" s="958"/>
      <c r="AR38" s="958"/>
      <c r="AS38" s="958"/>
      <c r="AT38" s="958"/>
      <c r="AU38" s="958"/>
      <c r="AV38" s="958"/>
      <c r="AW38" s="958"/>
      <c r="AX38" s="958"/>
      <c r="AY38" s="958"/>
      <c r="AZ38" s="1028"/>
      <c r="BA38" s="1028"/>
      <c r="BB38" s="1028"/>
      <c r="BC38" s="1028"/>
      <c r="BD38" s="1028"/>
      <c r="BE38" s="959"/>
      <c r="BF38" s="959"/>
      <c r="BG38" s="959"/>
      <c r="BH38" s="959"/>
      <c r="BI38" s="960"/>
      <c r="BJ38" s="226"/>
      <c r="BK38" s="226"/>
      <c r="BL38" s="226"/>
      <c r="BM38" s="226"/>
      <c r="BN38" s="226"/>
      <c r="BO38" s="236"/>
      <c r="BP38" s="236"/>
      <c r="BQ38" s="233">
        <v>32</v>
      </c>
      <c r="BR38" s="234"/>
      <c r="BS38" s="979"/>
      <c r="BT38" s="980"/>
      <c r="BU38" s="980"/>
      <c r="BV38" s="980"/>
      <c r="BW38" s="980"/>
      <c r="BX38" s="980"/>
      <c r="BY38" s="980"/>
      <c r="BZ38" s="980"/>
      <c r="CA38" s="980"/>
      <c r="CB38" s="980"/>
      <c r="CC38" s="980"/>
      <c r="CD38" s="980"/>
      <c r="CE38" s="980"/>
      <c r="CF38" s="980"/>
      <c r="CG38" s="1001"/>
      <c r="CH38" s="976"/>
      <c r="CI38" s="977"/>
      <c r="CJ38" s="977"/>
      <c r="CK38" s="977"/>
      <c r="CL38" s="978"/>
      <c r="CM38" s="976"/>
      <c r="CN38" s="977"/>
      <c r="CO38" s="977"/>
      <c r="CP38" s="977"/>
      <c r="CQ38" s="978"/>
      <c r="CR38" s="976"/>
      <c r="CS38" s="977"/>
      <c r="CT38" s="977"/>
      <c r="CU38" s="977"/>
      <c r="CV38" s="978"/>
      <c r="CW38" s="976"/>
      <c r="CX38" s="977"/>
      <c r="CY38" s="977"/>
      <c r="CZ38" s="977"/>
      <c r="DA38" s="978"/>
      <c r="DB38" s="976"/>
      <c r="DC38" s="977"/>
      <c r="DD38" s="977"/>
      <c r="DE38" s="977"/>
      <c r="DF38" s="978"/>
      <c r="DG38" s="976"/>
      <c r="DH38" s="977"/>
      <c r="DI38" s="977"/>
      <c r="DJ38" s="977"/>
      <c r="DK38" s="978"/>
      <c r="DL38" s="976"/>
      <c r="DM38" s="977"/>
      <c r="DN38" s="977"/>
      <c r="DO38" s="977"/>
      <c r="DP38" s="978"/>
      <c r="DQ38" s="976"/>
      <c r="DR38" s="977"/>
      <c r="DS38" s="977"/>
      <c r="DT38" s="977"/>
      <c r="DU38" s="978"/>
      <c r="DV38" s="979"/>
      <c r="DW38" s="980"/>
      <c r="DX38" s="980"/>
      <c r="DY38" s="980"/>
      <c r="DZ38" s="981"/>
      <c r="EA38" s="224"/>
    </row>
    <row r="39" spans="1:131" ht="26.25" customHeight="1" x14ac:dyDescent="0.15">
      <c r="A39" s="237">
        <v>12</v>
      </c>
      <c r="B39" s="1017"/>
      <c r="C39" s="1018"/>
      <c r="D39" s="1018"/>
      <c r="E39" s="1018"/>
      <c r="F39" s="1018"/>
      <c r="G39" s="1018"/>
      <c r="H39" s="1018"/>
      <c r="I39" s="1018"/>
      <c r="J39" s="1018"/>
      <c r="K39" s="1018"/>
      <c r="L39" s="1018"/>
      <c r="M39" s="1018"/>
      <c r="N39" s="1018"/>
      <c r="O39" s="1018"/>
      <c r="P39" s="1019"/>
      <c r="Q39" s="1025"/>
      <c r="R39" s="1026"/>
      <c r="S39" s="1026"/>
      <c r="T39" s="1026"/>
      <c r="U39" s="1026"/>
      <c r="V39" s="1026"/>
      <c r="W39" s="1026"/>
      <c r="X39" s="1026"/>
      <c r="Y39" s="1026"/>
      <c r="Z39" s="1026"/>
      <c r="AA39" s="1026"/>
      <c r="AB39" s="1026"/>
      <c r="AC39" s="1026"/>
      <c r="AD39" s="1026"/>
      <c r="AE39" s="1027"/>
      <c r="AF39" s="1022"/>
      <c r="AG39" s="1023"/>
      <c r="AH39" s="1023"/>
      <c r="AI39" s="1023"/>
      <c r="AJ39" s="1024"/>
      <c r="AK39" s="967"/>
      <c r="AL39" s="958"/>
      <c r="AM39" s="958"/>
      <c r="AN39" s="958"/>
      <c r="AO39" s="958"/>
      <c r="AP39" s="958"/>
      <c r="AQ39" s="958"/>
      <c r="AR39" s="958"/>
      <c r="AS39" s="958"/>
      <c r="AT39" s="958"/>
      <c r="AU39" s="958"/>
      <c r="AV39" s="958"/>
      <c r="AW39" s="958"/>
      <c r="AX39" s="958"/>
      <c r="AY39" s="958"/>
      <c r="AZ39" s="1028"/>
      <c r="BA39" s="1028"/>
      <c r="BB39" s="1028"/>
      <c r="BC39" s="1028"/>
      <c r="BD39" s="1028"/>
      <c r="BE39" s="959"/>
      <c r="BF39" s="959"/>
      <c r="BG39" s="959"/>
      <c r="BH39" s="959"/>
      <c r="BI39" s="960"/>
      <c r="BJ39" s="226"/>
      <c r="BK39" s="226"/>
      <c r="BL39" s="226"/>
      <c r="BM39" s="226"/>
      <c r="BN39" s="226"/>
      <c r="BO39" s="236"/>
      <c r="BP39" s="236"/>
      <c r="BQ39" s="233">
        <v>33</v>
      </c>
      <c r="BR39" s="234"/>
      <c r="BS39" s="979"/>
      <c r="BT39" s="980"/>
      <c r="BU39" s="980"/>
      <c r="BV39" s="980"/>
      <c r="BW39" s="980"/>
      <c r="BX39" s="980"/>
      <c r="BY39" s="980"/>
      <c r="BZ39" s="980"/>
      <c r="CA39" s="980"/>
      <c r="CB39" s="980"/>
      <c r="CC39" s="980"/>
      <c r="CD39" s="980"/>
      <c r="CE39" s="980"/>
      <c r="CF39" s="980"/>
      <c r="CG39" s="1001"/>
      <c r="CH39" s="976"/>
      <c r="CI39" s="977"/>
      <c r="CJ39" s="977"/>
      <c r="CK39" s="977"/>
      <c r="CL39" s="978"/>
      <c r="CM39" s="976"/>
      <c r="CN39" s="977"/>
      <c r="CO39" s="977"/>
      <c r="CP39" s="977"/>
      <c r="CQ39" s="978"/>
      <c r="CR39" s="976"/>
      <c r="CS39" s="977"/>
      <c r="CT39" s="977"/>
      <c r="CU39" s="977"/>
      <c r="CV39" s="978"/>
      <c r="CW39" s="976"/>
      <c r="CX39" s="977"/>
      <c r="CY39" s="977"/>
      <c r="CZ39" s="977"/>
      <c r="DA39" s="978"/>
      <c r="DB39" s="976"/>
      <c r="DC39" s="977"/>
      <c r="DD39" s="977"/>
      <c r="DE39" s="977"/>
      <c r="DF39" s="978"/>
      <c r="DG39" s="976"/>
      <c r="DH39" s="977"/>
      <c r="DI39" s="977"/>
      <c r="DJ39" s="977"/>
      <c r="DK39" s="978"/>
      <c r="DL39" s="976"/>
      <c r="DM39" s="977"/>
      <c r="DN39" s="977"/>
      <c r="DO39" s="977"/>
      <c r="DP39" s="978"/>
      <c r="DQ39" s="976"/>
      <c r="DR39" s="977"/>
      <c r="DS39" s="977"/>
      <c r="DT39" s="977"/>
      <c r="DU39" s="978"/>
      <c r="DV39" s="979"/>
      <c r="DW39" s="980"/>
      <c r="DX39" s="980"/>
      <c r="DY39" s="980"/>
      <c r="DZ39" s="981"/>
      <c r="EA39" s="224"/>
    </row>
    <row r="40" spans="1:131" ht="26.25" customHeight="1" x14ac:dyDescent="0.15">
      <c r="A40" s="233">
        <v>13</v>
      </c>
      <c r="B40" s="1017"/>
      <c r="C40" s="1018"/>
      <c r="D40" s="1018"/>
      <c r="E40" s="1018"/>
      <c r="F40" s="1018"/>
      <c r="G40" s="1018"/>
      <c r="H40" s="1018"/>
      <c r="I40" s="1018"/>
      <c r="J40" s="1018"/>
      <c r="K40" s="1018"/>
      <c r="L40" s="1018"/>
      <c r="M40" s="1018"/>
      <c r="N40" s="1018"/>
      <c r="O40" s="1018"/>
      <c r="P40" s="1019"/>
      <c r="Q40" s="1025"/>
      <c r="R40" s="1026"/>
      <c r="S40" s="1026"/>
      <c r="T40" s="1026"/>
      <c r="U40" s="1026"/>
      <c r="V40" s="1026"/>
      <c r="W40" s="1026"/>
      <c r="X40" s="1026"/>
      <c r="Y40" s="1026"/>
      <c r="Z40" s="1026"/>
      <c r="AA40" s="1026"/>
      <c r="AB40" s="1026"/>
      <c r="AC40" s="1026"/>
      <c r="AD40" s="1026"/>
      <c r="AE40" s="1027"/>
      <c r="AF40" s="1022"/>
      <c r="AG40" s="1023"/>
      <c r="AH40" s="1023"/>
      <c r="AI40" s="1023"/>
      <c r="AJ40" s="1024"/>
      <c r="AK40" s="967"/>
      <c r="AL40" s="958"/>
      <c r="AM40" s="958"/>
      <c r="AN40" s="958"/>
      <c r="AO40" s="958"/>
      <c r="AP40" s="958"/>
      <c r="AQ40" s="958"/>
      <c r="AR40" s="958"/>
      <c r="AS40" s="958"/>
      <c r="AT40" s="958"/>
      <c r="AU40" s="958"/>
      <c r="AV40" s="958"/>
      <c r="AW40" s="958"/>
      <c r="AX40" s="958"/>
      <c r="AY40" s="958"/>
      <c r="AZ40" s="1028"/>
      <c r="BA40" s="1028"/>
      <c r="BB40" s="1028"/>
      <c r="BC40" s="1028"/>
      <c r="BD40" s="1028"/>
      <c r="BE40" s="959"/>
      <c r="BF40" s="959"/>
      <c r="BG40" s="959"/>
      <c r="BH40" s="959"/>
      <c r="BI40" s="960"/>
      <c r="BJ40" s="226"/>
      <c r="BK40" s="226"/>
      <c r="BL40" s="226"/>
      <c r="BM40" s="226"/>
      <c r="BN40" s="226"/>
      <c r="BO40" s="236"/>
      <c r="BP40" s="236"/>
      <c r="BQ40" s="233">
        <v>34</v>
      </c>
      <c r="BR40" s="234"/>
      <c r="BS40" s="979"/>
      <c r="BT40" s="980"/>
      <c r="BU40" s="980"/>
      <c r="BV40" s="980"/>
      <c r="BW40" s="980"/>
      <c r="BX40" s="980"/>
      <c r="BY40" s="980"/>
      <c r="BZ40" s="980"/>
      <c r="CA40" s="980"/>
      <c r="CB40" s="980"/>
      <c r="CC40" s="980"/>
      <c r="CD40" s="980"/>
      <c r="CE40" s="980"/>
      <c r="CF40" s="980"/>
      <c r="CG40" s="1001"/>
      <c r="CH40" s="976"/>
      <c r="CI40" s="977"/>
      <c r="CJ40" s="977"/>
      <c r="CK40" s="977"/>
      <c r="CL40" s="978"/>
      <c r="CM40" s="976"/>
      <c r="CN40" s="977"/>
      <c r="CO40" s="977"/>
      <c r="CP40" s="977"/>
      <c r="CQ40" s="978"/>
      <c r="CR40" s="976"/>
      <c r="CS40" s="977"/>
      <c r="CT40" s="977"/>
      <c r="CU40" s="977"/>
      <c r="CV40" s="978"/>
      <c r="CW40" s="976"/>
      <c r="CX40" s="977"/>
      <c r="CY40" s="977"/>
      <c r="CZ40" s="977"/>
      <c r="DA40" s="978"/>
      <c r="DB40" s="976"/>
      <c r="DC40" s="977"/>
      <c r="DD40" s="977"/>
      <c r="DE40" s="977"/>
      <c r="DF40" s="978"/>
      <c r="DG40" s="976"/>
      <c r="DH40" s="977"/>
      <c r="DI40" s="977"/>
      <c r="DJ40" s="977"/>
      <c r="DK40" s="978"/>
      <c r="DL40" s="976"/>
      <c r="DM40" s="977"/>
      <c r="DN40" s="977"/>
      <c r="DO40" s="977"/>
      <c r="DP40" s="978"/>
      <c r="DQ40" s="976"/>
      <c r="DR40" s="977"/>
      <c r="DS40" s="977"/>
      <c r="DT40" s="977"/>
      <c r="DU40" s="978"/>
      <c r="DV40" s="979"/>
      <c r="DW40" s="980"/>
      <c r="DX40" s="980"/>
      <c r="DY40" s="980"/>
      <c r="DZ40" s="981"/>
      <c r="EA40" s="224"/>
    </row>
    <row r="41" spans="1:131" ht="26.25" customHeight="1" x14ac:dyDescent="0.15">
      <c r="A41" s="233">
        <v>14</v>
      </c>
      <c r="B41" s="1017"/>
      <c r="C41" s="1018"/>
      <c r="D41" s="1018"/>
      <c r="E41" s="1018"/>
      <c r="F41" s="1018"/>
      <c r="G41" s="1018"/>
      <c r="H41" s="1018"/>
      <c r="I41" s="1018"/>
      <c r="J41" s="1018"/>
      <c r="K41" s="1018"/>
      <c r="L41" s="1018"/>
      <c r="M41" s="1018"/>
      <c r="N41" s="1018"/>
      <c r="O41" s="1018"/>
      <c r="P41" s="1019"/>
      <c r="Q41" s="1025"/>
      <c r="R41" s="1026"/>
      <c r="S41" s="1026"/>
      <c r="T41" s="1026"/>
      <c r="U41" s="1026"/>
      <c r="V41" s="1026"/>
      <c r="W41" s="1026"/>
      <c r="X41" s="1026"/>
      <c r="Y41" s="1026"/>
      <c r="Z41" s="1026"/>
      <c r="AA41" s="1026"/>
      <c r="AB41" s="1026"/>
      <c r="AC41" s="1026"/>
      <c r="AD41" s="1026"/>
      <c r="AE41" s="1027"/>
      <c r="AF41" s="1022"/>
      <c r="AG41" s="1023"/>
      <c r="AH41" s="1023"/>
      <c r="AI41" s="1023"/>
      <c r="AJ41" s="1024"/>
      <c r="AK41" s="967"/>
      <c r="AL41" s="958"/>
      <c r="AM41" s="958"/>
      <c r="AN41" s="958"/>
      <c r="AO41" s="958"/>
      <c r="AP41" s="958"/>
      <c r="AQ41" s="958"/>
      <c r="AR41" s="958"/>
      <c r="AS41" s="958"/>
      <c r="AT41" s="958"/>
      <c r="AU41" s="958"/>
      <c r="AV41" s="958"/>
      <c r="AW41" s="958"/>
      <c r="AX41" s="958"/>
      <c r="AY41" s="958"/>
      <c r="AZ41" s="1028"/>
      <c r="BA41" s="1028"/>
      <c r="BB41" s="1028"/>
      <c r="BC41" s="1028"/>
      <c r="BD41" s="1028"/>
      <c r="BE41" s="959"/>
      <c r="BF41" s="959"/>
      <c r="BG41" s="959"/>
      <c r="BH41" s="959"/>
      <c r="BI41" s="960"/>
      <c r="BJ41" s="226"/>
      <c r="BK41" s="226"/>
      <c r="BL41" s="226"/>
      <c r="BM41" s="226"/>
      <c r="BN41" s="226"/>
      <c r="BO41" s="236"/>
      <c r="BP41" s="236"/>
      <c r="BQ41" s="233">
        <v>35</v>
      </c>
      <c r="BR41" s="234"/>
      <c r="BS41" s="979"/>
      <c r="BT41" s="980"/>
      <c r="BU41" s="980"/>
      <c r="BV41" s="980"/>
      <c r="BW41" s="980"/>
      <c r="BX41" s="980"/>
      <c r="BY41" s="980"/>
      <c r="BZ41" s="980"/>
      <c r="CA41" s="980"/>
      <c r="CB41" s="980"/>
      <c r="CC41" s="980"/>
      <c r="CD41" s="980"/>
      <c r="CE41" s="980"/>
      <c r="CF41" s="980"/>
      <c r="CG41" s="1001"/>
      <c r="CH41" s="976"/>
      <c r="CI41" s="977"/>
      <c r="CJ41" s="977"/>
      <c r="CK41" s="977"/>
      <c r="CL41" s="978"/>
      <c r="CM41" s="976"/>
      <c r="CN41" s="977"/>
      <c r="CO41" s="977"/>
      <c r="CP41" s="977"/>
      <c r="CQ41" s="978"/>
      <c r="CR41" s="976"/>
      <c r="CS41" s="977"/>
      <c r="CT41" s="977"/>
      <c r="CU41" s="977"/>
      <c r="CV41" s="978"/>
      <c r="CW41" s="976"/>
      <c r="CX41" s="977"/>
      <c r="CY41" s="977"/>
      <c r="CZ41" s="977"/>
      <c r="DA41" s="978"/>
      <c r="DB41" s="976"/>
      <c r="DC41" s="977"/>
      <c r="DD41" s="977"/>
      <c r="DE41" s="977"/>
      <c r="DF41" s="978"/>
      <c r="DG41" s="976"/>
      <c r="DH41" s="977"/>
      <c r="DI41" s="977"/>
      <c r="DJ41" s="977"/>
      <c r="DK41" s="978"/>
      <c r="DL41" s="976"/>
      <c r="DM41" s="977"/>
      <c r="DN41" s="977"/>
      <c r="DO41" s="977"/>
      <c r="DP41" s="978"/>
      <c r="DQ41" s="976"/>
      <c r="DR41" s="977"/>
      <c r="DS41" s="977"/>
      <c r="DT41" s="977"/>
      <c r="DU41" s="978"/>
      <c r="DV41" s="979"/>
      <c r="DW41" s="980"/>
      <c r="DX41" s="980"/>
      <c r="DY41" s="980"/>
      <c r="DZ41" s="981"/>
      <c r="EA41" s="224"/>
    </row>
    <row r="42" spans="1:131" ht="26.25" customHeight="1" x14ac:dyDescent="0.15">
      <c r="A42" s="233">
        <v>15</v>
      </c>
      <c r="B42" s="1017"/>
      <c r="C42" s="1018"/>
      <c r="D42" s="1018"/>
      <c r="E42" s="1018"/>
      <c r="F42" s="1018"/>
      <c r="G42" s="1018"/>
      <c r="H42" s="1018"/>
      <c r="I42" s="1018"/>
      <c r="J42" s="1018"/>
      <c r="K42" s="1018"/>
      <c r="L42" s="1018"/>
      <c r="M42" s="1018"/>
      <c r="N42" s="1018"/>
      <c r="O42" s="1018"/>
      <c r="P42" s="1019"/>
      <c r="Q42" s="1025"/>
      <c r="R42" s="1026"/>
      <c r="S42" s="1026"/>
      <c r="T42" s="1026"/>
      <c r="U42" s="1026"/>
      <c r="V42" s="1026"/>
      <c r="W42" s="1026"/>
      <c r="X42" s="1026"/>
      <c r="Y42" s="1026"/>
      <c r="Z42" s="1026"/>
      <c r="AA42" s="1026"/>
      <c r="AB42" s="1026"/>
      <c r="AC42" s="1026"/>
      <c r="AD42" s="1026"/>
      <c r="AE42" s="1027"/>
      <c r="AF42" s="1022"/>
      <c r="AG42" s="1023"/>
      <c r="AH42" s="1023"/>
      <c r="AI42" s="1023"/>
      <c r="AJ42" s="1024"/>
      <c r="AK42" s="967"/>
      <c r="AL42" s="958"/>
      <c r="AM42" s="958"/>
      <c r="AN42" s="958"/>
      <c r="AO42" s="958"/>
      <c r="AP42" s="958"/>
      <c r="AQ42" s="958"/>
      <c r="AR42" s="958"/>
      <c r="AS42" s="958"/>
      <c r="AT42" s="958"/>
      <c r="AU42" s="958"/>
      <c r="AV42" s="958"/>
      <c r="AW42" s="958"/>
      <c r="AX42" s="958"/>
      <c r="AY42" s="958"/>
      <c r="AZ42" s="1028"/>
      <c r="BA42" s="1028"/>
      <c r="BB42" s="1028"/>
      <c r="BC42" s="1028"/>
      <c r="BD42" s="1028"/>
      <c r="BE42" s="959"/>
      <c r="BF42" s="959"/>
      <c r="BG42" s="959"/>
      <c r="BH42" s="959"/>
      <c r="BI42" s="960"/>
      <c r="BJ42" s="226"/>
      <c r="BK42" s="226"/>
      <c r="BL42" s="226"/>
      <c r="BM42" s="226"/>
      <c r="BN42" s="226"/>
      <c r="BO42" s="236"/>
      <c r="BP42" s="236"/>
      <c r="BQ42" s="233">
        <v>36</v>
      </c>
      <c r="BR42" s="234"/>
      <c r="BS42" s="979"/>
      <c r="BT42" s="980"/>
      <c r="BU42" s="980"/>
      <c r="BV42" s="980"/>
      <c r="BW42" s="980"/>
      <c r="BX42" s="980"/>
      <c r="BY42" s="980"/>
      <c r="BZ42" s="980"/>
      <c r="CA42" s="980"/>
      <c r="CB42" s="980"/>
      <c r="CC42" s="980"/>
      <c r="CD42" s="980"/>
      <c r="CE42" s="980"/>
      <c r="CF42" s="980"/>
      <c r="CG42" s="1001"/>
      <c r="CH42" s="976"/>
      <c r="CI42" s="977"/>
      <c r="CJ42" s="977"/>
      <c r="CK42" s="977"/>
      <c r="CL42" s="978"/>
      <c r="CM42" s="976"/>
      <c r="CN42" s="977"/>
      <c r="CO42" s="977"/>
      <c r="CP42" s="977"/>
      <c r="CQ42" s="978"/>
      <c r="CR42" s="976"/>
      <c r="CS42" s="977"/>
      <c r="CT42" s="977"/>
      <c r="CU42" s="977"/>
      <c r="CV42" s="978"/>
      <c r="CW42" s="976"/>
      <c r="CX42" s="977"/>
      <c r="CY42" s="977"/>
      <c r="CZ42" s="977"/>
      <c r="DA42" s="978"/>
      <c r="DB42" s="976"/>
      <c r="DC42" s="977"/>
      <c r="DD42" s="977"/>
      <c r="DE42" s="977"/>
      <c r="DF42" s="978"/>
      <c r="DG42" s="976"/>
      <c r="DH42" s="977"/>
      <c r="DI42" s="977"/>
      <c r="DJ42" s="977"/>
      <c r="DK42" s="978"/>
      <c r="DL42" s="976"/>
      <c r="DM42" s="977"/>
      <c r="DN42" s="977"/>
      <c r="DO42" s="977"/>
      <c r="DP42" s="978"/>
      <c r="DQ42" s="976"/>
      <c r="DR42" s="977"/>
      <c r="DS42" s="977"/>
      <c r="DT42" s="977"/>
      <c r="DU42" s="978"/>
      <c r="DV42" s="979"/>
      <c r="DW42" s="980"/>
      <c r="DX42" s="980"/>
      <c r="DY42" s="980"/>
      <c r="DZ42" s="981"/>
      <c r="EA42" s="224"/>
    </row>
    <row r="43" spans="1:131" ht="26.25" customHeight="1" x14ac:dyDescent="0.15">
      <c r="A43" s="233">
        <v>16</v>
      </c>
      <c r="B43" s="1017"/>
      <c r="C43" s="1018"/>
      <c r="D43" s="1018"/>
      <c r="E43" s="1018"/>
      <c r="F43" s="1018"/>
      <c r="G43" s="1018"/>
      <c r="H43" s="1018"/>
      <c r="I43" s="1018"/>
      <c r="J43" s="1018"/>
      <c r="K43" s="1018"/>
      <c r="L43" s="1018"/>
      <c r="M43" s="1018"/>
      <c r="N43" s="1018"/>
      <c r="O43" s="1018"/>
      <c r="P43" s="1019"/>
      <c r="Q43" s="1025"/>
      <c r="R43" s="1026"/>
      <c r="S43" s="1026"/>
      <c r="T43" s="1026"/>
      <c r="U43" s="1026"/>
      <c r="V43" s="1026"/>
      <c r="W43" s="1026"/>
      <c r="X43" s="1026"/>
      <c r="Y43" s="1026"/>
      <c r="Z43" s="1026"/>
      <c r="AA43" s="1026"/>
      <c r="AB43" s="1026"/>
      <c r="AC43" s="1026"/>
      <c r="AD43" s="1026"/>
      <c r="AE43" s="1027"/>
      <c r="AF43" s="1022"/>
      <c r="AG43" s="1023"/>
      <c r="AH43" s="1023"/>
      <c r="AI43" s="1023"/>
      <c r="AJ43" s="1024"/>
      <c r="AK43" s="967"/>
      <c r="AL43" s="958"/>
      <c r="AM43" s="958"/>
      <c r="AN43" s="958"/>
      <c r="AO43" s="958"/>
      <c r="AP43" s="958"/>
      <c r="AQ43" s="958"/>
      <c r="AR43" s="958"/>
      <c r="AS43" s="958"/>
      <c r="AT43" s="958"/>
      <c r="AU43" s="958"/>
      <c r="AV43" s="958"/>
      <c r="AW43" s="958"/>
      <c r="AX43" s="958"/>
      <c r="AY43" s="958"/>
      <c r="AZ43" s="1028"/>
      <c r="BA43" s="1028"/>
      <c r="BB43" s="1028"/>
      <c r="BC43" s="1028"/>
      <c r="BD43" s="1028"/>
      <c r="BE43" s="959"/>
      <c r="BF43" s="959"/>
      <c r="BG43" s="959"/>
      <c r="BH43" s="959"/>
      <c r="BI43" s="960"/>
      <c r="BJ43" s="226"/>
      <c r="BK43" s="226"/>
      <c r="BL43" s="226"/>
      <c r="BM43" s="226"/>
      <c r="BN43" s="226"/>
      <c r="BO43" s="236"/>
      <c r="BP43" s="236"/>
      <c r="BQ43" s="233">
        <v>37</v>
      </c>
      <c r="BR43" s="234"/>
      <c r="BS43" s="979"/>
      <c r="BT43" s="980"/>
      <c r="BU43" s="980"/>
      <c r="BV43" s="980"/>
      <c r="BW43" s="980"/>
      <c r="BX43" s="980"/>
      <c r="BY43" s="980"/>
      <c r="BZ43" s="980"/>
      <c r="CA43" s="980"/>
      <c r="CB43" s="980"/>
      <c r="CC43" s="980"/>
      <c r="CD43" s="980"/>
      <c r="CE43" s="980"/>
      <c r="CF43" s="980"/>
      <c r="CG43" s="1001"/>
      <c r="CH43" s="976"/>
      <c r="CI43" s="977"/>
      <c r="CJ43" s="977"/>
      <c r="CK43" s="977"/>
      <c r="CL43" s="978"/>
      <c r="CM43" s="976"/>
      <c r="CN43" s="977"/>
      <c r="CO43" s="977"/>
      <c r="CP43" s="977"/>
      <c r="CQ43" s="978"/>
      <c r="CR43" s="976"/>
      <c r="CS43" s="977"/>
      <c r="CT43" s="977"/>
      <c r="CU43" s="977"/>
      <c r="CV43" s="978"/>
      <c r="CW43" s="976"/>
      <c r="CX43" s="977"/>
      <c r="CY43" s="977"/>
      <c r="CZ43" s="977"/>
      <c r="DA43" s="978"/>
      <c r="DB43" s="976"/>
      <c r="DC43" s="977"/>
      <c r="DD43" s="977"/>
      <c r="DE43" s="977"/>
      <c r="DF43" s="978"/>
      <c r="DG43" s="976"/>
      <c r="DH43" s="977"/>
      <c r="DI43" s="977"/>
      <c r="DJ43" s="977"/>
      <c r="DK43" s="978"/>
      <c r="DL43" s="976"/>
      <c r="DM43" s="977"/>
      <c r="DN43" s="977"/>
      <c r="DO43" s="977"/>
      <c r="DP43" s="978"/>
      <c r="DQ43" s="976"/>
      <c r="DR43" s="977"/>
      <c r="DS43" s="977"/>
      <c r="DT43" s="977"/>
      <c r="DU43" s="978"/>
      <c r="DV43" s="979"/>
      <c r="DW43" s="980"/>
      <c r="DX43" s="980"/>
      <c r="DY43" s="980"/>
      <c r="DZ43" s="981"/>
      <c r="EA43" s="224"/>
    </row>
    <row r="44" spans="1:131" ht="26.25" customHeight="1" x14ac:dyDescent="0.15">
      <c r="A44" s="233">
        <v>17</v>
      </c>
      <c r="B44" s="1017"/>
      <c r="C44" s="1018"/>
      <c r="D44" s="1018"/>
      <c r="E44" s="1018"/>
      <c r="F44" s="1018"/>
      <c r="G44" s="1018"/>
      <c r="H44" s="1018"/>
      <c r="I44" s="1018"/>
      <c r="J44" s="1018"/>
      <c r="K44" s="1018"/>
      <c r="L44" s="1018"/>
      <c r="M44" s="1018"/>
      <c r="N44" s="1018"/>
      <c r="O44" s="1018"/>
      <c r="P44" s="1019"/>
      <c r="Q44" s="1025"/>
      <c r="R44" s="1026"/>
      <c r="S44" s="1026"/>
      <c r="T44" s="1026"/>
      <c r="U44" s="1026"/>
      <c r="V44" s="1026"/>
      <c r="W44" s="1026"/>
      <c r="X44" s="1026"/>
      <c r="Y44" s="1026"/>
      <c r="Z44" s="1026"/>
      <c r="AA44" s="1026"/>
      <c r="AB44" s="1026"/>
      <c r="AC44" s="1026"/>
      <c r="AD44" s="1026"/>
      <c r="AE44" s="1027"/>
      <c r="AF44" s="1022"/>
      <c r="AG44" s="1023"/>
      <c r="AH44" s="1023"/>
      <c r="AI44" s="1023"/>
      <c r="AJ44" s="1024"/>
      <c r="AK44" s="967"/>
      <c r="AL44" s="958"/>
      <c r="AM44" s="958"/>
      <c r="AN44" s="958"/>
      <c r="AO44" s="958"/>
      <c r="AP44" s="958"/>
      <c r="AQ44" s="958"/>
      <c r="AR44" s="958"/>
      <c r="AS44" s="958"/>
      <c r="AT44" s="958"/>
      <c r="AU44" s="958"/>
      <c r="AV44" s="958"/>
      <c r="AW44" s="958"/>
      <c r="AX44" s="958"/>
      <c r="AY44" s="958"/>
      <c r="AZ44" s="1028"/>
      <c r="BA44" s="1028"/>
      <c r="BB44" s="1028"/>
      <c r="BC44" s="1028"/>
      <c r="BD44" s="1028"/>
      <c r="BE44" s="959"/>
      <c r="BF44" s="959"/>
      <c r="BG44" s="959"/>
      <c r="BH44" s="959"/>
      <c r="BI44" s="960"/>
      <c r="BJ44" s="226"/>
      <c r="BK44" s="226"/>
      <c r="BL44" s="226"/>
      <c r="BM44" s="226"/>
      <c r="BN44" s="226"/>
      <c r="BO44" s="236"/>
      <c r="BP44" s="236"/>
      <c r="BQ44" s="233">
        <v>38</v>
      </c>
      <c r="BR44" s="234"/>
      <c r="BS44" s="979"/>
      <c r="BT44" s="980"/>
      <c r="BU44" s="980"/>
      <c r="BV44" s="980"/>
      <c r="BW44" s="980"/>
      <c r="BX44" s="980"/>
      <c r="BY44" s="980"/>
      <c r="BZ44" s="980"/>
      <c r="CA44" s="980"/>
      <c r="CB44" s="980"/>
      <c r="CC44" s="980"/>
      <c r="CD44" s="980"/>
      <c r="CE44" s="980"/>
      <c r="CF44" s="980"/>
      <c r="CG44" s="1001"/>
      <c r="CH44" s="976"/>
      <c r="CI44" s="977"/>
      <c r="CJ44" s="977"/>
      <c r="CK44" s="977"/>
      <c r="CL44" s="978"/>
      <c r="CM44" s="976"/>
      <c r="CN44" s="977"/>
      <c r="CO44" s="977"/>
      <c r="CP44" s="977"/>
      <c r="CQ44" s="978"/>
      <c r="CR44" s="976"/>
      <c r="CS44" s="977"/>
      <c r="CT44" s="977"/>
      <c r="CU44" s="977"/>
      <c r="CV44" s="978"/>
      <c r="CW44" s="976"/>
      <c r="CX44" s="977"/>
      <c r="CY44" s="977"/>
      <c r="CZ44" s="977"/>
      <c r="DA44" s="978"/>
      <c r="DB44" s="976"/>
      <c r="DC44" s="977"/>
      <c r="DD44" s="977"/>
      <c r="DE44" s="977"/>
      <c r="DF44" s="978"/>
      <c r="DG44" s="976"/>
      <c r="DH44" s="977"/>
      <c r="DI44" s="977"/>
      <c r="DJ44" s="977"/>
      <c r="DK44" s="978"/>
      <c r="DL44" s="976"/>
      <c r="DM44" s="977"/>
      <c r="DN44" s="977"/>
      <c r="DO44" s="977"/>
      <c r="DP44" s="978"/>
      <c r="DQ44" s="976"/>
      <c r="DR44" s="977"/>
      <c r="DS44" s="977"/>
      <c r="DT44" s="977"/>
      <c r="DU44" s="978"/>
      <c r="DV44" s="979"/>
      <c r="DW44" s="980"/>
      <c r="DX44" s="980"/>
      <c r="DY44" s="980"/>
      <c r="DZ44" s="981"/>
      <c r="EA44" s="224"/>
    </row>
    <row r="45" spans="1:131" ht="26.25" customHeight="1" x14ac:dyDescent="0.15">
      <c r="A45" s="233">
        <v>18</v>
      </c>
      <c r="B45" s="1017"/>
      <c r="C45" s="1018"/>
      <c r="D45" s="1018"/>
      <c r="E45" s="1018"/>
      <c r="F45" s="1018"/>
      <c r="G45" s="1018"/>
      <c r="H45" s="1018"/>
      <c r="I45" s="1018"/>
      <c r="J45" s="1018"/>
      <c r="K45" s="1018"/>
      <c r="L45" s="1018"/>
      <c r="M45" s="1018"/>
      <c r="N45" s="1018"/>
      <c r="O45" s="1018"/>
      <c r="P45" s="1019"/>
      <c r="Q45" s="1025"/>
      <c r="R45" s="1026"/>
      <c r="S45" s="1026"/>
      <c r="T45" s="1026"/>
      <c r="U45" s="1026"/>
      <c r="V45" s="1026"/>
      <c r="W45" s="1026"/>
      <c r="X45" s="1026"/>
      <c r="Y45" s="1026"/>
      <c r="Z45" s="1026"/>
      <c r="AA45" s="1026"/>
      <c r="AB45" s="1026"/>
      <c r="AC45" s="1026"/>
      <c r="AD45" s="1026"/>
      <c r="AE45" s="1027"/>
      <c r="AF45" s="1022"/>
      <c r="AG45" s="1023"/>
      <c r="AH45" s="1023"/>
      <c r="AI45" s="1023"/>
      <c r="AJ45" s="1024"/>
      <c r="AK45" s="967"/>
      <c r="AL45" s="958"/>
      <c r="AM45" s="958"/>
      <c r="AN45" s="958"/>
      <c r="AO45" s="958"/>
      <c r="AP45" s="958"/>
      <c r="AQ45" s="958"/>
      <c r="AR45" s="958"/>
      <c r="AS45" s="958"/>
      <c r="AT45" s="958"/>
      <c r="AU45" s="958"/>
      <c r="AV45" s="958"/>
      <c r="AW45" s="958"/>
      <c r="AX45" s="958"/>
      <c r="AY45" s="958"/>
      <c r="AZ45" s="1028"/>
      <c r="BA45" s="1028"/>
      <c r="BB45" s="1028"/>
      <c r="BC45" s="1028"/>
      <c r="BD45" s="1028"/>
      <c r="BE45" s="959"/>
      <c r="BF45" s="959"/>
      <c r="BG45" s="959"/>
      <c r="BH45" s="959"/>
      <c r="BI45" s="960"/>
      <c r="BJ45" s="226"/>
      <c r="BK45" s="226"/>
      <c r="BL45" s="226"/>
      <c r="BM45" s="226"/>
      <c r="BN45" s="226"/>
      <c r="BO45" s="236"/>
      <c r="BP45" s="236"/>
      <c r="BQ45" s="233">
        <v>39</v>
      </c>
      <c r="BR45" s="234"/>
      <c r="BS45" s="979"/>
      <c r="BT45" s="980"/>
      <c r="BU45" s="980"/>
      <c r="BV45" s="980"/>
      <c r="BW45" s="980"/>
      <c r="BX45" s="980"/>
      <c r="BY45" s="980"/>
      <c r="BZ45" s="980"/>
      <c r="CA45" s="980"/>
      <c r="CB45" s="980"/>
      <c r="CC45" s="980"/>
      <c r="CD45" s="980"/>
      <c r="CE45" s="980"/>
      <c r="CF45" s="980"/>
      <c r="CG45" s="1001"/>
      <c r="CH45" s="976"/>
      <c r="CI45" s="977"/>
      <c r="CJ45" s="977"/>
      <c r="CK45" s="977"/>
      <c r="CL45" s="978"/>
      <c r="CM45" s="976"/>
      <c r="CN45" s="977"/>
      <c r="CO45" s="977"/>
      <c r="CP45" s="977"/>
      <c r="CQ45" s="978"/>
      <c r="CR45" s="976"/>
      <c r="CS45" s="977"/>
      <c r="CT45" s="977"/>
      <c r="CU45" s="977"/>
      <c r="CV45" s="978"/>
      <c r="CW45" s="976"/>
      <c r="CX45" s="977"/>
      <c r="CY45" s="977"/>
      <c r="CZ45" s="977"/>
      <c r="DA45" s="978"/>
      <c r="DB45" s="976"/>
      <c r="DC45" s="977"/>
      <c r="DD45" s="977"/>
      <c r="DE45" s="977"/>
      <c r="DF45" s="978"/>
      <c r="DG45" s="976"/>
      <c r="DH45" s="977"/>
      <c r="DI45" s="977"/>
      <c r="DJ45" s="977"/>
      <c r="DK45" s="978"/>
      <c r="DL45" s="976"/>
      <c r="DM45" s="977"/>
      <c r="DN45" s="977"/>
      <c r="DO45" s="977"/>
      <c r="DP45" s="978"/>
      <c r="DQ45" s="976"/>
      <c r="DR45" s="977"/>
      <c r="DS45" s="977"/>
      <c r="DT45" s="977"/>
      <c r="DU45" s="978"/>
      <c r="DV45" s="979"/>
      <c r="DW45" s="980"/>
      <c r="DX45" s="980"/>
      <c r="DY45" s="980"/>
      <c r="DZ45" s="981"/>
      <c r="EA45" s="224"/>
    </row>
    <row r="46" spans="1:131" ht="26.25" customHeight="1" x14ac:dyDescent="0.15">
      <c r="A46" s="233">
        <v>19</v>
      </c>
      <c r="B46" s="1017"/>
      <c r="C46" s="1018"/>
      <c r="D46" s="1018"/>
      <c r="E46" s="1018"/>
      <c r="F46" s="1018"/>
      <c r="G46" s="1018"/>
      <c r="H46" s="1018"/>
      <c r="I46" s="1018"/>
      <c r="J46" s="1018"/>
      <c r="K46" s="1018"/>
      <c r="L46" s="1018"/>
      <c r="M46" s="1018"/>
      <c r="N46" s="1018"/>
      <c r="O46" s="1018"/>
      <c r="P46" s="1019"/>
      <c r="Q46" s="1025"/>
      <c r="R46" s="1026"/>
      <c r="S46" s="1026"/>
      <c r="T46" s="1026"/>
      <c r="U46" s="1026"/>
      <c r="V46" s="1026"/>
      <c r="W46" s="1026"/>
      <c r="X46" s="1026"/>
      <c r="Y46" s="1026"/>
      <c r="Z46" s="1026"/>
      <c r="AA46" s="1026"/>
      <c r="AB46" s="1026"/>
      <c r="AC46" s="1026"/>
      <c r="AD46" s="1026"/>
      <c r="AE46" s="1027"/>
      <c r="AF46" s="1022"/>
      <c r="AG46" s="1023"/>
      <c r="AH46" s="1023"/>
      <c r="AI46" s="1023"/>
      <c r="AJ46" s="1024"/>
      <c r="AK46" s="967"/>
      <c r="AL46" s="958"/>
      <c r="AM46" s="958"/>
      <c r="AN46" s="958"/>
      <c r="AO46" s="958"/>
      <c r="AP46" s="958"/>
      <c r="AQ46" s="958"/>
      <c r="AR46" s="958"/>
      <c r="AS46" s="958"/>
      <c r="AT46" s="958"/>
      <c r="AU46" s="958"/>
      <c r="AV46" s="958"/>
      <c r="AW46" s="958"/>
      <c r="AX46" s="958"/>
      <c r="AY46" s="958"/>
      <c r="AZ46" s="1028"/>
      <c r="BA46" s="1028"/>
      <c r="BB46" s="1028"/>
      <c r="BC46" s="1028"/>
      <c r="BD46" s="1028"/>
      <c r="BE46" s="959"/>
      <c r="BF46" s="959"/>
      <c r="BG46" s="959"/>
      <c r="BH46" s="959"/>
      <c r="BI46" s="960"/>
      <c r="BJ46" s="226"/>
      <c r="BK46" s="226"/>
      <c r="BL46" s="226"/>
      <c r="BM46" s="226"/>
      <c r="BN46" s="226"/>
      <c r="BO46" s="236"/>
      <c r="BP46" s="236"/>
      <c r="BQ46" s="233">
        <v>40</v>
      </c>
      <c r="BR46" s="234"/>
      <c r="BS46" s="979"/>
      <c r="BT46" s="980"/>
      <c r="BU46" s="980"/>
      <c r="BV46" s="980"/>
      <c r="BW46" s="980"/>
      <c r="BX46" s="980"/>
      <c r="BY46" s="980"/>
      <c r="BZ46" s="980"/>
      <c r="CA46" s="980"/>
      <c r="CB46" s="980"/>
      <c r="CC46" s="980"/>
      <c r="CD46" s="980"/>
      <c r="CE46" s="980"/>
      <c r="CF46" s="980"/>
      <c r="CG46" s="1001"/>
      <c r="CH46" s="976"/>
      <c r="CI46" s="977"/>
      <c r="CJ46" s="977"/>
      <c r="CK46" s="977"/>
      <c r="CL46" s="978"/>
      <c r="CM46" s="976"/>
      <c r="CN46" s="977"/>
      <c r="CO46" s="977"/>
      <c r="CP46" s="977"/>
      <c r="CQ46" s="978"/>
      <c r="CR46" s="976"/>
      <c r="CS46" s="977"/>
      <c r="CT46" s="977"/>
      <c r="CU46" s="977"/>
      <c r="CV46" s="978"/>
      <c r="CW46" s="976"/>
      <c r="CX46" s="977"/>
      <c r="CY46" s="977"/>
      <c r="CZ46" s="977"/>
      <c r="DA46" s="978"/>
      <c r="DB46" s="976"/>
      <c r="DC46" s="977"/>
      <c r="DD46" s="977"/>
      <c r="DE46" s="977"/>
      <c r="DF46" s="978"/>
      <c r="DG46" s="976"/>
      <c r="DH46" s="977"/>
      <c r="DI46" s="977"/>
      <c r="DJ46" s="977"/>
      <c r="DK46" s="978"/>
      <c r="DL46" s="976"/>
      <c r="DM46" s="977"/>
      <c r="DN46" s="977"/>
      <c r="DO46" s="977"/>
      <c r="DP46" s="978"/>
      <c r="DQ46" s="976"/>
      <c r="DR46" s="977"/>
      <c r="DS46" s="977"/>
      <c r="DT46" s="977"/>
      <c r="DU46" s="978"/>
      <c r="DV46" s="979"/>
      <c r="DW46" s="980"/>
      <c r="DX46" s="980"/>
      <c r="DY46" s="980"/>
      <c r="DZ46" s="981"/>
      <c r="EA46" s="224"/>
    </row>
    <row r="47" spans="1:131" ht="26.25" customHeight="1" x14ac:dyDescent="0.15">
      <c r="A47" s="233">
        <v>20</v>
      </c>
      <c r="B47" s="1017"/>
      <c r="C47" s="1018"/>
      <c r="D47" s="1018"/>
      <c r="E47" s="1018"/>
      <c r="F47" s="1018"/>
      <c r="G47" s="1018"/>
      <c r="H47" s="1018"/>
      <c r="I47" s="1018"/>
      <c r="J47" s="1018"/>
      <c r="K47" s="1018"/>
      <c r="L47" s="1018"/>
      <c r="M47" s="1018"/>
      <c r="N47" s="1018"/>
      <c r="O47" s="1018"/>
      <c r="P47" s="1019"/>
      <c r="Q47" s="1025"/>
      <c r="R47" s="1026"/>
      <c r="S47" s="1026"/>
      <c r="T47" s="1026"/>
      <c r="U47" s="1026"/>
      <c r="V47" s="1026"/>
      <c r="W47" s="1026"/>
      <c r="X47" s="1026"/>
      <c r="Y47" s="1026"/>
      <c r="Z47" s="1026"/>
      <c r="AA47" s="1026"/>
      <c r="AB47" s="1026"/>
      <c r="AC47" s="1026"/>
      <c r="AD47" s="1026"/>
      <c r="AE47" s="1027"/>
      <c r="AF47" s="1022"/>
      <c r="AG47" s="1023"/>
      <c r="AH47" s="1023"/>
      <c r="AI47" s="1023"/>
      <c r="AJ47" s="1024"/>
      <c r="AK47" s="967"/>
      <c r="AL47" s="958"/>
      <c r="AM47" s="958"/>
      <c r="AN47" s="958"/>
      <c r="AO47" s="958"/>
      <c r="AP47" s="958"/>
      <c r="AQ47" s="958"/>
      <c r="AR47" s="958"/>
      <c r="AS47" s="958"/>
      <c r="AT47" s="958"/>
      <c r="AU47" s="958"/>
      <c r="AV47" s="958"/>
      <c r="AW47" s="958"/>
      <c r="AX47" s="958"/>
      <c r="AY47" s="958"/>
      <c r="AZ47" s="1028"/>
      <c r="BA47" s="1028"/>
      <c r="BB47" s="1028"/>
      <c r="BC47" s="1028"/>
      <c r="BD47" s="1028"/>
      <c r="BE47" s="959"/>
      <c r="BF47" s="959"/>
      <c r="BG47" s="959"/>
      <c r="BH47" s="959"/>
      <c r="BI47" s="960"/>
      <c r="BJ47" s="226"/>
      <c r="BK47" s="226"/>
      <c r="BL47" s="226"/>
      <c r="BM47" s="226"/>
      <c r="BN47" s="226"/>
      <c r="BO47" s="236"/>
      <c r="BP47" s="236"/>
      <c r="BQ47" s="233">
        <v>41</v>
      </c>
      <c r="BR47" s="234"/>
      <c r="BS47" s="979"/>
      <c r="BT47" s="980"/>
      <c r="BU47" s="980"/>
      <c r="BV47" s="980"/>
      <c r="BW47" s="980"/>
      <c r="BX47" s="980"/>
      <c r="BY47" s="980"/>
      <c r="BZ47" s="980"/>
      <c r="CA47" s="980"/>
      <c r="CB47" s="980"/>
      <c r="CC47" s="980"/>
      <c r="CD47" s="980"/>
      <c r="CE47" s="980"/>
      <c r="CF47" s="980"/>
      <c r="CG47" s="1001"/>
      <c r="CH47" s="976"/>
      <c r="CI47" s="977"/>
      <c r="CJ47" s="977"/>
      <c r="CK47" s="977"/>
      <c r="CL47" s="978"/>
      <c r="CM47" s="976"/>
      <c r="CN47" s="977"/>
      <c r="CO47" s="977"/>
      <c r="CP47" s="977"/>
      <c r="CQ47" s="978"/>
      <c r="CR47" s="976"/>
      <c r="CS47" s="977"/>
      <c r="CT47" s="977"/>
      <c r="CU47" s="977"/>
      <c r="CV47" s="978"/>
      <c r="CW47" s="976"/>
      <c r="CX47" s="977"/>
      <c r="CY47" s="977"/>
      <c r="CZ47" s="977"/>
      <c r="DA47" s="978"/>
      <c r="DB47" s="976"/>
      <c r="DC47" s="977"/>
      <c r="DD47" s="977"/>
      <c r="DE47" s="977"/>
      <c r="DF47" s="978"/>
      <c r="DG47" s="976"/>
      <c r="DH47" s="977"/>
      <c r="DI47" s="977"/>
      <c r="DJ47" s="977"/>
      <c r="DK47" s="978"/>
      <c r="DL47" s="976"/>
      <c r="DM47" s="977"/>
      <c r="DN47" s="977"/>
      <c r="DO47" s="977"/>
      <c r="DP47" s="978"/>
      <c r="DQ47" s="976"/>
      <c r="DR47" s="977"/>
      <c r="DS47" s="977"/>
      <c r="DT47" s="977"/>
      <c r="DU47" s="978"/>
      <c r="DV47" s="979"/>
      <c r="DW47" s="980"/>
      <c r="DX47" s="980"/>
      <c r="DY47" s="980"/>
      <c r="DZ47" s="981"/>
      <c r="EA47" s="224"/>
    </row>
    <row r="48" spans="1:131" ht="26.25" customHeight="1" x14ac:dyDescent="0.15">
      <c r="A48" s="233">
        <v>21</v>
      </c>
      <c r="B48" s="1017"/>
      <c r="C48" s="1018"/>
      <c r="D48" s="1018"/>
      <c r="E48" s="1018"/>
      <c r="F48" s="1018"/>
      <c r="G48" s="1018"/>
      <c r="H48" s="1018"/>
      <c r="I48" s="1018"/>
      <c r="J48" s="1018"/>
      <c r="K48" s="1018"/>
      <c r="L48" s="1018"/>
      <c r="M48" s="1018"/>
      <c r="N48" s="1018"/>
      <c r="O48" s="1018"/>
      <c r="P48" s="1019"/>
      <c r="Q48" s="1025"/>
      <c r="R48" s="1026"/>
      <c r="S48" s="1026"/>
      <c r="T48" s="1026"/>
      <c r="U48" s="1026"/>
      <c r="V48" s="1026"/>
      <c r="W48" s="1026"/>
      <c r="X48" s="1026"/>
      <c r="Y48" s="1026"/>
      <c r="Z48" s="1026"/>
      <c r="AA48" s="1026"/>
      <c r="AB48" s="1026"/>
      <c r="AC48" s="1026"/>
      <c r="AD48" s="1026"/>
      <c r="AE48" s="1027"/>
      <c r="AF48" s="1022"/>
      <c r="AG48" s="1023"/>
      <c r="AH48" s="1023"/>
      <c r="AI48" s="1023"/>
      <c r="AJ48" s="1024"/>
      <c r="AK48" s="967"/>
      <c r="AL48" s="958"/>
      <c r="AM48" s="958"/>
      <c r="AN48" s="958"/>
      <c r="AO48" s="958"/>
      <c r="AP48" s="958"/>
      <c r="AQ48" s="958"/>
      <c r="AR48" s="958"/>
      <c r="AS48" s="958"/>
      <c r="AT48" s="958"/>
      <c r="AU48" s="958"/>
      <c r="AV48" s="958"/>
      <c r="AW48" s="958"/>
      <c r="AX48" s="958"/>
      <c r="AY48" s="958"/>
      <c r="AZ48" s="1028"/>
      <c r="BA48" s="1028"/>
      <c r="BB48" s="1028"/>
      <c r="BC48" s="1028"/>
      <c r="BD48" s="1028"/>
      <c r="BE48" s="959"/>
      <c r="BF48" s="959"/>
      <c r="BG48" s="959"/>
      <c r="BH48" s="959"/>
      <c r="BI48" s="960"/>
      <c r="BJ48" s="226"/>
      <c r="BK48" s="226"/>
      <c r="BL48" s="226"/>
      <c r="BM48" s="226"/>
      <c r="BN48" s="226"/>
      <c r="BO48" s="236"/>
      <c r="BP48" s="236"/>
      <c r="BQ48" s="233">
        <v>42</v>
      </c>
      <c r="BR48" s="234"/>
      <c r="BS48" s="979"/>
      <c r="BT48" s="980"/>
      <c r="BU48" s="980"/>
      <c r="BV48" s="980"/>
      <c r="BW48" s="980"/>
      <c r="BX48" s="980"/>
      <c r="BY48" s="980"/>
      <c r="BZ48" s="980"/>
      <c r="CA48" s="980"/>
      <c r="CB48" s="980"/>
      <c r="CC48" s="980"/>
      <c r="CD48" s="980"/>
      <c r="CE48" s="980"/>
      <c r="CF48" s="980"/>
      <c r="CG48" s="1001"/>
      <c r="CH48" s="976"/>
      <c r="CI48" s="977"/>
      <c r="CJ48" s="977"/>
      <c r="CK48" s="977"/>
      <c r="CL48" s="978"/>
      <c r="CM48" s="976"/>
      <c r="CN48" s="977"/>
      <c r="CO48" s="977"/>
      <c r="CP48" s="977"/>
      <c r="CQ48" s="978"/>
      <c r="CR48" s="976"/>
      <c r="CS48" s="977"/>
      <c r="CT48" s="977"/>
      <c r="CU48" s="977"/>
      <c r="CV48" s="978"/>
      <c r="CW48" s="976"/>
      <c r="CX48" s="977"/>
      <c r="CY48" s="977"/>
      <c r="CZ48" s="977"/>
      <c r="DA48" s="978"/>
      <c r="DB48" s="976"/>
      <c r="DC48" s="977"/>
      <c r="DD48" s="977"/>
      <c r="DE48" s="977"/>
      <c r="DF48" s="978"/>
      <c r="DG48" s="976"/>
      <c r="DH48" s="977"/>
      <c r="DI48" s="977"/>
      <c r="DJ48" s="977"/>
      <c r="DK48" s="978"/>
      <c r="DL48" s="976"/>
      <c r="DM48" s="977"/>
      <c r="DN48" s="977"/>
      <c r="DO48" s="977"/>
      <c r="DP48" s="978"/>
      <c r="DQ48" s="976"/>
      <c r="DR48" s="977"/>
      <c r="DS48" s="977"/>
      <c r="DT48" s="977"/>
      <c r="DU48" s="978"/>
      <c r="DV48" s="979"/>
      <c r="DW48" s="980"/>
      <c r="DX48" s="980"/>
      <c r="DY48" s="980"/>
      <c r="DZ48" s="981"/>
      <c r="EA48" s="224"/>
    </row>
    <row r="49" spans="1:131" ht="26.25" customHeight="1" x14ac:dyDescent="0.15">
      <c r="A49" s="233">
        <v>22</v>
      </c>
      <c r="B49" s="1017"/>
      <c r="C49" s="1018"/>
      <c r="D49" s="1018"/>
      <c r="E49" s="1018"/>
      <c r="F49" s="1018"/>
      <c r="G49" s="1018"/>
      <c r="H49" s="1018"/>
      <c r="I49" s="1018"/>
      <c r="J49" s="1018"/>
      <c r="K49" s="1018"/>
      <c r="L49" s="1018"/>
      <c r="M49" s="1018"/>
      <c r="N49" s="1018"/>
      <c r="O49" s="1018"/>
      <c r="P49" s="1019"/>
      <c r="Q49" s="1025"/>
      <c r="R49" s="1026"/>
      <c r="S49" s="1026"/>
      <c r="T49" s="1026"/>
      <c r="U49" s="1026"/>
      <c r="V49" s="1026"/>
      <c r="W49" s="1026"/>
      <c r="X49" s="1026"/>
      <c r="Y49" s="1026"/>
      <c r="Z49" s="1026"/>
      <c r="AA49" s="1026"/>
      <c r="AB49" s="1026"/>
      <c r="AC49" s="1026"/>
      <c r="AD49" s="1026"/>
      <c r="AE49" s="1027"/>
      <c r="AF49" s="1022"/>
      <c r="AG49" s="1023"/>
      <c r="AH49" s="1023"/>
      <c r="AI49" s="1023"/>
      <c r="AJ49" s="1024"/>
      <c r="AK49" s="967"/>
      <c r="AL49" s="958"/>
      <c r="AM49" s="958"/>
      <c r="AN49" s="958"/>
      <c r="AO49" s="958"/>
      <c r="AP49" s="958"/>
      <c r="AQ49" s="958"/>
      <c r="AR49" s="958"/>
      <c r="AS49" s="958"/>
      <c r="AT49" s="958"/>
      <c r="AU49" s="958"/>
      <c r="AV49" s="958"/>
      <c r="AW49" s="958"/>
      <c r="AX49" s="958"/>
      <c r="AY49" s="958"/>
      <c r="AZ49" s="1028"/>
      <c r="BA49" s="1028"/>
      <c r="BB49" s="1028"/>
      <c r="BC49" s="1028"/>
      <c r="BD49" s="1028"/>
      <c r="BE49" s="959"/>
      <c r="BF49" s="959"/>
      <c r="BG49" s="959"/>
      <c r="BH49" s="959"/>
      <c r="BI49" s="960"/>
      <c r="BJ49" s="226"/>
      <c r="BK49" s="226"/>
      <c r="BL49" s="226"/>
      <c r="BM49" s="226"/>
      <c r="BN49" s="226"/>
      <c r="BO49" s="236"/>
      <c r="BP49" s="236"/>
      <c r="BQ49" s="233">
        <v>43</v>
      </c>
      <c r="BR49" s="234"/>
      <c r="BS49" s="979"/>
      <c r="BT49" s="980"/>
      <c r="BU49" s="980"/>
      <c r="BV49" s="980"/>
      <c r="BW49" s="980"/>
      <c r="BX49" s="980"/>
      <c r="BY49" s="980"/>
      <c r="BZ49" s="980"/>
      <c r="CA49" s="980"/>
      <c r="CB49" s="980"/>
      <c r="CC49" s="980"/>
      <c r="CD49" s="980"/>
      <c r="CE49" s="980"/>
      <c r="CF49" s="980"/>
      <c r="CG49" s="1001"/>
      <c r="CH49" s="976"/>
      <c r="CI49" s="977"/>
      <c r="CJ49" s="977"/>
      <c r="CK49" s="977"/>
      <c r="CL49" s="978"/>
      <c r="CM49" s="976"/>
      <c r="CN49" s="977"/>
      <c r="CO49" s="977"/>
      <c r="CP49" s="977"/>
      <c r="CQ49" s="978"/>
      <c r="CR49" s="976"/>
      <c r="CS49" s="977"/>
      <c r="CT49" s="977"/>
      <c r="CU49" s="977"/>
      <c r="CV49" s="978"/>
      <c r="CW49" s="976"/>
      <c r="CX49" s="977"/>
      <c r="CY49" s="977"/>
      <c r="CZ49" s="977"/>
      <c r="DA49" s="978"/>
      <c r="DB49" s="976"/>
      <c r="DC49" s="977"/>
      <c r="DD49" s="977"/>
      <c r="DE49" s="977"/>
      <c r="DF49" s="978"/>
      <c r="DG49" s="976"/>
      <c r="DH49" s="977"/>
      <c r="DI49" s="977"/>
      <c r="DJ49" s="977"/>
      <c r="DK49" s="978"/>
      <c r="DL49" s="976"/>
      <c r="DM49" s="977"/>
      <c r="DN49" s="977"/>
      <c r="DO49" s="977"/>
      <c r="DP49" s="978"/>
      <c r="DQ49" s="976"/>
      <c r="DR49" s="977"/>
      <c r="DS49" s="977"/>
      <c r="DT49" s="977"/>
      <c r="DU49" s="978"/>
      <c r="DV49" s="979"/>
      <c r="DW49" s="980"/>
      <c r="DX49" s="980"/>
      <c r="DY49" s="980"/>
      <c r="DZ49" s="981"/>
      <c r="EA49" s="224"/>
    </row>
    <row r="50" spans="1:131" ht="26.25" customHeight="1" x14ac:dyDescent="0.15">
      <c r="A50" s="233">
        <v>23</v>
      </c>
      <c r="B50" s="1017"/>
      <c r="C50" s="1018"/>
      <c r="D50" s="1018"/>
      <c r="E50" s="1018"/>
      <c r="F50" s="1018"/>
      <c r="G50" s="1018"/>
      <c r="H50" s="1018"/>
      <c r="I50" s="1018"/>
      <c r="J50" s="1018"/>
      <c r="K50" s="1018"/>
      <c r="L50" s="1018"/>
      <c r="M50" s="1018"/>
      <c r="N50" s="1018"/>
      <c r="O50" s="1018"/>
      <c r="P50" s="1019"/>
      <c r="Q50" s="1020"/>
      <c r="R50" s="1012"/>
      <c r="S50" s="1012"/>
      <c r="T50" s="1012"/>
      <c r="U50" s="1012"/>
      <c r="V50" s="1012"/>
      <c r="W50" s="1012"/>
      <c r="X50" s="1012"/>
      <c r="Y50" s="1012"/>
      <c r="Z50" s="1012"/>
      <c r="AA50" s="1012"/>
      <c r="AB50" s="1012"/>
      <c r="AC50" s="1012"/>
      <c r="AD50" s="1012"/>
      <c r="AE50" s="1021"/>
      <c r="AF50" s="1022"/>
      <c r="AG50" s="1023"/>
      <c r="AH50" s="1023"/>
      <c r="AI50" s="1023"/>
      <c r="AJ50" s="1024"/>
      <c r="AK50" s="1011"/>
      <c r="AL50" s="1012"/>
      <c r="AM50" s="1012"/>
      <c r="AN50" s="1012"/>
      <c r="AO50" s="1012"/>
      <c r="AP50" s="1012"/>
      <c r="AQ50" s="1012"/>
      <c r="AR50" s="1012"/>
      <c r="AS50" s="1012"/>
      <c r="AT50" s="1012"/>
      <c r="AU50" s="1012"/>
      <c r="AV50" s="1012"/>
      <c r="AW50" s="1012"/>
      <c r="AX50" s="1012"/>
      <c r="AY50" s="1012"/>
      <c r="AZ50" s="1013"/>
      <c r="BA50" s="1013"/>
      <c r="BB50" s="1013"/>
      <c r="BC50" s="1013"/>
      <c r="BD50" s="1013"/>
      <c r="BE50" s="959"/>
      <c r="BF50" s="959"/>
      <c r="BG50" s="959"/>
      <c r="BH50" s="959"/>
      <c r="BI50" s="960"/>
      <c r="BJ50" s="226"/>
      <c r="BK50" s="226"/>
      <c r="BL50" s="226"/>
      <c r="BM50" s="226"/>
      <c r="BN50" s="226"/>
      <c r="BO50" s="236"/>
      <c r="BP50" s="236"/>
      <c r="BQ50" s="233">
        <v>44</v>
      </c>
      <c r="BR50" s="234"/>
      <c r="BS50" s="979"/>
      <c r="BT50" s="980"/>
      <c r="BU50" s="980"/>
      <c r="BV50" s="980"/>
      <c r="BW50" s="980"/>
      <c r="BX50" s="980"/>
      <c r="BY50" s="980"/>
      <c r="BZ50" s="980"/>
      <c r="CA50" s="980"/>
      <c r="CB50" s="980"/>
      <c r="CC50" s="980"/>
      <c r="CD50" s="980"/>
      <c r="CE50" s="980"/>
      <c r="CF50" s="980"/>
      <c r="CG50" s="1001"/>
      <c r="CH50" s="976"/>
      <c r="CI50" s="977"/>
      <c r="CJ50" s="977"/>
      <c r="CK50" s="977"/>
      <c r="CL50" s="978"/>
      <c r="CM50" s="976"/>
      <c r="CN50" s="977"/>
      <c r="CO50" s="977"/>
      <c r="CP50" s="977"/>
      <c r="CQ50" s="978"/>
      <c r="CR50" s="976"/>
      <c r="CS50" s="977"/>
      <c r="CT50" s="977"/>
      <c r="CU50" s="977"/>
      <c r="CV50" s="978"/>
      <c r="CW50" s="976"/>
      <c r="CX50" s="977"/>
      <c r="CY50" s="977"/>
      <c r="CZ50" s="977"/>
      <c r="DA50" s="978"/>
      <c r="DB50" s="976"/>
      <c r="DC50" s="977"/>
      <c r="DD50" s="977"/>
      <c r="DE50" s="977"/>
      <c r="DF50" s="978"/>
      <c r="DG50" s="976"/>
      <c r="DH50" s="977"/>
      <c r="DI50" s="977"/>
      <c r="DJ50" s="977"/>
      <c r="DK50" s="978"/>
      <c r="DL50" s="976"/>
      <c r="DM50" s="977"/>
      <c r="DN50" s="977"/>
      <c r="DO50" s="977"/>
      <c r="DP50" s="978"/>
      <c r="DQ50" s="976"/>
      <c r="DR50" s="977"/>
      <c r="DS50" s="977"/>
      <c r="DT50" s="977"/>
      <c r="DU50" s="978"/>
      <c r="DV50" s="979"/>
      <c r="DW50" s="980"/>
      <c r="DX50" s="980"/>
      <c r="DY50" s="980"/>
      <c r="DZ50" s="981"/>
      <c r="EA50" s="224"/>
    </row>
    <row r="51" spans="1:131" ht="26.25" customHeight="1" x14ac:dyDescent="0.15">
      <c r="A51" s="233">
        <v>24</v>
      </c>
      <c r="B51" s="1017"/>
      <c r="C51" s="1018"/>
      <c r="D51" s="1018"/>
      <c r="E51" s="1018"/>
      <c r="F51" s="1018"/>
      <c r="G51" s="1018"/>
      <c r="H51" s="1018"/>
      <c r="I51" s="1018"/>
      <c r="J51" s="1018"/>
      <c r="K51" s="1018"/>
      <c r="L51" s="1018"/>
      <c r="M51" s="1018"/>
      <c r="N51" s="1018"/>
      <c r="O51" s="1018"/>
      <c r="P51" s="1019"/>
      <c r="Q51" s="1020"/>
      <c r="R51" s="1012"/>
      <c r="S51" s="1012"/>
      <c r="T51" s="1012"/>
      <c r="U51" s="1012"/>
      <c r="V51" s="1012"/>
      <c r="W51" s="1012"/>
      <c r="X51" s="1012"/>
      <c r="Y51" s="1012"/>
      <c r="Z51" s="1012"/>
      <c r="AA51" s="1012"/>
      <c r="AB51" s="1012"/>
      <c r="AC51" s="1012"/>
      <c r="AD51" s="1012"/>
      <c r="AE51" s="1021"/>
      <c r="AF51" s="1022"/>
      <c r="AG51" s="1023"/>
      <c r="AH51" s="1023"/>
      <c r="AI51" s="1023"/>
      <c r="AJ51" s="1024"/>
      <c r="AK51" s="1011"/>
      <c r="AL51" s="1012"/>
      <c r="AM51" s="1012"/>
      <c r="AN51" s="1012"/>
      <c r="AO51" s="1012"/>
      <c r="AP51" s="1012"/>
      <c r="AQ51" s="1012"/>
      <c r="AR51" s="1012"/>
      <c r="AS51" s="1012"/>
      <c r="AT51" s="1012"/>
      <c r="AU51" s="1012"/>
      <c r="AV51" s="1012"/>
      <c r="AW51" s="1012"/>
      <c r="AX51" s="1012"/>
      <c r="AY51" s="1012"/>
      <c r="AZ51" s="1013"/>
      <c r="BA51" s="1013"/>
      <c r="BB51" s="1013"/>
      <c r="BC51" s="1013"/>
      <c r="BD51" s="1013"/>
      <c r="BE51" s="959"/>
      <c r="BF51" s="959"/>
      <c r="BG51" s="959"/>
      <c r="BH51" s="959"/>
      <c r="BI51" s="960"/>
      <c r="BJ51" s="226"/>
      <c r="BK51" s="226"/>
      <c r="BL51" s="226"/>
      <c r="BM51" s="226"/>
      <c r="BN51" s="226"/>
      <c r="BO51" s="236"/>
      <c r="BP51" s="236"/>
      <c r="BQ51" s="233">
        <v>45</v>
      </c>
      <c r="BR51" s="234"/>
      <c r="BS51" s="979"/>
      <c r="BT51" s="980"/>
      <c r="BU51" s="980"/>
      <c r="BV51" s="980"/>
      <c r="BW51" s="980"/>
      <c r="BX51" s="980"/>
      <c r="BY51" s="980"/>
      <c r="BZ51" s="980"/>
      <c r="CA51" s="980"/>
      <c r="CB51" s="980"/>
      <c r="CC51" s="980"/>
      <c r="CD51" s="980"/>
      <c r="CE51" s="980"/>
      <c r="CF51" s="980"/>
      <c r="CG51" s="1001"/>
      <c r="CH51" s="976"/>
      <c r="CI51" s="977"/>
      <c r="CJ51" s="977"/>
      <c r="CK51" s="977"/>
      <c r="CL51" s="978"/>
      <c r="CM51" s="976"/>
      <c r="CN51" s="977"/>
      <c r="CO51" s="977"/>
      <c r="CP51" s="977"/>
      <c r="CQ51" s="978"/>
      <c r="CR51" s="976"/>
      <c r="CS51" s="977"/>
      <c r="CT51" s="977"/>
      <c r="CU51" s="977"/>
      <c r="CV51" s="978"/>
      <c r="CW51" s="976"/>
      <c r="CX51" s="977"/>
      <c r="CY51" s="977"/>
      <c r="CZ51" s="977"/>
      <c r="DA51" s="978"/>
      <c r="DB51" s="976"/>
      <c r="DC51" s="977"/>
      <c r="DD51" s="977"/>
      <c r="DE51" s="977"/>
      <c r="DF51" s="978"/>
      <c r="DG51" s="976"/>
      <c r="DH51" s="977"/>
      <c r="DI51" s="977"/>
      <c r="DJ51" s="977"/>
      <c r="DK51" s="978"/>
      <c r="DL51" s="976"/>
      <c r="DM51" s="977"/>
      <c r="DN51" s="977"/>
      <c r="DO51" s="977"/>
      <c r="DP51" s="978"/>
      <c r="DQ51" s="976"/>
      <c r="DR51" s="977"/>
      <c r="DS51" s="977"/>
      <c r="DT51" s="977"/>
      <c r="DU51" s="978"/>
      <c r="DV51" s="979"/>
      <c r="DW51" s="980"/>
      <c r="DX51" s="980"/>
      <c r="DY51" s="980"/>
      <c r="DZ51" s="981"/>
      <c r="EA51" s="224"/>
    </row>
    <row r="52" spans="1:131" ht="26.25" customHeight="1" x14ac:dyDescent="0.15">
      <c r="A52" s="233">
        <v>25</v>
      </c>
      <c r="B52" s="1017"/>
      <c r="C52" s="1018"/>
      <c r="D52" s="1018"/>
      <c r="E52" s="1018"/>
      <c r="F52" s="1018"/>
      <c r="G52" s="1018"/>
      <c r="H52" s="1018"/>
      <c r="I52" s="1018"/>
      <c r="J52" s="1018"/>
      <c r="K52" s="1018"/>
      <c r="L52" s="1018"/>
      <c r="M52" s="1018"/>
      <c r="N52" s="1018"/>
      <c r="O52" s="1018"/>
      <c r="P52" s="1019"/>
      <c r="Q52" s="1020"/>
      <c r="R52" s="1012"/>
      <c r="S52" s="1012"/>
      <c r="T52" s="1012"/>
      <c r="U52" s="1012"/>
      <c r="V52" s="1012"/>
      <c r="W52" s="1012"/>
      <c r="X52" s="1012"/>
      <c r="Y52" s="1012"/>
      <c r="Z52" s="1012"/>
      <c r="AA52" s="1012"/>
      <c r="AB52" s="1012"/>
      <c r="AC52" s="1012"/>
      <c r="AD52" s="1012"/>
      <c r="AE52" s="1021"/>
      <c r="AF52" s="1022"/>
      <c r="AG52" s="1023"/>
      <c r="AH52" s="1023"/>
      <c r="AI52" s="1023"/>
      <c r="AJ52" s="1024"/>
      <c r="AK52" s="1011"/>
      <c r="AL52" s="1012"/>
      <c r="AM52" s="1012"/>
      <c r="AN52" s="1012"/>
      <c r="AO52" s="1012"/>
      <c r="AP52" s="1012"/>
      <c r="AQ52" s="1012"/>
      <c r="AR52" s="1012"/>
      <c r="AS52" s="1012"/>
      <c r="AT52" s="1012"/>
      <c r="AU52" s="1012"/>
      <c r="AV52" s="1012"/>
      <c r="AW52" s="1012"/>
      <c r="AX52" s="1012"/>
      <c r="AY52" s="1012"/>
      <c r="AZ52" s="1013"/>
      <c r="BA52" s="1013"/>
      <c r="BB52" s="1013"/>
      <c r="BC52" s="1013"/>
      <c r="BD52" s="1013"/>
      <c r="BE52" s="959"/>
      <c r="BF52" s="959"/>
      <c r="BG52" s="959"/>
      <c r="BH52" s="959"/>
      <c r="BI52" s="960"/>
      <c r="BJ52" s="226"/>
      <c r="BK52" s="226"/>
      <c r="BL52" s="226"/>
      <c r="BM52" s="226"/>
      <c r="BN52" s="226"/>
      <c r="BO52" s="236"/>
      <c r="BP52" s="236"/>
      <c r="BQ52" s="233">
        <v>46</v>
      </c>
      <c r="BR52" s="234"/>
      <c r="BS52" s="979"/>
      <c r="BT52" s="980"/>
      <c r="BU52" s="980"/>
      <c r="BV52" s="980"/>
      <c r="BW52" s="980"/>
      <c r="BX52" s="980"/>
      <c r="BY52" s="980"/>
      <c r="BZ52" s="980"/>
      <c r="CA52" s="980"/>
      <c r="CB52" s="980"/>
      <c r="CC52" s="980"/>
      <c r="CD52" s="980"/>
      <c r="CE52" s="980"/>
      <c r="CF52" s="980"/>
      <c r="CG52" s="1001"/>
      <c r="CH52" s="976"/>
      <c r="CI52" s="977"/>
      <c r="CJ52" s="977"/>
      <c r="CK52" s="977"/>
      <c r="CL52" s="978"/>
      <c r="CM52" s="976"/>
      <c r="CN52" s="977"/>
      <c r="CO52" s="977"/>
      <c r="CP52" s="977"/>
      <c r="CQ52" s="978"/>
      <c r="CR52" s="976"/>
      <c r="CS52" s="977"/>
      <c r="CT52" s="977"/>
      <c r="CU52" s="977"/>
      <c r="CV52" s="978"/>
      <c r="CW52" s="976"/>
      <c r="CX52" s="977"/>
      <c r="CY52" s="977"/>
      <c r="CZ52" s="977"/>
      <c r="DA52" s="978"/>
      <c r="DB52" s="976"/>
      <c r="DC52" s="977"/>
      <c r="DD52" s="977"/>
      <c r="DE52" s="977"/>
      <c r="DF52" s="978"/>
      <c r="DG52" s="976"/>
      <c r="DH52" s="977"/>
      <c r="DI52" s="977"/>
      <c r="DJ52" s="977"/>
      <c r="DK52" s="978"/>
      <c r="DL52" s="976"/>
      <c r="DM52" s="977"/>
      <c r="DN52" s="977"/>
      <c r="DO52" s="977"/>
      <c r="DP52" s="978"/>
      <c r="DQ52" s="976"/>
      <c r="DR52" s="977"/>
      <c r="DS52" s="977"/>
      <c r="DT52" s="977"/>
      <c r="DU52" s="978"/>
      <c r="DV52" s="979"/>
      <c r="DW52" s="980"/>
      <c r="DX52" s="980"/>
      <c r="DY52" s="980"/>
      <c r="DZ52" s="981"/>
      <c r="EA52" s="224"/>
    </row>
    <row r="53" spans="1:131" ht="26.25" customHeight="1" x14ac:dyDescent="0.15">
      <c r="A53" s="233">
        <v>26</v>
      </c>
      <c r="B53" s="1017"/>
      <c r="C53" s="1018"/>
      <c r="D53" s="1018"/>
      <c r="E53" s="1018"/>
      <c r="F53" s="1018"/>
      <c r="G53" s="1018"/>
      <c r="H53" s="1018"/>
      <c r="I53" s="1018"/>
      <c r="J53" s="1018"/>
      <c r="K53" s="1018"/>
      <c r="L53" s="1018"/>
      <c r="M53" s="1018"/>
      <c r="N53" s="1018"/>
      <c r="O53" s="1018"/>
      <c r="P53" s="1019"/>
      <c r="Q53" s="1020"/>
      <c r="R53" s="1012"/>
      <c r="S53" s="1012"/>
      <c r="T53" s="1012"/>
      <c r="U53" s="1012"/>
      <c r="V53" s="1012"/>
      <c r="W53" s="1012"/>
      <c r="X53" s="1012"/>
      <c r="Y53" s="1012"/>
      <c r="Z53" s="1012"/>
      <c r="AA53" s="1012"/>
      <c r="AB53" s="1012"/>
      <c r="AC53" s="1012"/>
      <c r="AD53" s="1012"/>
      <c r="AE53" s="1021"/>
      <c r="AF53" s="1022"/>
      <c r="AG53" s="1023"/>
      <c r="AH53" s="1023"/>
      <c r="AI53" s="1023"/>
      <c r="AJ53" s="1024"/>
      <c r="AK53" s="1011"/>
      <c r="AL53" s="1012"/>
      <c r="AM53" s="1012"/>
      <c r="AN53" s="1012"/>
      <c r="AO53" s="1012"/>
      <c r="AP53" s="1012"/>
      <c r="AQ53" s="1012"/>
      <c r="AR53" s="1012"/>
      <c r="AS53" s="1012"/>
      <c r="AT53" s="1012"/>
      <c r="AU53" s="1012"/>
      <c r="AV53" s="1012"/>
      <c r="AW53" s="1012"/>
      <c r="AX53" s="1012"/>
      <c r="AY53" s="1012"/>
      <c r="AZ53" s="1013"/>
      <c r="BA53" s="1013"/>
      <c r="BB53" s="1013"/>
      <c r="BC53" s="1013"/>
      <c r="BD53" s="1013"/>
      <c r="BE53" s="959"/>
      <c r="BF53" s="959"/>
      <c r="BG53" s="959"/>
      <c r="BH53" s="959"/>
      <c r="BI53" s="960"/>
      <c r="BJ53" s="226"/>
      <c r="BK53" s="226"/>
      <c r="BL53" s="226"/>
      <c r="BM53" s="226"/>
      <c r="BN53" s="226"/>
      <c r="BO53" s="236"/>
      <c r="BP53" s="236"/>
      <c r="BQ53" s="233">
        <v>47</v>
      </c>
      <c r="BR53" s="234"/>
      <c r="BS53" s="979"/>
      <c r="BT53" s="980"/>
      <c r="BU53" s="980"/>
      <c r="BV53" s="980"/>
      <c r="BW53" s="980"/>
      <c r="BX53" s="980"/>
      <c r="BY53" s="980"/>
      <c r="BZ53" s="980"/>
      <c r="CA53" s="980"/>
      <c r="CB53" s="980"/>
      <c r="CC53" s="980"/>
      <c r="CD53" s="980"/>
      <c r="CE53" s="980"/>
      <c r="CF53" s="980"/>
      <c r="CG53" s="1001"/>
      <c r="CH53" s="976"/>
      <c r="CI53" s="977"/>
      <c r="CJ53" s="977"/>
      <c r="CK53" s="977"/>
      <c r="CL53" s="978"/>
      <c r="CM53" s="976"/>
      <c r="CN53" s="977"/>
      <c r="CO53" s="977"/>
      <c r="CP53" s="977"/>
      <c r="CQ53" s="978"/>
      <c r="CR53" s="976"/>
      <c r="CS53" s="977"/>
      <c r="CT53" s="977"/>
      <c r="CU53" s="977"/>
      <c r="CV53" s="978"/>
      <c r="CW53" s="976"/>
      <c r="CX53" s="977"/>
      <c r="CY53" s="977"/>
      <c r="CZ53" s="977"/>
      <c r="DA53" s="978"/>
      <c r="DB53" s="976"/>
      <c r="DC53" s="977"/>
      <c r="DD53" s="977"/>
      <c r="DE53" s="977"/>
      <c r="DF53" s="978"/>
      <c r="DG53" s="976"/>
      <c r="DH53" s="977"/>
      <c r="DI53" s="977"/>
      <c r="DJ53" s="977"/>
      <c r="DK53" s="978"/>
      <c r="DL53" s="976"/>
      <c r="DM53" s="977"/>
      <c r="DN53" s="977"/>
      <c r="DO53" s="977"/>
      <c r="DP53" s="978"/>
      <c r="DQ53" s="976"/>
      <c r="DR53" s="977"/>
      <c r="DS53" s="977"/>
      <c r="DT53" s="977"/>
      <c r="DU53" s="978"/>
      <c r="DV53" s="979"/>
      <c r="DW53" s="980"/>
      <c r="DX53" s="980"/>
      <c r="DY53" s="980"/>
      <c r="DZ53" s="981"/>
      <c r="EA53" s="224"/>
    </row>
    <row r="54" spans="1:131" ht="26.25" customHeight="1" x14ac:dyDescent="0.15">
      <c r="A54" s="233">
        <v>27</v>
      </c>
      <c r="B54" s="1017"/>
      <c r="C54" s="1018"/>
      <c r="D54" s="1018"/>
      <c r="E54" s="1018"/>
      <c r="F54" s="1018"/>
      <c r="G54" s="1018"/>
      <c r="H54" s="1018"/>
      <c r="I54" s="1018"/>
      <c r="J54" s="1018"/>
      <c r="K54" s="1018"/>
      <c r="L54" s="1018"/>
      <c r="M54" s="1018"/>
      <c r="N54" s="1018"/>
      <c r="O54" s="1018"/>
      <c r="P54" s="1019"/>
      <c r="Q54" s="1020"/>
      <c r="R54" s="1012"/>
      <c r="S54" s="1012"/>
      <c r="T54" s="1012"/>
      <c r="U54" s="1012"/>
      <c r="V54" s="1012"/>
      <c r="W54" s="1012"/>
      <c r="X54" s="1012"/>
      <c r="Y54" s="1012"/>
      <c r="Z54" s="1012"/>
      <c r="AA54" s="1012"/>
      <c r="AB54" s="1012"/>
      <c r="AC54" s="1012"/>
      <c r="AD54" s="1012"/>
      <c r="AE54" s="1021"/>
      <c r="AF54" s="1022"/>
      <c r="AG54" s="1023"/>
      <c r="AH54" s="1023"/>
      <c r="AI54" s="1023"/>
      <c r="AJ54" s="1024"/>
      <c r="AK54" s="1011"/>
      <c r="AL54" s="1012"/>
      <c r="AM54" s="1012"/>
      <c r="AN54" s="1012"/>
      <c r="AO54" s="1012"/>
      <c r="AP54" s="1012"/>
      <c r="AQ54" s="1012"/>
      <c r="AR54" s="1012"/>
      <c r="AS54" s="1012"/>
      <c r="AT54" s="1012"/>
      <c r="AU54" s="1012"/>
      <c r="AV54" s="1012"/>
      <c r="AW54" s="1012"/>
      <c r="AX54" s="1012"/>
      <c r="AY54" s="1012"/>
      <c r="AZ54" s="1013"/>
      <c r="BA54" s="1013"/>
      <c r="BB54" s="1013"/>
      <c r="BC54" s="1013"/>
      <c r="BD54" s="1013"/>
      <c r="BE54" s="959"/>
      <c r="BF54" s="959"/>
      <c r="BG54" s="959"/>
      <c r="BH54" s="959"/>
      <c r="BI54" s="960"/>
      <c r="BJ54" s="226"/>
      <c r="BK54" s="226"/>
      <c r="BL54" s="226"/>
      <c r="BM54" s="226"/>
      <c r="BN54" s="226"/>
      <c r="BO54" s="236"/>
      <c r="BP54" s="236"/>
      <c r="BQ54" s="233">
        <v>48</v>
      </c>
      <c r="BR54" s="234"/>
      <c r="BS54" s="979"/>
      <c r="BT54" s="980"/>
      <c r="BU54" s="980"/>
      <c r="BV54" s="980"/>
      <c r="BW54" s="980"/>
      <c r="BX54" s="980"/>
      <c r="BY54" s="980"/>
      <c r="BZ54" s="980"/>
      <c r="CA54" s="980"/>
      <c r="CB54" s="980"/>
      <c r="CC54" s="980"/>
      <c r="CD54" s="980"/>
      <c r="CE54" s="980"/>
      <c r="CF54" s="980"/>
      <c r="CG54" s="1001"/>
      <c r="CH54" s="976"/>
      <c r="CI54" s="977"/>
      <c r="CJ54" s="977"/>
      <c r="CK54" s="977"/>
      <c r="CL54" s="978"/>
      <c r="CM54" s="976"/>
      <c r="CN54" s="977"/>
      <c r="CO54" s="977"/>
      <c r="CP54" s="977"/>
      <c r="CQ54" s="978"/>
      <c r="CR54" s="976"/>
      <c r="CS54" s="977"/>
      <c r="CT54" s="977"/>
      <c r="CU54" s="977"/>
      <c r="CV54" s="978"/>
      <c r="CW54" s="976"/>
      <c r="CX54" s="977"/>
      <c r="CY54" s="977"/>
      <c r="CZ54" s="977"/>
      <c r="DA54" s="978"/>
      <c r="DB54" s="976"/>
      <c r="DC54" s="977"/>
      <c r="DD54" s="977"/>
      <c r="DE54" s="977"/>
      <c r="DF54" s="978"/>
      <c r="DG54" s="976"/>
      <c r="DH54" s="977"/>
      <c r="DI54" s="977"/>
      <c r="DJ54" s="977"/>
      <c r="DK54" s="978"/>
      <c r="DL54" s="976"/>
      <c r="DM54" s="977"/>
      <c r="DN54" s="977"/>
      <c r="DO54" s="977"/>
      <c r="DP54" s="978"/>
      <c r="DQ54" s="976"/>
      <c r="DR54" s="977"/>
      <c r="DS54" s="977"/>
      <c r="DT54" s="977"/>
      <c r="DU54" s="978"/>
      <c r="DV54" s="979"/>
      <c r="DW54" s="980"/>
      <c r="DX54" s="980"/>
      <c r="DY54" s="980"/>
      <c r="DZ54" s="981"/>
      <c r="EA54" s="224"/>
    </row>
    <row r="55" spans="1:131" ht="26.25" customHeight="1" x14ac:dyDescent="0.15">
      <c r="A55" s="233">
        <v>28</v>
      </c>
      <c r="B55" s="1017"/>
      <c r="C55" s="1018"/>
      <c r="D55" s="1018"/>
      <c r="E55" s="1018"/>
      <c r="F55" s="1018"/>
      <c r="G55" s="1018"/>
      <c r="H55" s="1018"/>
      <c r="I55" s="1018"/>
      <c r="J55" s="1018"/>
      <c r="K55" s="1018"/>
      <c r="L55" s="1018"/>
      <c r="M55" s="1018"/>
      <c r="N55" s="1018"/>
      <c r="O55" s="1018"/>
      <c r="P55" s="1019"/>
      <c r="Q55" s="1020"/>
      <c r="R55" s="1012"/>
      <c r="S55" s="1012"/>
      <c r="T55" s="1012"/>
      <c r="U55" s="1012"/>
      <c r="V55" s="1012"/>
      <c r="W55" s="1012"/>
      <c r="X55" s="1012"/>
      <c r="Y55" s="1012"/>
      <c r="Z55" s="1012"/>
      <c r="AA55" s="1012"/>
      <c r="AB55" s="1012"/>
      <c r="AC55" s="1012"/>
      <c r="AD55" s="1012"/>
      <c r="AE55" s="1021"/>
      <c r="AF55" s="1022"/>
      <c r="AG55" s="1023"/>
      <c r="AH55" s="1023"/>
      <c r="AI55" s="1023"/>
      <c r="AJ55" s="1024"/>
      <c r="AK55" s="1011"/>
      <c r="AL55" s="1012"/>
      <c r="AM55" s="1012"/>
      <c r="AN55" s="1012"/>
      <c r="AO55" s="1012"/>
      <c r="AP55" s="1012"/>
      <c r="AQ55" s="1012"/>
      <c r="AR55" s="1012"/>
      <c r="AS55" s="1012"/>
      <c r="AT55" s="1012"/>
      <c r="AU55" s="1012"/>
      <c r="AV55" s="1012"/>
      <c r="AW55" s="1012"/>
      <c r="AX55" s="1012"/>
      <c r="AY55" s="1012"/>
      <c r="AZ55" s="1013"/>
      <c r="BA55" s="1013"/>
      <c r="BB55" s="1013"/>
      <c r="BC55" s="1013"/>
      <c r="BD55" s="1013"/>
      <c r="BE55" s="959"/>
      <c r="BF55" s="959"/>
      <c r="BG55" s="959"/>
      <c r="BH55" s="959"/>
      <c r="BI55" s="960"/>
      <c r="BJ55" s="226"/>
      <c r="BK55" s="226"/>
      <c r="BL55" s="226"/>
      <c r="BM55" s="226"/>
      <c r="BN55" s="226"/>
      <c r="BO55" s="236"/>
      <c r="BP55" s="236"/>
      <c r="BQ55" s="233">
        <v>49</v>
      </c>
      <c r="BR55" s="234"/>
      <c r="BS55" s="979"/>
      <c r="BT55" s="980"/>
      <c r="BU55" s="980"/>
      <c r="BV55" s="980"/>
      <c r="BW55" s="980"/>
      <c r="BX55" s="980"/>
      <c r="BY55" s="980"/>
      <c r="BZ55" s="980"/>
      <c r="CA55" s="980"/>
      <c r="CB55" s="980"/>
      <c r="CC55" s="980"/>
      <c r="CD55" s="980"/>
      <c r="CE55" s="980"/>
      <c r="CF55" s="980"/>
      <c r="CG55" s="1001"/>
      <c r="CH55" s="976"/>
      <c r="CI55" s="977"/>
      <c r="CJ55" s="977"/>
      <c r="CK55" s="977"/>
      <c r="CL55" s="978"/>
      <c r="CM55" s="976"/>
      <c r="CN55" s="977"/>
      <c r="CO55" s="977"/>
      <c r="CP55" s="977"/>
      <c r="CQ55" s="978"/>
      <c r="CR55" s="976"/>
      <c r="CS55" s="977"/>
      <c r="CT55" s="977"/>
      <c r="CU55" s="977"/>
      <c r="CV55" s="978"/>
      <c r="CW55" s="976"/>
      <c r="CX55" s="977"/>
      <c r="CY55" s="977"/>
      <c r="CZ55" s="977"/>
      <c r="DA55" s="978"/>
      <c r="DB55" s="976"/>
      <c r="DC55" s="977"/>
      <c r="DD55" s="977"/>
      <c r="DE55" s="977"/>
      <c r="DF55" s="978"/>
      <c r="DG55" s="976"/>
      <c r="DH55" s="977"/>
      <c r="DI55" s="977"/>
      <c r="DJ55" s="977"/>
      <c r="DK55" s="978"/>
      <c r="DL55" s="976"/>
      <c r="DM55" s="977"/>
      <c r="DN55" s="977"/>
      <c r="DO55" s="977"/>
      <c r="DP55" s="978"/>
      <c r="DQ55" s="976"/>
      <c r="DR55" s="977"/>
      <c r="DS55" s="977"/>
      <c r="DT55" s="977"/>
      <c r="DU55" s="978"/>
      <c r="DV55" s="979"/>
      <c r="DW55" s="980"/>
      <c r="DX55" s="980"/>
      <c r="DY55" s="980"/>
      <c r="DZ55" s="981"/>
      <c r="EA55" s="224"/>
    </row>
    <row r="56" spans="1:131" ht="26.25" customHeight="1" x14ac:dyDescent="0.15">
      <c r="A56" s="233">
        <v>29</v>
      </c>
      <c r="B56" s="1017"/>
      <c r="C56" s="1018"/>
      <c r="D56" s="1018"/>
      <c r="E56" s="1018"/>
      <c r="F56" s="1018"/>
      <c r="G56" s="1018"/>
      <c r="H56" s="1018"/>
      <c r="I56" s="1018"/>
      <c r="J56" s="1018"/>
      <c r="K56" s="1018"/>
      <c r="L56" s="1018"/>
      <c r="M56" s="1018"/>
      <c r="N56" s="1018"/>
      <c r="O56" s="1018"/>
      <c r="P56" s="1019"/>
      <c r="Q56" s="1020"/>
      <c r="R56" s="1012"/>
      <c r="S56" s="1012"/>
      <c r="T56" s="1012"/>
      <c r="U56" s="1012"/>
      <c r="V56" s="1012"/>
      <c r="W56" s="1012"/>
      <c r="X56" s="1012"/>
      <c r="Y56" s="1012"/>
      <c r="Z56" s="1012"/>
      <c r="AA56" s="1012"/>
      <c r="AB56" s="1012"/>
      <c r="AC56" s="1012"/>
      <c r="AD56" s="1012"/>
      <c r="AE56" s="1021"/>
      <c r="AF56" s="1022"/>
      <c r="AG56" s="1023"/>
      <c r="AH56" s="1023"/>
      <c r="AI56" s="1023"/>
      <c r="AJ56" s="1024"/>
      <c r="AK56" s="1011"/>
      <c r="AL56" s="1012"/>
      <c r="AM56" s="1012"/>
      <c r="AN56" s="1012"/>
      <c r="AO56" s="1012"/>
      <c r="AP56" s="1012"/>
      <c r="AQ56" s="1012"/>
      <c r="AR56" s="1012"/>
      <c r="AS56" s="1012"/>
      <c r="AT56" s="1012"/>
      <c r="AU56" s="1012"/>
      <c r="AV56" s="1012"/>
      <c r="AW56" s="1012"/>
      <c r="AX56" s="1012"/>
      <c r="AY56" s="1012"/>
      <c r="AZ56" s="1013"/>
      <c r="BA56" s="1013"/>
      <c r="BB56" s="1013"/>
      <c r="BC56" s="1013"/>
      <c r="BD56" s="1013"/>
      <c r="BE56" s="959"/>
      <c r="BF56" s="959"/>
      <c r="BG56" s="959"/>
      <c r="BH56" s="959"/>
      <c r="BI56" s="960"/>
      <c r="BJ56" s="226"/>
      <c r="BK56" s="226"/>
      <c r="BL56" s="226"/>
      <c r="BM56" s="226"/>
      <c r="BN56" s="226"/>
      <c r="BO56" s="236"/>
      <c r="BP56" s="236"/>
      <c r="BQ56" s="233">
        <v>50</v>
      </c>
      <c r="BR56" s="234"/>
      <c r="BS56" s="979"/>
      <c r="BT56" s="980"/>
      <c r="BU56" s="980"/>
      <c r="BV56" s="980"/>
      <c r="BW56" s="980"/>
      <c r="BX56" s="980"/>
      <c r="BY56" s="980"/>
      <c r="BZ56" s="980"/>
      <c r="CA56" s="980"/>
      <c r="CB56" s="980"/>
      <c r="CC56" s="980"/>
      <c r="CD56" s="980"/>
      <c r="CE56" s="980"/>
      <c r="CF56" s="980"/>
      <c r="CG56" s="1001"/>
      <c r="CH56" s="976"/>
      <c r="CI56" s="977"/>
      <c r="CJ56" s="977"/>
      <c r="CK56" s="977"/>
      <c r="CL56" s="978"/>
      <c r="CM56" s="976"/>
      <c r="CN56" s="977"/>
      <c r="CO56" s="977"/>
      <c r="CP56" s="977"/>
      <c r="CQ56" s="978"/>
      <c r="CR56" s="976"/>
      <c r="CS56" s="977"/>
      <c r="CT56" s="977"/>
      <c r="CU56" s="977"/>
      <c r="CV56" s="978"/>
      <c r="CW56" s="976"/>
      <c r="CX56" s="977"/>
      <c r="CY56" s="977"/>
      <c r="CZ56" s="977"/>
      <c r="DA56" s="978"/>
      <c r="DB56" s="976"/>
      <c r="DC56" s="977"/>
      <c r="DD56" s="977"/>
      <c r="DE56" s="977"/>
      <c r="DF56" s="978"/>
      <c r="DG56" s="976"/>
      <c r="DH56" s="977"/>
      <c r="DI56" s="977"/>
      <c r="DJ56" s="977"/>
      <c r="DK56" s="978"/>
      <c r="DL56" s="976"/>
      <c r="DM56" s="977"/>
      <c r="DN56" s="977"/>
      <c r="DO56" s="977"/>
      <c r="DP56" s="978"/>
      <c r="DQ56" s="976"/>
      <c r="DR56" s="977"/>
      <c r="DS56" s="977"/>
      <c r="DT56" s="977"/>
      <c r="DU56" s="978"/>
      <c r="DV56" s="979"/>
      <c r="DW56" s="980"/>
      <c r="DX56" s="980"/>
      <c r="DY56" s="980"/>
      <c r="DZ56" s="981"/>
      <c r="EA56" s="224"/>
    </row>
    <row r="57" spans="1:131" ht="26.25" customHeight="1" x14ac:dyDescent="0.15">
      <c r="A57" s="233">
        <v>30</v>
      </c>
      <c r="B57" s="1017"/>
      <c r="C57" s="1018"/>
      <c r="D57" s="1018"/>
      <c r="E57" s="1018"/>
      <c r="F57" s="1018"/>
      <c r="G57" s="1018"/>
      <c r="H57" s="1018"/>
      <c r="I57" s="1018"/>
      <c r="J57" s="1018"/>
      <c r="K57" s="1018"/>
      <c r="L57" s="1018"/>
      <c r="M57" s="1018"/>
      <c r="N57" s="1018"/>
      <c r="O57" s="1018"/>
      <c r="P57" s="1019"/>
      <c r="Q57" s="1020"/>
      <c r="R57" s="1012"/>
      <c r="S57" s="1012"/>
      <c r="T57" s="1012"/>
      <c r="U57" s="1012"/>
      <c r="V57" s="1012"/>
      <c r="W57" s="1012"/>
      <c r="X57" s="1012"/>
      <c r="Y57" s="1012"/>
      <c r="Z57" s="1012"/>
      <c r="AA57" s="1012"/>
      <c r="AB57" s="1012"/>
      <c r="AC57" s="1012"/>
      <c r="AD57" s="1012"/>
      <c r="AE57" s="1021"/>
      <c r="AF57" s="1022"/>
      <c r="AG57" s="1023"/>
      <c r="AH57" s="1023"/>
      <c r="AI57" s="1023"/>
      <c r="AJ57" s="1024"/>
      <c r="AK57" s="1011"/>
      <c r="AL57" s="1012"/>
      <c r="AM57" s="1012"/>
      <c r="AN57" s="1012"/>
      <c r="AO57" s="1012"/>
      <c r="AP57" s="1012"/>
      <c r="AQ57" s="1012"/>
      <c r="AR57" s="1012"/>
      <c r="AS57" s="1012"/>
      <c r="AT57" s="1012"/>
      <c r="AU57" s="1012"/>
      <c r="AV57" s="1012"/>
      <c r="AW57" s="1012"/>
      <c r="AX57" s="1012"/>
      <c r="AY57" s="1012"/>
      <c r="AZ57" s="1013"/>
      <c r="BA57" s="1013"/>
      <c r="BB57" s="1013"/>
      <c r="BC57" s="1013"/>
      <c r="BD57" s="1013"/>
      <c r="BE57" s="959"/>
      <c r="BF57" s="959"/>
      <c r="BG57" s="959"/>
      <c r="BH57" s="959"/>
      <c r="BI57" s="960"/>
      <c r="BJ57" s="226"/>
      <c r="BK57" s="226"/>
      <c r="BL57" s="226"/>
      <c r="BM57" s="226"/>
      <c r="BN57" s="226"/>
      <c r="BO57" s="236"/>
      <c r="BP57" s="236"/>
      <c r="BQ57" s="233">
        <v>51</v>
      </c>
      <c r="BR57" s="234"/>
      <c r="BS57" s="979"/>
      <c r="BT57" s="980"/>
      <c r="BU57" s="980"/>
      <c r="BV57" s="980"/>
      <c r="BW57" s="980"/>
      <c r="BX57" s="980"/>
      <c r="BY57" s="980"/>
      <c r="BZ57" s="980"/>
      <c r="CA57" s="980"/>
      <c r="CB57" s="980"/>
      <c r="CC57" s="980"/>
      <c r="CD57" s="980"/>
      <c r="CE57" s="980"/>
      <c r="CF57" s="980"/>
      <c r="CG57" s="1001"/>
      <c r="CH57" s="976"/>
      <c r="CI57" s="977"/>
      <c r="CJ57" s="977"/>
      <c r="CK57" s="977"/>
      <c r="CL57" s="978"/>
      <c r="CM57" s="976"/>
      <c r="CN57" s="977"/>
      <c r="CO57" s="977"/>
      <c r="CP57" s="977"/>
      <c r="CQ57" s="978"/>
      <c r="CR57" s="976"/>
      <c r="CS57" s="977"/>
      <c r="CT57" s="977"/>
      <c r="CU57" s="977"/>
      <c r="CV57" s="978"/>
      <c r="CW57" s="976"/>
      <c r="CX57" s="977"/>
      <c r="CY57" s="977"/>
      <c r="CZ57" s="977"/>
      <c r="DA57" s="978"/>
      <c r="DB57" s="976"/>
      <c r="DC57" s="977"/>
      <c r="DD57" s="977"/>
      <c r="DE57" s="977"/>
      <c r="DF57" s="978"/>
      <c r="DG57" s="976"/>
      <c r="DH57" s="977"/>
      <c r="DI57" s="977"/>
      <c r="DJ57" s="977"/>
      <c r="DK57" s="978"/>
      <c r="DL57" s="976"/>
      <c r="DM57" s="977"/>
      <c r="DN57" s="977"/>
      <c r="DO57" s="977"/>
      <c r="DP57" s="978"/>
      <c r="DQ57" s="976"/>
      <c r="DR57" s="977"/>
      <c r="DS57" s="977"/>
      <c r="DT57" s="977"/>
      <c r="DU57" s="978"/>
      <c r="DV57" s="979"/>
      <c r="DW57" s="980"/>
      <c r="DX57" s="980"/>
      <c r="DY57" s="980"/>
      <c r="DZ57" s="981"/>
      <c r="EA57" s="224"/>
    </row>
    <row r="58" spans="1:131" ht="26.25" customHeight="1" x14ac:dyDescent="0.15">
      <c r="A58" s="233">
        <v>31</v>
      </c>
      <c r="B58" s="1017"/>
      <c r="C58" s="1018"/>
      <c r="D58" s="1018"/>
      <c r="E58" s="1018"/>
      <c r="F58" s="1018"/>
      <c r="G58" s="1018"/>
      <c r="H58" s="1018"/>
      <c r="I58" s="1018"/>
      <c r="J58" s="1018"/>
      <c r="K58" s="1018"/>
      <c r="L58" s="1018"/>
      <c r="M58" s="1018"/>
      <c r="N58" s="1018"/>
      <c r="O58" s="1018"/>
      <c r="P58" s="1019"/>
      <c r="Q58" s="1020"/>
      <c r="R58" s="1012"/>
      <c r="S58" s="1012"/>
      <c r="T58" s="1012"/>
      <c r="U58" s="1012"/>
      <c r="V58" s="1012"/>
      <c r="W58" s="1012"/>
      <c r="X58" s="1012"/>
      <c r="Y58" s="1012"/>
      <c r="Z58" s="1012"/>
      <c r="AA58" s="1012"/>
      <c r="AB58" s="1012"/>
      <c r="AC58" s="1012"/>
      <c r="AD58" s="1012"/>
      <c r="AE58" s="1021"/>
      <c r="AF58" s="1022"/>
      <c r="AG58" s="1023"/>
      <c r="AH58" s="1023"/>
      <c r="AI58" s="1023"/>
      <c r="AJ58" s="1024"/>
      <c r="AK58" s="1011"/>
      <c r="AL58" s="1012"/>
      <c r="AM58" s="1012"/>
      <c r="AN58" s="1012"/>
      <c r="AO58" s="1012"/>
      <c r="AP58" s="1012"/>
      <c r="AQ58" s="1012"/>
      <c r="AR58" s="1012"/>
      <c r="AS58" s="1012"/>
      <c r="AT58" s="1012"/>
      <c r="AU58" s="1012"/>
      <c r="AV58" s="1012"/>
      <c r="AW58" s="1012"/>
      <c r="AX58" s="1012"/>
      <c r="AY58" s="1012"/>
      <c r="AZ58" s="1013"/>
      <c r="BA58" s="1013"/>
      <c r="BB58" s="1013"/>
      <c r="BC58" s="1013"/>
      <c r="BD58" s="1013"/>
      <c r="BE58" s="959"/>
      <c r="BF58" s="959"/>
      <c r="BG58" s="959"/>
      <c r="BH58" s="959"/>
      <c r="BI58" s="960"/>
      <c r="BJ58" s="226"/>
      <c r="BK58" s="226"/>
      <c r="BL58" s="226"/>
      <c r="BM58" s="226"/>
      <c r="BN58" s="226"/>
      <c r="BO58" s="236"/>
      <c r="BP58" s="236"/>
      <c r="BQ58" s="233">
        <v>52</v>
      </c>
      <c r="BR58" s="234"/>
      <c r="BS58" s="979"/>
      <c r="BT58" s="980"/>
      <c r="BU58" s="980"/>
      <c r="BV58" s="980"/>
      <c r="BW58" s="980"/>
      <c r="BX58" s="980"/>
      <c r="BY58" s="980"/>
      <c r="BZ58" s="980"/>
      <c r="CA58" s="980"/>
      <c r="CB58" s="980"/>
      <c r="CC58" s="980"/>
      <c r="CD58" s="980"/>
      <c r="CE58" s="980"/>
      <c r="CF58" s="980"/>
      <c r="CG58" s="1001"/>
      <c r="CH58" s="976"/>
      <c r="CI58" s="977"/>
      <c r="CJ58" s="977"/>
      <c r="CK58" s="977"/>
      <c r="CL58" s="978"/>
      <c r="CM58" s="976"/>
      <c r="CN58" s="977"/>
      <c r="CO58" s="977"/>
      <c r="CP58" s="977"/>
      <c r="CQ58" s="978"/>
      <c r="CR58" s="976"/>
      <c r="CS58" s="977"/>
      <c r="CT58" s="977"/>
      <c r="CU58" s="977"/>
      <c r="CV58" s="978"/>
      <c r="CW58" s="976"/>
      <c r="CX58" s="977"/>
      <c r="CY58" s="977"/>
      <c r="CZ58" s="977"/>
      <c r="DA58" s="978"/>
      <c r="DB58" s="976"/>
      <c r="DC58" s="977"/>
      <c r="DD58" s="977"/>
      <c r="DE58" s="977"/>
      <c r="DF58" s="978"/>
      <c r="DG58" s="976"/>
      <c r="DH58" s="977"/>
      <c r="DI58" s="977"/>
      <c r="DJ58" s="977"/>
      <c r="DK58" s="978"/>
      <c r="DL58" s="976"/>
      <c r="DM58" s="977"/>
      <c r="DN58" s="977"/>
      <c r="DO58" s="977"/>
      <c r="DP58" s="978"/>
      <c r="DQ58" s="976"/>
      <c r="DR58" s="977"/>
      <c r="DS58" s="977"/>
      <c r="DT58" s="977"/>
      <c r="DU58" s="978"/>
      <c r="DV58" s="979"/>
      <c r="DW58" s="980"/>
      <c r="DX58" s="980"/>
      <c r="DY58" s="980"/>
      <c r="DZ58" s="981"/>
      <c r="EA58" s="224"/>
    </row>
    <row r="59" spans="1:131" ht="26.25" customHeight="1" x14ac:dyDescent="0.15">
      <c r="A59" s="233">
        <v>32</v>
      </c>
      <c r="B59" s="1017"/>
      <c r="C59" s="1018"/>
      <c r="D59" s="1018"/>
      <c r="E59" s="1018"/>
      <c r="F59" s="1018"/>
      <c r="G59" s="1018"/>
      <c r="H59" s="1018"/>
      <c r="I59" s="1018"/>
      <c r="J59" s="1018"/>
      <c r="K59" s="1018"/>
      <c r="L59" s="1018"/>
      <c r="M59" s="1018"/>
      <c r="N59" s="1018"/>
      <c r="O59" s="1018"/>
      <c r="P59" s="1019"/>
      <c r="Q59" s="1020"/>
      <c r="R59" s="1012"/>
      <c r="S59" s="1012"/>
      <c r="T59" s="1012"/>
      <c r="U59" s="1012"/>
      <c r="V59" s="1012"/>
      <c r="W59" s="1012"/>
      <c r="X59" s="1012"/>
      <c r="Y59" s="1012"/>
      <c r="Z59" s="1012"/>
      <c r="AA59" s="1012"/>
      <c r="AB59" s="1012"/>
      <c r="AC59" s="1012"/>
      <c r="AD59" s="1012"/>
      <c r="AE59" s="1021"/>
      <c r="AF59" s="1022"/>
      <c r="AG59" s="1023"/>
      <c r="AH59" s="1023"/>
      <c r="AI59" s="1023"/>
      <c r="AJ59" s="1024"/>
      <c r="AK59" s="1011"/>
      <c r="AL59" s="1012"/>
      <c r="AM59" s="1012"/>
      <c r="AN59" s="1012"/>
      <c r="AO59" s="1012"/>
      <c r="AP59" s="1012"/>
      <c r="AQ59" s="1012"/>
      <c r="AR59" s="1012"/>
      <c r="AS59" s="1012"/>
      <c r="AT59" s="1012"/>
      <c r="AU59" s="1012"/>
      <c r="AV59" s="1012"/>
      <c r="AW59" s="1012"/>
      <c r="AX59" s="1012"/>
      <c r="AY59" s="1012"/>
      <c r="AZ59" s="1013"/>
      <c r="BA59" s="1013"/>
      <c r="BB59" s="1013"/>
      <c r="BC59" s="1013"/>
      <c r="BD59" s="1013"/>
      <c r="BE59" s="959"/>
      <c r="BF59" s="959"/>
      <c r="BG59" s="959"/>
      <c r="BH59" s="959"/>
      <c r="BI59" s="960"/>
      <c r="BJ59" s="226"/>
      <c r="BK59" s="226"/>
      <c r="BL59" s="226"/>
      <c r="BM59" s="226"/>
      <c r="BN59" s="226"/>
      <c r="BO59" s="236"/>
      <c r="BP59" s="236"/>
      <c r="BQ59" s="233">
        <v>53</v>
      </c>
      <c r="BR59" s="234"/>
      <c r="BS59" s="979"/>
      <c r="BT59" s="980"/>
      <c r="BU59" s="980"/>
      <c r="BV59" s="980"/>
      <c r="BW59" s="980"/>
      <c r="BX59" s="980"/>
      <c r="BY59" s="980"/>
      <c r="BZ59" s="980"/>
      <c r="CA59" s="980"/>
      <c r="CB59" s="980"/>
      <c r="CC59" s="980"/>
      <c r="CD59" s="980"/>
      <c r="CE59" s="980"/>
      <c r="CF59" s="980"/>
      <c r="CG59" s="1001"/>
      <c r="CH59" s="976"/>
      <c r="CI59" s="977"/>
      <c r="CJ59" s="977"/>
      <c r="CK59" s="977"/>
      <c r="CL59" s="978"/>
      <c r="CM59" s="976"/>
      <c r="CN59" s="977"/>
      <c r="CO59" s="977"/>
      <c r="CP59" s="977"/>
      <c r="CQ59" s="978"/>
      <c r="CR59" s="976"/>
      <c r="CS59" s="977"/>
      <c r="CT59" s="977"/>
      <c r="CU59" s="977"/>
      <c r="CV59" s="978"/>
      <c r="CW59" s="976"/>
      <c r="CX59" s="977"/>
      <c r="CY59" s="977"/>
      <c r="CZ59" s="977"/>
      <c r="DA59" s="978"/>
      <c r="DB59" s="976"/>
      <c r="DC59" s="977"/>
      <c r="DD59" s="977"/>
      <c r="DE59" s="977"/>
      <c r="DF59" s="978"/>
      <c r="DG59" s="976"/>
      <c r="DH59" s="977"/>
      <c r="DI59" s="977"/>
      <c r="DJ59" s="977"/>
      <c r="DK59" s="978"/>
      <c r="DL59" s="976"/>
      <c r="DM59" s="977"/>
      <c r="DN59" s="977"/>
      <c r="DO59" s="977"/>
      <c r="DP59" s="978"/>
      <c r="DQ59" s="976"/>
      <c r="DR59" s="977"/>
      <c r="DS59" s="977"/>
      <c r="DT59" s="977"/>
      <c r="DU59" s="978"/>
      <c r="DV59" s="979"/>
      <c r="DW59" s="980"/>
      <c r="DX59" s="980"/>
      <c r="DY59" s="980"/>
      <c r="DZ59" s="981"/>
      <c r="EA59" s="224"/>
    </row>
    <row r="60" spans="1:131" ht="26.25" customHeight="1" x14ac:dyDescent="0.15">
      <c r="A60" s="233">
        <v>33</v>
      </c>
      <c r="B60" s="1017"/>
      <c r="C60" s="1018"/>
      <c r="D60" s="1018"/>
      <c r="E60" s="1018"/>
      <c r="F60" s="1018"/>
      <c r="G60" s="1018"/>
      <c r="H60" s="1018"/>
      <c r="I60" s="1018"/>
      <c r="J60" s="1018"/>
      <c r="K60" s="1018"/>
      <c r="L60" s="1018"/>
      <c r="M60" s="1018"/>
      <c r="N60" s="1018"/>
      <c r="O60" s="1018"/>
      <c r="P60" s="1019"/>
      <c r="Q60" s="1020"/>
      <c r="R60" s="1012"/>
      <c r="S60" s="1012"/>
      <c r="T60" s="1012"/>
      <c r="U60" s="1012"/>
      <c r="V60" s="1012"/>
      <c r="W60" s="1012"/>
      <c r="X60" s="1012"/>
      <c r="Y60" s="1012"/>
      <c r="Z60" s="1012"/>
      <c r="AA60" s="1012"/>
      <c r="AB60" s="1012"/>
      <c r="AC60" s="1012"/>
      <c r="AD60" s="1012"/>
      <c r="AE60" s="1021"/>
      <c r="AF60" s="1022"/>
      <c r="AG60" s="1023"/>
      <c r="AH60" s="1023"/>
      <c r="AI60" s="1023"/>
      <c r="AJ60" s="1024"/>
      <c r="AK60" s="1011"/>
      <c r="AL60" s="1012"/>
      <c r="AM60" s="1012"/>
      <c r="AN60" s="1012"/>
      <c r="AO60" s="1012"/>
      <c r="AP60" s="1012"/>
      <c r="AQ60" s="1012"/>
      <c r="AR60" s="1012"/>
      <c r="AS60" s="1012"/>
      <c r="AT60" s="1012"/>
      <c r="AU60" s="1012"/>
      <c r="AV60" s="1012"/>
      <c r="AW60" s="1012"/>
      <c r="AX60" s="1012"/>
      <c r="AY60" s="1012"/>
      <c r="AZ60" s="1013"/>
      <c r="BA60" s="1013"/>
      <c r="BB60" s="1013"/>
      <c r="BC60" s="1013"/>
      <c r="BD60" s="1013"/>
      <c r="BE60" s="959"/>
      <c r="BF60" s="959"/>
      <c r="BG60" s="959"/>
      <c r="BH60" s="959"/>
      <c r="BI60" s="960"/>
      <c r="BJ60" s="226"/>
      <c r="BK60" s="226"/>
      <c r="BL60" s="226"/>
      <c r="BM60" s="226"/>
      <c r="BN60" s="226"/>
      <c r="BO60" s="236"/>
      <c r="BP60" s="236"/>
      <c r="BQ60" s="233">
        <v>54</v>
      </c>
      <c r="BR60" s="234"/>
      <c r="BS60" s="979"/>
      <c r="BT60" s="980"/>
      <c r="BU60" s="980"/>
      <c r="BV60" s="980"/>
      <c r="BW60" s="980"/>
      <c r="BX60" s="980"/>
      <c r="BY60" s="980"/>
      <c r="BZ60" s="980"/>
      <c r="CA60" s="980"/>
      <c r="CB60" s="980"/>
      <c r="CC60" s="980"/>
      <c r="CD60" s="980"/>
      <c r="CE60" s="980"/>
      <c r="CF60" s="980"/>
      <c r="CG60" s="1001"/>
      <c r="CH60" s="976"/>
      <c r="CI60" s="977"/>
      <c r="CJ60" s="977"/>
      <c r="CK60" s="977"/>
      <c r="CL60" s="978"/>
      <c r="CM60" s="976"/>
      <c r="CN60" s="977"/>
      <c r="CO60" s="977"/>
      <c r="CP60" s="977"/>
      <c r="CQ60" s="978"/>
      <c r="CR60" s="976"/>
      <c r="CS60" s="977"/>
      <c r="CT60" s="977"/>
      <c r="CU60" s="977"/>
      <c r="CV60" s="978"/>
      <c r="CW60" s="976"/>
      <c r="CX60" s="977"/>
      <c r="CY60" s="977"/>
      <c r="CZ60" s="977"/>
      <c r="DA60" s="978"/>
      <c r="DB60" s="976"/>
      <c r="DC60" s="977"/>
      <c r="DD60" s="977"/>
      <c r="DE60" s="977"/>
      <c r="DF60" s="978"/>
      <c r="DG60" s="976"/>
      <c r="DH60" s="977"/>
      <c r="DI60" s="977"/>
      <c r="DJ60" s="977"/>
      <c r="DK60" s="978"/>
      <c r="DL60" s="976"/>
      <c r="DM60" s="977"/>
      <c r="DN60" s="977"/>
      <c r="DO60" s="977"/>
      <c r="DP60" s="978"/>
      <c r="DQ60" s="976"/>
      <c r="DR60" s="977"/>
      <c r="DS60" s="977"/>
      <c r="DT60" s="977"/>
      <c r="DU60" s="978"/>
      <c r="DV60" s="979"/>
      <c r="DW60" s="980"/>
      <c r="DX60" s="980"/>
      <c r="DY60" s="980"/>
      <c r="DZ60" s="981"/>
      <c r="EA60" s="224"/>
    </row>
    <row r="61" spans="1:131" ht="26.25" customHeight="1" thickBot="1" x14ac:dyDescent="0.2">
      <c r="A61" s="233">
        <v>34</v>
      </c>
      <c r="B61" s="1017"/>
      <c r="C61" s="1018"/>
      <c r="D61" s="1018"/>
      <c r="E61" s="1018"/>
      <c r="F61" s="1018"/>
      <c r="G61" s="1018"/>
      <c r="H61" s="1018"/>
      <c r="I61" s="1018"/>
      <c r="J61" s="1018"/>
      <c r="K61" s="1018"/>
      <c r="L61" s="1018"/>
      <c r="M61" s="1018"/>
      <c r="N61" s="1018"/>
      <c r="O61" s="1018"/>
      <c r="P61" s="1019"/>
      <c r="Q61" s="1020"/>
      <c r="R61" s="1012"/>
      <c r="S61" s="1012"/>
      <c r="T61" s="1012"/>
      <c r="U61" s="1012"/>
      <c r="V61" s="1012"/>
      <c r="W61" s="1012"/>
      <c r="X61" s="1012"/>
      <c r="Y61" s="1012"/>
      <c r="Z61" s="1012"/>
      <c r="AA61" s="1012"/>
      <c r="AB61" s="1012"/>
      <c r="AC61" s="1012"/>
      <c r="AD61" s="1012"/>
      <c r="AE61" s="1021"/>
      <c r="AF61" s="1022"/>
      <c r="AG61" s="1023"/>
      <c r="AH61" s="1023"/>
      <c r="AI61" s="1023"/>
      <c r="AJ61" s="1024"/>
      <c r="AK61" s="1011"/>
      <c r="AL61" s="1012"/>
      <c r="AM61" s="1012"/>
      <c r="AN61" s="1012"/>
      <c r="AO61" s="1012"/>
      <c r="AP61" s="1012"/>
      <c r="AQ61" s="1012"/>
      <c r="AR61" s="1012"/>
      <c r="AS61" s="1012"/>
      <c r="AT61" s="1012"/>
      <c r="AU61" s="1012"/>
      <c r="AV61" s="1012"/>
      <c r="AW61" s="1012"/>
      <c r="AX61" s="1012"/>
      <c r="AY61" s="1012"/>
      <c r="AZ61" s="1013"/>
      <c r="BA61" s="1013"/>
      <c r="BB61" s="1013"/>
      <c r="BC61" s="1013"/>
      <c r="BD61" s="1013"/>
      <c r="BE61" s="959"/>
      <c r="BF61" s="959"/>
      <c r="BG61" s="959"/>
      <c r="BH61" s="959"/>
      <c r="BI61" s="960"/>
      <c r="BJ61" s="226"/>
      <c r="BK61" s="226"/>
      <c r="BL61" s="226"/>
      <c r="BM61" s="226"/>
      <c r="BN61" s="226"/>
      <c r="BO61" s="236"/>
      <c r="BP61" s="236"/>
      <c r="BQ61" s="233">
        <v>55</v>
      </c>
      <c r="BR61" s="234"/>
      <c r="BS61" s="979"/>
      <c r="BT61" s="980"/>
      <c r="BU61" s="980"/>
      <c r="BV61" s="980"/>
      <c r="BW61" s="980"/>
      <c r="BX61" s="980"/>
      <c r="BY61" s="980"/>
      <c r="BZ61" s="980"/>
      <c r="CA61" s="980"/>
      <c r="CB61" s="980"/>
      <c r="CC61" s="980"/>
      <c r="CD61" s="980"/>
      <c r="CE61" s="980"/>
      <c r="CF61" s="980"/>
      <c r="CG61" s="1001"/>
      <c r="CH61" s="976"/>
      <c r="CI61" s="977"/>
      <c r="CJ61" s="977"/>
      <c r="CK61" s="977"/>
      <c r="CL61" s="978"/>
      <c r="CM61" s="976"/>
      <c r="CN61" s="977"/>
      <c r="CO61" s="977"/>
      <c r="CP61" s="977"/>
      <c r="CQ61" s="978"/>
      <c r="CR61" s="976"/>
      <c r="CS61" s="977"/>
      <c r="CT61" s="977"/>
      <c r="CU61" s="977"/>
      <c r="CV61" s="978"/>
      <c r="CW61" s="976"/>
      <c r="CX61" s="977"/>
      <c r="CY61" s="977"/>
      <c r="CZ61" s="977"/>
      <c r="DA61" s="978"/>
      <c r="DB61" s="976"/>
      <c r="DC61" s="977"/>
      <c r="DD61" s="977"/>
      <c r="DE61" s="977"/>
      <c r="DF61" s="978"/>
      <c r="DG61" s="976"/>
      <c r="DH61" s="977"/>
      <c r="DI61" s="977"/>
      <c r="DJ61" s="977"/>
      <c r="DK61" s="978"/>
      <c r="DL61" s="976"/>
      <c r="DM61" s="977"/>
      <c r="DN61" s="977"/>
      <c r="DO61" s="977"/>
      <c r="DP61" s="978"/>
      <c r="DQ61" s="976"/>
      <c r="DR61" s="977"/>
      <c r="DS61" s="977"/>
      <c r="DT61" s="977"/>
      <c r="DU61" s="978"/>
      <c r="DV61" s="979"/>
      <c r="DW61" s="980"/>
      <c r="DX61" s="980"/>
      <c r="DY61" s="980"/>
      <c r="DZ61" s="981"/>
      <c r="EA61" s="224"/>
    </row>
    <row r="62" spans="1:131" ht="26.25" customHeight="1" x14ac:dyDescent="0.15">
      <c r="A62" s="233">
        <v>35</v>
      </c>
      <c r="B62" s="1017"/>
      <c r="C62" s="1018"/>
      <c r="D62" s="1018"/>
      <c r="E62" s="1018"/>
      <c r="F62" s="1018"/>
      <c r="G62" s="1018"/>
      <c r="H62" s="1018"/>
      <c r="I62" s="1018"/>
      <c r="J62" s="1018"/>
      <c r="K62" s="1018"/>
      <c r="L62" s="1018"/>
      <c r="M62" s="1018"/>
      <c r="N62" s="1018"/>
      <c r="O62" s="1018"/>
      <c r="P62" s="1019"/>
      <c r="Q62" s="1020"/>
      <c r="R62" s="1012"/>
      <c r="S62" s="1012"/>
      <c r="T62" s="1012"/>
      <c r="U62" s="1012"/>
      <c r="V62" s="1012"/>
      <c r="W62" s="1012"/>
      <c r="X62" s="1012"/>
      <c r="Y62" s="1012"/>
      <c r="Z62" s="1012"/>
      <c r="AA62" s="1012"/>
      <c r="AB62" s="1012"/>
      <c r="AC62" s="1012"/>
      <c r="AD62" s="1012"/>
      <c r="AE62" s="1021"/>
      <c r="AF62" s="1022"/>
      <c r="AG62" s="1023"/>
      <c r="AH62" s="1023"/>
      <c r="AI62" s="1023"/>
      <c r="AJ62" s="1024"/>
      <c r="AK62" s="1011"/>
      <c r="AL62" s="1012"/>
      <c r="AM62" s="1012"/>
      <c r="AN62" s="1012"/>
      <c r="AO62" s="1012"/>
      <c r="AP62" s="1012"/>
      <c r="AQ62" s="1012"/>
      <c r="AR62" s="1012"/>
      <c r="AS62" s="1012"/>
      <c r="AT62" s="1012"/>
      <c r="AU62" s="1012"/>
      <c r="AV62" s="1012"/>
      <c r="AW62" s="1012"/>
      <c r="AX62" s="1012"/>
      <c r="AY62" s="1012"/>
      <c r="AZ62" s="1013"/>
      <c r="BA62" s="1013"/>
      <c r="BB62" s="1013"/>
      <c r="BC62" s="1013"/>
      <c r="BD62" s="1013"/>
      <c r="BE62" s="959"/>
      <c r="BF62" s="959"/>
      <c r="BG62" s="959"/>
      <c r="BH62" s="959"/>
      <c r="BI62" s="960"/>
      <c r="BJ62" s="1014" t="s">
        <v>416</v>
      </c>
      <c r="BK62" s="1015"/>
      <c r="BL62" s="1015"/>
      <c r="BM62" s="1015"/>
      <c r="BN62" s="1016"/>
      <c r="BO62" s="236"/>
      <c r="BP62" s="236"/>
      <c r="BQ62" s="233">
        <v>56</v>
      </c>
      <c r="BR62" s="234"/>
      <c r="BS62" s="979"/>
      <c r="BT62" s="980"/>
      <c r="BU62" s="980"/>
      <c r="BV62" s="980"/>
      <c r="BW62" s="980"/>
      <c r="BX62" s="980"/>
      <c r="BY62" s="980"/>
      <c r="BZ62" s="980"/>
      <c r="CA62" s="980"/>
      <c r="CB62" s="980"/>
      <c r="CC62" s="980"/>
      <c r="CD62" s="980"/>
      <c r="CE62" s="980"/>
      <c r="CF62" s="980"/>
      <c r="CG62" s="1001"/>
      <c r="CH62" s="976"/>
      <c r="CI62" s="977"/>
      <c r="CJ62" s="977"/>
      <c r="CK62" s="977"/>
      <c r="CL62" s="978"/>
      <c r="CM62" s="976"/>
      <c r="CN62" s="977"/>
      <c r="CO62" s="977"/>
      <c r="CP62" s="977"/>
      <c r="CQ62" s="978"/>
      <c r="CR62" s="976"/>
      <c r="CS62" s="977"/>
      <c r="CT62" s="977"/>
      <c r="CU62" s="977"/>
      <c r="CV62" s="978"/>
      <c r="CW62" s="976"/>
      <c r="CX62" s="977"/>
      <c r="CY62" s="977"/>
      <c r="CZ62" s="977"/>
      <c r="DA62" s="978"/>
      <c r="DB62" s="976"/>
      <c r="DC62" s="977"/>
      <c r="DD62" s="977"/>
      <c r="DE62" s="977"/>
      <c r="DF62" s="978"/>
      <c r="DG62" s="976"/>
      <c r="DH62" s="977"/>
      <c r="DI62" s="977"/>
      <c r="DJ62" s="977"/>
      <c r="DK62" s="978"/>
      <c r="DL62" s="976"/>
      <c r="DM62" s="977"/>
      <c r="DN62" s="977"/>
      <c r="DO62" s="977"/>
      <c r="DP62" s="978"/>
      <c r="DQ62" s="976"/>
      <c r="DR62" s="977"/>
      <c r="DS62" s="977"/>
      <c r="DT62" s="977"/>
      <c r="DU62" s="978"/>
      <c r="DV62" s="979"/>
      <c r="DW62" s="980"/>
      <c r="DX62" s="980"/>
      <c r="DY62" s="980"/>
      <c r="DZ62" s="981"/>
      <c r="EA62" s="224"/>
    </row>
    <row r="63" spans="1:131" ht="26.25" customHeight="1" thickBot="1" x14ac:dyDescent="0.2">
      <c r="A63" s="235" t="s">
        <v>393</v>
      </c>
      <c r="B63" s="924" t="s">
        <v>417</v>
      </c>
      <c r="C63" s="925"/>
      <c r="D63" s="925"/>
      <c r="E63" s="925"/>
      <c r="F63" s="925"/>
      <c r="G63" s="925"/>
      <c r="H63" s="925"/>
      <c r="I63" s="925"/>
      <c r="J63" s="925"/>
      <c r="K63" s="925"/>
      <c r="L63" s="925"/>
      <c r="M63" s="925"/>
      <c r="N63" s="925"/>
      <c r="O63" s="925"/>
      <c r="P63" s="935"/>
      <c r="Q63" s="949"/>
      <c r="R63" s="950"/>
      <c r="S63" s="950"/>
      <c r="T63" s="950"/>
      <c r="U63" s="950"/>
      <c r="V63" s="950"/>
      <c r="W63" s="950"/>
      <c r="X63" s="950"/>
      <c r="Y63" s="950"/>
      <c r="Z63" s="950"/>
      <c r="AA63" s="950"/>
      <c r="AB63" s="950"/>
      <c r="AC63" s="950"/>
      <c r="AD63" s="950"/>
      <c r="AE63" s="1007"/>
      <c r="AF63" s="1008">
        <v>10247</v>
      </c>
      <c r="AG63" s="946"/>
      <c r="AH63" s="946"/>
      <c r="AI63" s="946"/>
      <c r="AJ63" s="1009"/>
      <c r="AK63" s="1010"/>
      <c r="AL63" s="950"/>
      <c r="AM63" s="950"/>
      <c r="AN63" s="950"/>
      <c r="AO63" s="950"/>
      <c r="AP63" s="946">
        <v>34543</v>
      </c>
      <c r="AQ63" s="946"/>
      <c r="AR63" s="946"/>
      <c r="AS63" s="946"/>
      <c r="AT63" s="946"/>
      <c r="AU63" s="946">
        <v>13430</v>
      </c>
      <c r="AV63" s="946"/>
      <c r="AW63" s="946"/>
      <c r="AX63" s="946"/>
      <c r="AY63" s="946"/>
      <c r="AZ63" s="1004"/>
      <c r="BA63" s="1004"/>
      <c r="BB63" s="1004"/>
      <c r="BC63" s="1004"/>
      <c r="BD63" s="1004"/>
      <c r="BE63" s="947"/>
      <c r="BF63" s="947"/>
      <c r="BG63" s="947"/>
      <c r="BH63" s="947"/>
      <c r="BI63" s="948"/>
      <c r="BJ63" s="1005" t="s">
        <v>418</v>
      </c>
      <c r="BK63" s="940"/>
      <c r="BL63" s="940"/>
      <c r="BM63" s="940"/>
      <c r="BN63" s="1006"/>
      <c r="BO63" s="236"/>
      <c r="BP63" s="236"/>
      <c r="BQ63" s="233">
        <v>57</v>
      </c>
      <c r="BR63" s="234"/>
      <c r="BS63" s="979"/>
      <c r="BT63" s="980"/>
      <c r="BU63" s="980"/>
      <c r="BV63" s="980"/>
      <c r="BW63" s="980"/>
      <c r="BX63" s="980"/>
      <c r="BY63" s="980"/>
      <c r="BZ63" s="980"/>
      <c r="CA63" s="980"/>
      <c r="CB63" s="980"/>
      <c r="CC63" s="980"/>
      <c r="CD63" s="980"/>
      <c r="CE63" s="980"/>
      <c r="CF63" s="980"/>
      <c r="CG63" s="1001"/>
      <c r="CH63" s="976"/>
      <c r="CI63" s="977"/>
      <c r="CJ63" s="977"/>
      <c r="CK63" s="977"/>
      <c r="CL63" s="978"/>
      <c r="CM63" s="976"/>
      <c r="CN63" s="977"/>
      <c r="CO63" s="977"/>
      <c r="CP63" s="977"/>
      <c r="CQ63" s="978"/>
      <c r="CR63" s="976"/>
      <c r="CS63" s="977"/>
      <c r="CT63" s="977"/>
      <c r="CU63" s="977"/>
      <c r="CV63" s="978"/>
      <c r="CW63" s="976"/>
      <c r="CX63" s="977"/>
      <c r="CY63" s="977"/>
      <c r="CZ63" s="977"/>
      <c r="DA63" s="978"/>
      <c r="DB63" s="976"/>
      <c r="DC63" s="977"/>
      <c r="DD63" s="977"/>
      <c r="DE63" s="977"/>
      <c r="DF63" s="978"/>
      <c r="DG63" s="976"/>
      <c r="DH63" s="977"/>
      <c r="DI63" s="977"/>
      <c r="DJ63" s="977"/>
      <c r="DK63" s="978"/>
      <c r="DL63" s="976"/>
      <c r="DM63" s="977"/>
      <c r="DN63" s="977"/>
      <c r="DO63" s="977"/>
      <c r="DP63" s="978"/>
      <c r="DQ63" s="976"/>
      <c r="DR63" s="977"/>
      <c r="DS63" s="977"/>
      <c r="DT63" s="977"/>
      <c r="DU63" s="978"/>
      <c r="DV63" s="979"/>
      <c r="DW63" s="980"/>
      <c r="DX63" s="980"/>
      <c r="DY63" s="980"/>
      <c r="DZ63" s="981"/>
      <c r="EA63" s="224"/>
    </row>
    <row r="64" spans="1:131" ht="26.25" customHeight="1" x14ac:dyDescent="0.15">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979"/>
      <c r="BT64" s="980"/>
      <c r="BU64" s="980"/>
      <c r="BV64" s="980"/>
      <c r="BW64" s="980"/>
      <c r="BX64" s="980"/>
      <c r="BY64" s="980"/>
      <c r="BZ64" s="980"/>
      <c r="CA64" s="980"/>
      <c r="CB64" s="980"/>
      <c r="CC64" s="980"/>
      <c r="CD64" s="980"/>
      <c r="CE64" s="980"/>
      <c r="CF64" s="980"/>
      <c r="CG64" s="1001"/>
      <c r="CH64" s="976"/>
      <c r="CI64" s="977"/>
      <c r="CJ64" s="977"/>
      <c r="CK64" s="977"/>
      <c r="CL64" s="978"/>
      <c r="CM64" s="976"/>
      <c r="CN64" s="977"/>
      <c r="CO64" s="977"/>
      <c r="CP64" s="977"/>
      <c r="CQ64" s="978"/>
      <c r="CR64" s="976"/>
      <c r="CS64" s="977"/>
      <c r="CT64" s="977"/>
      <c r="CU64" s="977"/>
      <c r="CV64" s="978"/>
      <c r="CW64" s="976"/>
      <c r="CX64" s="977"/>
      <c r="CY64" s="977"/>
      <c r="CZ64" s="977"/>
      <c r="DA64" s="978"/>
      <c r="DB64" s="976"/>
      <c r="DC64" s="977"/>
      <c r="DD64" s="977"/>
      <c r="DE64" s="977"/>
      <c r="DF64" s="978"/>
      <c r="DG64" s="976"/>
      <c r="DH64" s="977"/>
      <c r="DI64" s="977"/>
      <c r="DJ64" s="977"/>
      <c r="DK64" s="978"/>
      <c r="DL64" s="976"/>
      <c r="DM64" s="977"/>
      <c r="DN64" s="977"/>
      <c r="DO64" s="977"/>
      <c r="DP64" s="978"/>
      <c r="DQ64" s="976"/>
      <c r="DR64" s="977"/>
      <c r="DS64" s="977"/>
      <c r="DT64" s="977"/>
      <c r="DU64" s="978"/>
      <c r="DV64" s="979"/>
      <c r="DW64" s="980"/>
      <c r="DX64" s="980"/>
      <c r="DY64" s="980"/>
      <c r="DZ64" s="981"/>
      <c r="EA64" s="224"/>
    </row>
    <row r="65" spans="1:131" ht="26.25" customHeight="1" thickBot="1" x14ac:dyDescent="0.2">
      <c r="A65" s="226" t="s">
        <v>419</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979"/>
      <c r="BT65" s="980"/>
      <c r="BU65" s="980"/>
      <c r="BV65" s="980"/>
      <c r="BW65" s="980"/>
      <c r="BX65" s="980"/>
      <c r="BY65" s="980"/>
      <c r="BZ65" s="980"/>
      <c r="CA65" s="980"/>
      <c r="CB65" s="980"/>
      <c r="CC65" s="980"/>
      <c r="CD65" s="980"/>
      <c r="CE65" s="980"/>
      <c r="CF65" s="980"/>
      <c r="CG65" s="1001"/>
      <c r="CH65" s="976"/>
      <c r="CI65" s="977"/>
      <c r="CJ65" s="977"/>
      <c r="CK65" s="977"/>
      <c r="CL65" s="978"/>
      <c r="CM65" s="976"/>
      <c r="CN65" s="977"/>
      <c r="CO65" s="977"/>
      <c r="CP65" s="977"/>
      <c r="CQ65" s="978"/>
      <c r="CR65" s="976"/>
      <c r="CS65" s="977"/>
      <c r="CT65" s="977"/>
      <c r="CU65" s="977"/>
      <c r="CV65" s="978"/>
      <c r="CW65" s="976"/>
      <c r="CX65" s="977"/>
      <c r="CY65" s="977"/>
      <c r="CZ65" s="977"/>
      <c r="DA65" s="978"/>
      <c r="DB65" s="976"/>
      <c r="DC65" s="977"/>
      <c r="DD65" s="977"/>
      <c r="DE65" s="977"/>
      <c r="DF65" s="978"/>
      <c r="DG65" s="976"/>
      <c r="DH65" s="977"/>
      <c r="DI65" s="977"/>
      <c r="DJ65" s="977"/>
      <c r="DK65" s="978"/>
      <c r="DL65" s="976"/>
      <c r="DM65" s="977"/>
      <c r="DN65" s="977"/>
      <c r="DO65" s="977"/>
      <c r="DP65" s="978"/>
      <c r="DQ65" s="976"/>
      <c r="DR65" s="977"/>
      <c r="DS65" s="977"/>
      <c r="DT65" s="977"/>
      <c r="DU65" s="978"/>
      <c r="DV65" s="979"/>
      <c r="DW65" s="980"/>
      <c r="DX65" s="980"/>
      <c r="DY65" s="980"/>
      <c r="DZ65" s="981"/>
      <c r="EA65" s="224"/>
    </row>
    <row r="66" spans="1:131" ht="26.25" customHeight="1" x14ac:dyDescent="0.15">
      <c r="A66" s="982" t="s">
        <v>420</v>
      </c>
      <c r="B66" s="983"/>
      <c r="C66" s="983"/>
      <c r="D66" s="983"/>
      <c r="E66" s="983"/>
      <c r="F66" s="983"/>
      <c r="G66" s="983"/>
      <c r="H66" s="983"/>
      <c r="I66" s="983"/>
      <c r="J66" s="983"/>
      <c r="K66" s="983"/>
      <c r="L66" s="983"/>
      <c r="M66" s="983"/>
      <c r="N66" s="983"/>
      <c r="O66" s="983"/>
      <c r="P66" s="984"/>
      <c r="Q66" s="988" t="s">
        <v>421</v>
      </c>
      <c r="R66" s="989"/>
      <c r="S66" s="989"/>
      <c r="T66" s="989"/>
      <c r="U66" s="990"/>
      <c r="V66" s="988" t="s">
        <v>422</v>
      </c>
      <c r="W66" s="989"/>
      <c r="X66" s="989"/>
      <c r="Y66" s="989"/>
      <c r="Z66" s="990"/>
      <c r="AA66" s="988" t="s">
        <v>423</v>
      </c>
      <c r="AB66" s="989"/>
      <c r="AC66" s="989"/>
      <c r="AD66" s="989"/>
      <c r="AE66" s="990"/>
      <c r="AF66" s="994" t="s">
        <v>424</v>
      </c>
      <c r="AG66" s="995"/>
      <c r="AH66" s="995"/>
      <c r="AI66" s="995"/>
      <c r="AJ66" s="996"/>
      <c r="AK66" s="988" t="s">
        <v>425</v>
      </c>
      <c r="AL66" s="983"/>
      <c r="AM66" s="983"/>
      <c r="AN66" s="983"/>
      <c r="AO66" s="984"/>
      <c r="AP66" s="988" t="s">
        <v>426</v>
      </c>
      <c r="AQ66" s="989"/>
      <c r="AR66" s="989"/>
      <c r="AS66" s="989"/>
      <c r="AT66" s="990"/>
      <c r="AU66" s="988" t="s">
        <v>427</v>
      </c>
      <c r="AV66" s="989"/>
      <c r="AW66" s="989"/>
      <c r="AX66" s="989"/>
      <c r="AY66" s="990"/>
      <c r="AZ66" s="988" t="s">
        <v>380</v>
      </c>
      <c r="BA66" s="989"/>
      <c r="BB66" s="989"/>
      <c r="BC66" s="989"/>
      <c r="BD66" s="1002"/>
      <c r="BE66" s="236"/>
      <c r="BF66" s="236"/>
      <c r="BG66" s="236"/>
      <c r="BH66" s="236"/>
      <c r="BI66" s="236"/>
      <c r="BJ66" s="236"/>
      <c r="BK66" s="236"/>
      <c r="BL66" s="236"/>
      <c r="BM66" s="236"/>
      <c r="BN66" s="236"/>
      <c r="BO66" s="236"/>
      <c r="BP66" s="236"/>
      <c r="BQ66" s="233">
        <v>60</v>
      </c>
      <c r="BR66" s="238"/>
      <c r="BS66" s="932"/>
      <c r="BT66" s="933"/>
      <c r="BU66" s="933"/>
      <c r="BV66" s="933"/>
      <c r="BW66" s="933"/>
      <c r="BX66" s="933"/>
      <c r="BY66" s="933"/>
      <c r="BZ66" s="933"/>
      <c r="CA66" s="933"/>
      <c r="CB66" s="933"/>
      <c r="CC66" s="933"/>
      <c r="CD66" s="933"/>
      <c r="CE66" s="933"/>
      <c r="CF66" s="933"/>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32"/>
      <c r="DW66" s="933"/>
      <c r="DX66" s="933"/>
      <c r="DY66" s="933"/>
      <c r="DZ66" s="934"/>
      <c r="EA66" s="224"/>
    </row>
    <row r="67" spans="1:131" ht="26.25" customHeight="1" thickBot="1" x14ac:dyDescent="0.2">
      <c r="A67" s="985"/>
      <c r="B67" s="986"/>
      <c r="C67" s="986"/>
      <c r="D67" s="986"/>
      <c r="E67" s="986"/>
      <c r="F67" s="986"/>
      <c r="G67" s="986"/>
      <c r="H67" s="986"/>
      <c r="I67" s="986"/>
      <c r="J67" s="986"/>
      <c r="K67" s="986"/>
      <c r="L67" s="986"/>
      <c r="M67" s="986"/>
      <c r="N67" s="986"/>
      <c r="O67" s="986"/>
      <c r="P67" s="987"/>
      <c r="Q67" s="991"/>
      <c r="R67" s="992"/>
      <c r="S67" s="992"/>
      <c r="T67" s="992"/>
      <c r="U67" s="993"/>
      <c r="V67" s="991"/>
      <c r="W67" s="992"/>
      <c r="X67" s="992"/>
      <c r="Y67" s="992"/>
      <c r="Z67" s="993"/>
      <c r="AA67" s="991"/>
      <c r="AB67" s="992"/>
      <c r="AC67" s="992"/>
      <c r="AD67" s="992"/>
      <c r="AE67" s="993"/>
      <c r="AF67" s="997"/>
      <c r="AG67" s="998"/>
      <c r="AH67" s="998"/>
      <c r="AI67" s="998"/>
      <c r="AJ67" s="999"/>
      <c r="AK67" s="1000"/>
      <c r="AL67" s="986"/>
      <c r="AM67" s="986"/>
      <c r="AN67" s="986"/>
      <c r="AO67" s="987"/>
      <c r="AP67" s="991"/>
      <c r="AQ67" s="992"/>
      <c r="AR67" s="992"/>
      <c r="AS67" s="992"/>
      <c r="AT67" s="993"/>
      <c r="AU67" s="991"/>
      <c r="AV67" s="992"/>
      <c r="AW67" s="992"/>
      <c r="AX67" s="992"/>
      <c r="AY67" s="993"/>
      <c r="AZ67" s="991"/>
      <c r="BA67" s="992"/>
      <c r="BB67" s="992"/>
      <c r="BC67" s="992"/>
      <c r="BD67" s="1003"/>
      <c r="BE67" s="236"/>
      <c r="BF67" s="236"/>
      <c r="BG67" s="236"/>
      <c r="BH67" s="236"/>
      <c r="BI67" s="236"/>
      <c r="BJ67" s="236"/>
      <c r="BK67" s="236"/>
      <c r="BL67" s="236"/>
      <c r="BM67" s="236"/>
      <c r="BN67" s="236"/>
      <c r="BO67" s="236"/>
      <c r="BP67" s="236"/>
      <c r="BQ67" s="233">
        <v>61</v>
      </c>
      <c r="BR67" s="238"/>
      <c r="BS67" s="932"/>
      <c r="BT67" s="933"/>
      <c r="BU67" s="933"/>
      <c r="BV67" s="933"/>
      <c r="BW67" s="933"/>
      <c r="BX67" s="933"/>
      <c r="BY67" s="933"/>
      <c r="BZ67" s="933"/>
      <c r="CA67" s="933"/>
      <c r="CB67" s="933"/>
      <c r="CC67" s="933"/>
      <c r="CD67" s="933"/>
      <c r="CE67" s="933"/>
      <c r="CF67" s="933"/>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32"/>
      <c r="DW67" s="933"/>
      <c r="DX67" s="933"/>
      <c r="DY67" s="933"/>
      <c r="DZ67" s="934"/>
      <c r="EA67" s="224"/>
    </row>
    <row r="68" spans="1:131" ht="26.25" customHeight="1" thickTop="1" x14ac:dyDescent="0.15">
      <c r="A68" s="231">
        <v>1</v>
      </c>
      <c r="B68" s="972" t="s">
        <v>601</v>
      </c>
      <c r="C68" s="973"/>
      <c r="D68" s="973"/>
      <c r="E68" s="973"/>
      <c r="F68" s="973"/>
      <c r="G68" s="973"/>
      <c r="H68" s="973"/>
      <c r="I68" s="973"/>
      <c r="J68" s="973"/>
      <c r="K68" s="973"/>
      <c r="L68" s="973"/>
      <c r="M68" s="973"/>
      <c r="N68" s="973"/>
      <c r="O68" s="973"/>
      <c r="P68" s="974"/>
      <c r="Q68" s="975">
        <v>2273</v>
      </c>
      <c r="R68" s="969"/>
      <c r="S68" s="969"/>
      <c r="T68" s="969"/>
      <c r="U68" s="969"/>
      <c r="V68" s="969">
        <v>2162</v>
      </c>
      <c r="W68" s="969"/>
      <c r="X68" s="969"/>
      <c r="Y68" s="969"/>
      <c r="Z68" s="969"/>
      <c r="AA68" s="969">
        <v>111</v>
      </c>
      <c r="AB68" s="969"/>
      <c r="AC68" s="969"/>
      <c r="AD68" s="969"/>
      <c r="AE68" s="969"/>
      <c r="AF68" s="969">
        <v>111</v>
      </c>
      <c r="AG68" s="969"/>
      <c r="AH68" s="969"/>
      <c r="AI68" s="969"/>
      <c r="AJ68" s="969"/>
      <c r="AK68" s="969" t="s">
        <v>610</v>
      </c>
      <c r="AL68" s="969"/>
      <c r="AM68" s="969"/>
      <c r="AN68" s="969"/>
      <c r="AO68" s="969"/>
      <c r="AP68" s="969" t="s">
        <v>610</v>
      </c>
      <c r="AQ68" s="969"/>
      <c r="AR68" s="969"/>
      <c r="AS68" s="969"/>
      <c r="AT68" s="969"/>
      <c r="AU68" s="969" t="s">
        <v>610</v>
      </c>
      <c r="AV68" s="969"/>
      <c r="AW68" s="969"/>
      <c r="AX68" s="969"/>
      <c r="AY68" s="969"/>
      <c r="AZ68" s="970"/>
      <c r="BA68" s="970"/>
      <c r="BB68" s="970"/>
      <c r="BC68" s="970"/>
      <c r="BD68" s="971"/>
      <c r="BE68" s="236"/>
      <c r="BF68" s="236"/>
      <c r="BG68" s="236"/>
      <c r="BH68" s="236"/>
      <c r="BI68" s="236"/>
      <c r="BJ68" s="236"/>
      <c r="BK68" s="236"/>
      <c r="BL68" s="236"/>
      <c r="BM68" s="236"/>
      <c r="BN68" s="236"/>
      <c r="BO68" s="236"/>
      <c r="BP68" s="236"/>
      <c r="BQ68" s="233">
        <v>62</v>
      </c>
      <c r="BR68" s="238"/>
      <c r="BS68" s="932"/>
      <c r="BT68" s="933"/>
      <c r="BU68" s="933"/>
      <c r="BV68" s="933"/>
      <c r="BW68" s="933"/>
      <c r="BX68" s="933"/>
      <c r="BY68" s="933"/>
      <c r="BZ68" s="933"/>
      <c r="CA68" s="933"/>
      <c r="CB68" s="933"/>
      <c r="CC68" s="933"/>
      <c r="CD68" s="933"/>
      <c r="CE68" s="933"/>
      <c r="CF68" s="933"/>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32"/>
      <c r="DW68" s="933"/>
      <c r="DX68" s="933"/>
      <c r="DY68" s="933"/>
      <c r="DZ68" s="934"/>
      <c r="EA68" s="224"/>
    </row>
    <row r="69" spans="1:131" ht="26.25" customHeight="1" x14ac:dyDescent="0.15">
      <c r="A69" s="233">
        <v>2</v>
      </c>
      <c r="B69" s="961" t="s">
        <v>602</v>
      </c>
      <c r="C69" s="962"/>
      <c r="D69" s="962"/>
      <c r="E69" s="962"/>
      <c r="F69" s="962"/>
      <c r="G69" s="962"/>
      <c r="H69" s="962"/>
      <c r="I69" s="962"/>
      <c r="J69" s="962"/>
      <c r="K69" s="962"/>
      <c r="L69" s="962"/>
      <c r="M69" s="962"/>
      <c r="N69" s="962"/>
      <c r="O69" s="962"/>
      <c r="P69" s="963"/>
      <c r="Q69" s="964">
        <v>983883</v>
      </c>
      <c r="R69" s="958"/>
      <c r="S69" s="958"/>
      <c r="T69" s="958"/>
      <c r="U69" s="958"/>
      <c r="V69" s="958">
        <v>942967</v>
      </c>
      <c r="W69" s="958"/>
      <c r="X69" s="958"/>
      <c r="Y69" s="958"/>
      <c r="Z69" s="958"/>
      <c r="AA69" s="958">
        <v>40916</v>
      </c>
      <c r="AB69" s="958"/>
      <c r="AC69" s="958"/>
      <c r="AD69" s="958"/>
      <c r="AE69" s="958"/>
      <c r="AF69" s="958">
        <v>40916</v>
      </c>
      <c r="AG69" s="958"/>
      <c r="AH69" s="958"/>
      <c r="AI69" s="958"/>
      <c r="AJ69" s="958"/>
      <c r="AK69" s="958">
        <v>1</v>
      </c>
      <c r="AL69" s="958"/>
      <c r="AM69" s="958"/>
      <c r="AN69" s="958"/>
      <c r="AO69" s="958"/>
      <c r="AP69" s="958" t="s">
        <v>600</v>
      </c>
      <c r="AQ69" s="958"/>
      <c r="AR69" s="958"/>
      <c r="AS69" s="958"/>
      <c r="AT69" s="958"/>
      <c r="AU69" s="958" t="s">
        <v>600</v>
      </c>
      <c r="AV69" s="958"/>
      <c r="AW69" s="958"/>
      <c r="AX69" s="958"/>
      <c r="AY69" s="958"/>
      <c r="AZ69" s="959"/>
      <c r="BA69" s="959"/>
      <c r="BB69" s="959"/>
      <c r="BC69" s="959"/>
      <c r="BD69" s="960"/>
      <c r="BE69" s="236"/>
      <c r="BF69" s="236"/>
      <c r="BG69" s="236"/>
      <c r="BH69" s="236"/>
      <c r="BI69" s="236"/>
      <c r="BJ69" s="236"/>
      <c r="BK69" s="236"/>
      <c r="BL69" s="236"/>
      <c r="BM69" s="236"/>
      <c r="BN69" s="236"/>
      <c r="BO69" s="236"/>
      <c r="BP69" s="236"/>
      <c r="BQ69" s="233">
        <v>63</v>
      </c>
      <c r="BR69" s="238"/>
      <c r="BS69" s="932"/>
      <c r="BT69" s="933"/>
      <c r="BU69" s="933"/>
      <c r="BV69" s="933"/>
      <c r="BW69" s="933"/>
      <c r="BX69" s="933"/>
      <c r="BY69" s="933"/>
      <c r="BZ69" s="933"/>
      <c r="CA69" s="933"/>
      <c r="CB69" s="933"/>
      <c r="CC69" s="933"/>
      <c r="CD69" s="933"/>
      <c r="CE69" s="933"/>
      <c r="CF69" s="933"/>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32"/>
      <c r="DW69" s="933"/>
      <c r="DX69" s="933"/>
      <c r="DY69" s="933"/>
      <c r="DZ69" s="934"/>
      <c r="EA69" s="224"/>
    </row>
    <row r="70" spans="1:131" ht="26.25" customHeight="1" x14ac:dyDescent="0.15">
      <c r="A70" s="233">
        <v>3</v>
      </c>
      <c r="B70" s="961" t="s">
        <v>603</v>
      </c>
      <c r="C70" s="962"/>
      <c r="D70" s="962"/>
      <c r="E70" s="962"/>
      <c r="F70" s="962"/>
      <c r="G70" s="962"/>
      <c r="H70" s="962"/>
      <c r="I70" s="962"/>
      <c r="J70" s="962"/>
      <c r="K70" s="962"/>
      <c r="L70" s="962"/>
      <c r="M70" s="962"/>
      <c r="N70" s="962"/>
      <c r="O70" s="962"/>
      <c r="P70" s="963"/>
      <c r="Q70" s="964">
        <v>9179</v>
      </c>
      <c r="R70" s="958"/>
      <c r="S70" s="958"/>
      <c r="T70" s="958"/>
      <c r="U70" s="958"/>
      <c r="V70" s="958">
        <v>8931</v>
      </c>
      <c r="W70" s="958"/>
      <c r="X70" s="958"/>
      <c r="Y70" s="958"/>
      <c r="Z70" s="958"/>
      <c r="AA70" s="958">
        <v>248</v>
      </c>
      <c r="AB70" s="958"/>
      <c r="AC70" s="958"/>
      <c r="AD70" s="958"/>
      <c r="AE70" s="958"/>
      <c r="AF70" s="958">
        <v>248</v>
      </c>
      <c r="AG70" s="958"/>
      <c r="AH70" s="958"/>
      <c r="AI70" s="958"/>
      <c r="AJ70" s="958"/>
      <c r="AK70" s="958" t="s">
        <v>600</v>
      </c>
      <c r="AL70" s="958"/>
      <c r="AM70" s="958"/>
      <c r="AN70" s="958"/>
      <c r="AO70" s="958"/>
      <c r="AP70" s="958" t="s">
        <v>600</v>
      </c>
      <c r="AQ70" s="958"/>
      <c r="AR70" s="958"/>
      <c r="AS70" s="958"/>
      <c r="AT70" s="958"/>
      <c r="AU70" s="958" t="s">
        <v>600</v>
      </c>
      <c r="AV70" s="958"/>
      <c r="AW70" s="958"/>
      <c r="AX70" s="958"/>
      <c r="AY70" s="958"/>
      <c r="AZ70" s="959"/>
      <c r="BA70" s="959"/>
      <c r="BB70" s="959"/>
      <c r="BC70" s="959"/>
      <c r="BD70" s="960"/>
      <c r="BE70" s="236"/>
      <c r="BF70" s="236"/>
      <c r="BG70" s="236"/>
      <c r="BH70" s="236"/>
      <c r="BI70" s="236"/>
      <c r="BJ70" s="236"/>
      <c r="BK70" s="236"/>
      <c r="BL70" s="236"/>
      <c r="BM70" s="236"/>
      <c r="BN70" s="236"/>
      <c r="BO70" s="236"/>
      <c r="BP70" s="236"/>
      <c r="BQ70" s="233">
        <v>64</v>
      </c>
      <c r="BR70" s="238"/>
      <c r="BS70" s="932"/>
      <c r="BT70" s="933"/>
      <c r="BU70" s="933"/>
      <c r="BV70" s="933"/>
      <c r="BW70" s="933"/>
      <c r="BX70" s="933"/>
      <c r="BY70" s="933"/>
      <c r="BZ70" s="933"/>
      <c r="CA70" s="933"/>
      <c r="CB70" s="933"/>
      <c r="CC70" s="933"/>
      <c r="CD70" s="933"/>
      <c r="CE70" s="933"/>
      <c r="CF70" s="933"/>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32"/>
      <c r="DW70" s="933"/>
      <c r="DX70" s="933"/>
      <c r="DY70" s="933"/>
      <c r="DZ70" s="934"/>
      <c r="EA70" s="224"/>
    </row>
    <row r="71" spans="1:131" ht="26.25" customHeight="1" x14ac:dyDescent="0.15">
      <c r="A71" s="233">
        <v>4</v>
      </c>
      <c r="B71" s="961" t="s">
        <v>604</v>
      </c>
      <c r="C71" s="962"/>
      <c r="D71" s="962"/>
      <c r="E71" s="962"/>
      <c r="F71" s="962"/>
      <c r="G71" s="962"/>
      <c r="H71" s="962"/>
      <c r="I71" s="962"/>
      <c r="J71" s="962"/>
      <c r="K71" s="962"/>
      <c r="L71" s="962"/>
      <c r="M71" s="962"/>
      <c r="N71" s="962"/>
      <c r="O71" s="962"/>
      <c r="P71" s="963"/>
      <c r="Q71" s="964">
        <v>55719</v>
      </c>
      <c r="R71" s="958"/>
      <c r="S71" s="958"/>
      <c r="T71" s="958"/>
      <c r="U71" s="958"/>
      <c r="V71" s="958">
        <v>54217</v>
      </c>
      <c r="W71" s="958"/>
      <c r="X71" s="958"/>
      <c r="Y71" s="958"/>
      <c r="Z71" s="958"/>
      <c r="AA71" s="958">
        <v>1502</v>
      </c>
      <c r="AB71" s="958"/>
      <c r="AC71" s="958"/>
      <c r="AD71" s="958"/>
      <c r="AE71" s="958"/>
      <c r="AF71" s="958">
        <v>1502</v>
      </c>
      <c r="AG71" s="958"/>
      <c r="AH71" s="958"/>
      <c r="AI71" s="958"/>
      <c r="AJ71" s="958"/>
      <c r="AK71" s="958" t="s">
        <v>600</v>
      </c>
      <c r="AL71" s="958"/>
      <c r="AM71" s="958"/>
      <c r="AN71" s="958"/>
      <c r="AO71" s="958"/>
      <c r="AP71" s="958" t="s">
        <v>600</v>
      </c>
      <c r="AQ71" s="958"/>
      <c r="AR71" s="958"/>
      <c r="AS71" s="958"/>
      <c r="AT71" s="958"/>
      <c r="AU71" s="958" t="s">
        <v>600</v>
      </c>
      <c r="AV71" s="958"/>
      <c r="AW71" s="958"/>
      <c r="AX71" s="958"/>
      <c r="AY71" s="958"/>
      <c r="AZ71" s="959"/>
      <c r="BA71" s="959"/>
      <c r="BB71" s="959"/>
      <c r="BC71" s="959"/>
      <c r="BD71" s="960"/>
      <c r="BE71" s="236"/>
      <c r="BF71" s="236"/>
      <c r="BG71" s="236"/>
      <c r="BH71" s="236"/>
      <c r="BI71" s="236"/>
      <c r="BJ71" s="236"/>
      <c r="BK71" s="236"/>
      <c r="BL71" s="236"/>
      <c r="BM71" s="236"/>
      <c r="BN71" s="236"/>
      <c r="BO71" s="236"/>
      <c r="BP71" s="236"/>
      <c r="BQ71" s="233">
        <v>65</v>
      </c>
      <c r="BR71" s="238"/>
      <c r="BS71" s="932"/>
      <c r="BT71" s="933"/>
      <c r="BU71" s="933"/>
      <c r="BV71" s="933"/>
      <c r="BW71" s="933"/>
      <c r="BX71" s="933"/>
      <c r="BY71" s="933"/>
      <c r="BZ71" s="933"/>
      <c r="CA71" s="933"/>
      <c r="CB71" s="933"/>
      <c r="CC71" s="933"/>
      <c r="CD71" s="933"/>
      <c r="CE71" s="933"/>
      <c r="CF71" s="933"/>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32"/>
      <c r="DW71" s="933"/>
      <c r="DX71" s="933"/>
      <c r="DY71" s="933"/>
      <c r="DZ71" s="934"/>
      <c r="EA71" s="224"/>
    </row>
    <row r="72" spans="1:131" ht="26.25" customHeight="1" x14ac:dyDescent="0.15">
      <c r="A72" s="233">
        <v>5</v>
      </c>
      <c r="B72" s="961"/>
      <c r="C72" s="962"/>
      <c r="D72" s="962"/>
      <c r="E72" s="962"/>
      <c r="F72" s="962"/>
      <c r="G72" s="962"/>
      <c r="H72" s="962"/>
      <c r="I72" s="962"/>
      <c r="J72" s="962"/>
      <c r="K72" s="962"/>
      <c r="L72" s="962"/>
      <c r="M72" s="962"/>
      <c r="N72" s="962"/>
      <c r="O72" s="962"/>
      <c r="P72" s="963"/>
      <c r="Q72" s="964"/>
      <c r="R72" s="958"/>
      <c r="S72" s="958"/>
      <c r="T72" s="958"/>
      <c r="U72" s="958"/>
      <c r="V72" s="958"/>
      <c r="W72" s="958"/>
      <c r="X72" s="958"/>
      <c r="Y72" s="958"/>
      <c r="Z72" s="958"/>
      <c r="AA72" s="958"/>
      <c r="AB72" s="958"/>
      <c r="AC72" s="958"/>
      <c r="AD72" s="958"/>
      <c r="AE72" s="958"/>
      <c r="AF72" s="958"/>
      <c r="AG72" s="958"/>
      <c r="AH72" s="958"/>
      <c r="AI72" s="958"/>
      <c r="AJ72" s="958"/>
      <c r="AK72" s="958"/>
      <c r="AL72" s="958"/>
      <c r="AM72" s="958"/>
      <c r="AN72" s="958"/>
      <c r="AO72" s="958"/>
      <c r="AP72" s="958"/>
      <c r="AQ72" s="958"/>
      <c r="AR72" s="958"/>
      <c r="AS72" s="958"/>
      <c r="AT72" s="958"/>
      <c r="AU72" s="958"/>
      <c r="AV72" s="958"/>
      <c r="AW72" s="958"/>
      <c r="AX72" s="958"/>
      <c r="AY72" s="958"/>
      <c r="AZ72" s="959"/>
      <c r="BA72" s="959"/>
      <c r="BB72" s="959"/>
      <c r="BC72" s="959"/>
      <c r="BD72" s="960"/>
      <c r="BE72" s="236"/>
      <c r="BF72" s="236"/>
      <c r="BG72" s="236"/>
      <c r="BH72" s="236"/>
      <c r="BI72" s="236"/>
      <c r="BJ72" s="236"/>
      <c r="BK72" s="236"/>
      <c r="BL72" s="236"/>
      <c r="BM72" s="236"/>
      <c r="BN72" s="236"/>
      <c r="BO72" s="236"/>
      <c r="BP72" s="236"/>
      <c r="BQ72" s="233">
        <v>66</v>
      </c>
      <c r="BR72" s="238"/>
      <c r="BS72" s="932"/>
      <c r="BT72" s="933"/>
      <c r="BU72" s="933"/>
      <c r="BV72" s="933"/>
      <c r="BW72" s="933"/>
      <c r="BX72" s="933"/>
      <c r="BY72" s="933"/>
      <c r="BZ72" s="933"/>
      <c r="CA72" s="933"/>
      <c r="CB72" s="933"/>
      <c r="CC72" s="933"/>
      <c r="CD72" s="933"/>
      <c r="CE72" s="933"/>
      <c r="CF72" s="933"/>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32"/>
      <c r="DW72" s="933"/>
      <c r="DX72" s="933"/>
      <c r="DY72" s="933"/>
      <c r="DZ72" s="934"/>
      <c r="EA72" s="224"/>
    </row>
    <row r="73" spans="1:131" ht="26.25" customHeight="1" x14ac:dyDescent="0.15">
      <c r="A73" s="233">
        <v>6</v>
      </c>
      <c r="B73" s="961"/>
      <c r="C73" s="962"/>
      <c r="D73" s="962"/>
      <c r="E73" s="962"/>
      <c r="F73" s="962"/>
      <c r="G73" s="962"/>
      <c r="H73" s="962"/>
      <c r="I73" s="962"/>
      <c r="J73" s="962"/>
      <c r="K73" s="962"/>
      <c r="L73" s="962"/>
      <c r="M73" s="962"/>
      <c r="N73" s="962"/>
      <c r="O73" s="962"/>
      <c r="P73" s="963"/>
      <c r="Q73" s="964"/>
      <c r="R73" s="958"/>
      <c r="S73" s="958"/>
      <c r="T73" s="958"/>
      <c r="U73" s="958"/>
      <c r="V73" s="958"/>
      <c r="W73" s="958"/>
      <c r="X73" s="958"/>
      <c r="Y73" s="958"/>
      <c r="Z73" s="958"/>
      <c r="AA73" s="958"/>
      <c r="AB73" s="958"/>
      <c r="AC73" s="958"/>
      <c r="AD73" s="958"/>
      <c r="AE73" s="958"/>
      <c r="AF73" s="958"/>
      <c r="AG73" s="958"/>
      <c r="AH73" s="958"/>
      <c r="AI73" s="958"/>
      <c r="AJ73" s="958"/>
      <c r="AK73" s="958"/>
      <c r="AL73" s="958"/>
      <c r="AM73" s="958"/>
      <c r="AN73" s="958"/>
      <c r="AO73" s="958"/>
      <c r="AP73" s="958"/>
      <c r="AQ73" s="958"/>
      <c r="AR73" s="958"/>
      <c r="AS73" s="958"/>
      <c r="AT73" s="958"/>
      <c r="AU73" s="958"/>
      <c r="AV73" s="958"/>
      <c r="AW73" s="958"/>
      <c r="AX73" s="958"/>
      <c r="AY73" s="958"/>
      <c r="AZ73" s="959"/>
      <c r="BA73" s="959"/>
      <c r="BB73" s="959"/>
      <c r="BC73" s="959"/>
      <c r="BD73" s="960"/>
      <c r="BE73" s="236"/>
      <c r="BF73" s="236"/>
      <c r="BG73" s="236"/>
      <c r="BH73" s="236"/>
      <c r="BI73" s="236"/>
      <c r="BJ73" s="236"/>
      <c r="BK73" s="236"/>
      <c r="BL73" s="236"/>
      <c r="BM73" s="236"/>
      <c r="BN73" s="236"/>
      <c r="BO73" s="236"/>
      <c r="BP73" s="236"/>
      <c r="BQ73" s="233">
        <v>67</v>
      </c>
      <c r="BR73" s="238"/>
      <c r="BS73" s="932"/>
      <c r="BT73" s="933"/>
      <c r="BU73" s="933"/>
      <c r="BV73" s="933"/>
      <c r="BW73" s="933"/>
      <c r="BX73" s="933"/>
      <c r="BY73" s="933"/>
      <c r="BZ73" s="933"/>
      <c r="CA73" s="933"/>
      <c r="CB73" s="933"/>
      <c r="CC73" s="933"/>
      <c r="CD73" s="933"/>
      <c r="CE73" s="933"/>
      <c r="CF73" s="933"/>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32"/>
      <c r="DW73" s="933"/>
      <c r="DX73" s="933"/>
      <c r="DY73" s="933"/>
      <c r="DZ73" s="934"/>
      <c r="EA73" s="224"/>
    </row>
    <row r="74" spans="1:131" ht="26.25" customHeight="1" x14ac:dyDescent="0.15">
      <c r="A74" s="233">
        <v>7</v>
      </c>
      <c r="B74" s="961"/>
      <c r="C74" s="962"/>
      <c r="D74" s="962"/>
      <c r="E74" s="962"/>
      <c r="F74" s="962"/>
      <c r="G74" s="962"/>
      <c r="H74" s="962"/>
      <c r="I74" s="962"/>
      <c r="J74" s="962"/>
      <c r="K74" s="962"/>
      <c r="L74" s="962"/>
      <c r="M74" s="962"/>
      <c r="N74" s="962"/>
      <c r="O74" s="962"/>
      <c r="P74" s="963"/>
      <c r="Q74" s="964"/>
      <c r="R74" s="958"/>
      <c r="S74" s="958"/>
      <c r="T74" s="958"/>
      <c r="U74" s="958"/>
      <c r="V74" s="958"/>
      <c r="W74" s="958"/>
      <c r="X74" s="958"/>
      <c r="Y74" s="958"/>
      <c r="Z74" s="958"/>
      <c r="AA74" s="958"/>
      <c r="AB74" s="958"/>
      <c r="AC74" s="958"/>
      <c r="AD74" s="958"/>
      <c r="AE74" s="958"/>
      <c r="AF74" s="958"/>
      <c r="AG74" s="958"/>
      <c r="AH74" s="958"/>
      <c r="AI74" s="958"/>
      <c r="AJ74" s="958"/>
      <c r="AK74" s="958"/>
      <c r="AL74" s="958"/>
      <c r="AM74" s="958"/>
      <c r="AN74" s="958"/>
      <c r="AO74" s="958"/>
      <c r="AP74" s="958"/>
      <c r="AQ74" s="958"/>
      <c r="AR74" s="958"/>
      <c r="AS74" s="958"/>
      <c r="AT74" s="958"/>
      <c r="AU74" s="958"/>
      <c r="AV74" s="958"/>
      <c r="AW74" s="958"/>
      <c r="AX74" s="958"/>
      <c r="AY74" s="958"/>
      <c r="AZ74" s="959"/>
      <c r="BA74" s="959"/>
      <c r="BB74" s="959"/>
      <c r="BC74" s="959"/>
      <c r="BD74" s="960"/>
      <c r="BE74" s="236"/>
      <c r="BF74" s="236"/>
      <c r="BG74" s="236"/>
      <c r="BH74" s="236"/>
      <c r="BI74" s="236"/>
      <c r="BJ74" s="236"/>
      <c r="BK74" s="236"/>
      <c r="BL74" s="236"/>
      <c r="BM74" s="236"/>
      <c r="BN74" s="236"/>
      <c r="BO74" s="236"/>
      <c r="BP74" s="236"/>
      <c r="BQ74" s="233">
        <v>68</v>
      </c>
      <c r="BR74" s="238"/>
      <c r="BS74" s="932"/>
      <c r="BT74" s="933"/>
      <c r="BU74" s="933"/>
      <c r="BV74" s="933"/>
      <c r="BW74" s="933"/>
      <c r="BX74" s="933"/>
      <c r="BY74" s="933"/>
      <c r="BZ74" s="933"/>
      <c r="CA74" s="933"/>
      <c r="CB74" s="933"/>
      <c r="CC74" s="933"/>
      <c r="CD74" s="933"/>
      <c r="CE74" s="933"/>
      <c r="CF74" s="933"/>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32"/>
      <c r="DW74" s="933"/>
      <c r="DX74" s="933"/>
      <c r="DY74" s="933"/>
      <c r="DZ74" s="934"/>
      <c r="EA74" s="224"/>
    </row>
    <row r="75" spans="1:131" ht="26.25" customHeight="1" x14ac:dyDescent="0.15">
      <c r="A75" s="233">
        <v>8</v>
      </c>
      <c r="B75" s="961"/>
      <c r="C75" s="962"/>
      <c r="D75" s="962"/>
      <c r="E75" s="962"/>
      <c r="F75" s="962"/>
      <c r="G75" s="962"/>
      <c r="H75" s="962"/>
      <c r="I75" s="962"/>
      <c r="J75" s="962"/>
      <c r="K75" s="962"/>
      <c r="L75" s="962"/>
      <c r="M75" s="962"/>
      <c r="N75" s="962"/>
      <c r="O75" s="962"/>
      <c r="P75" s="963"/>
      <c r="Q75" s="965"/>
      <c r="R75" s="966"/>
      <c r="S75" s="966"/>
      <c r="T75" s="966"/>
      <c r="U75" s="967"/>
      <c r="V75" s="968"/>
      <c r="W75" s="966"/>
      <c r="X75" s="966"/>
      <c r="Y75" s="966"/>
      <c r="Z75" s="967"/>
      <c r="AA75" s="968"/>
      <c r="AB75" s="966"/>
      <c r="AC75" s="966"/>
      <c r="AD75" s="966"/>
      <c r="AE75" s="967"/>
      <c r="AF75" s="968"/>
      <c r="AG75" s="966"/>
      <c r="AH75" s="966"/>
      <c r="AI75" s="966"/>
      <c r="AJ75" s="967"/>
      <c r="AK75" s="968"/>
      <c r="AL75" s="966"/>
      <c r="AM75" s="966"/>
      <c r="AN75" s="966"/>
      <c r="AO75" s="967"/>
      <c r="AP75" s="968"/>
      <c r="AQ75" s="966"/>
      <c r="AR75" s="966"/>
      <c r="AS75" s="966"/>
      <c r="AT75" s="967"/>
      <c r="AU75" s="968"/>
      <c r="AV75" s="966"/>
      <c r="AW75" s="966"/>
      <c r="AX75" s="966"/>
      <c r="AY75" s="967"/>
      <c r="AZ75" s="959"/>
      <c r="BA75" s="959"/>
      <c r="BB75" s="959"/>
      <c r="BC75" s="959"/>
      <c r="BD75" s="960"/>
      <c r="BE75" s="236"/>
      <c r="BF75" s="236"/>
      <c r="BG75" s="236"/>
      <c r="BH75" s="236"/>
      <c r="BI75" s="236"/>
      <c r="BJ75" s="236"/>
      <c r="BK75" s="236"/>
      <c r="BL75" s="236"/>
      <c r="BM75" s="236"/>
      <c r="BN75" s="236"/>
      <c r="BO75" s="236"/>
      <c r="BP75" s="236"/>
      <c r="BQ75" s="233">
        <v>69</v>
      </c>
      <c r="BR75" s="238"/>
      <c r="BS75" s="932"/>
      <c r="BT75" s="933"/>
      <c r="BU75" s="933"/>
      <c r="BV75" s="933"/>
      <c r="BW75" s="933"/>
      <c r="BX75" s="933"/>
      <c r="BY75" s="933"/>
      <c r="BZ75" s="933"/>
      <c r="CA75" s="933"/>
      <c r="CB75" s="933"/>
      <c r="CC75" s="933"/>
      <c r="CD75" s="933"/>
      <c r="CE75" s="933"/>
      <c r="CF75" s="933"/>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32"/>
      <c r="DW75" s="933"/>
      <c r="DX75" s="933"/>
      <c r="DY75" s="933"/>
      <c r="DZ75" s="934"/>
      <c r="EA75" s="224"/>
    </row>
    <row r="76" spans="1:131" ht="26.25" customHeight="1" x14ac:dyDescent="0.15">
      <c r="A76" s="233">
        <v>9</v>
      </c>
      <c r="B76" s="961"/>
      <c r="C76" s="962"/>
      <c r="D76" s="962"/>
      <c r="E76" s="962"/>
      <c r="F76" s="962"/>
      <c r="G76" s="962"/>
      <c r="H76" s="962"/>
      <c r="I76" s="962"/>
      <c r="J76" s="962"/>
      <c r="K76" s="962"/>
      <c r="L76" s="962"/>
      <c r="M76" s="962"/>
      <c r="N76" s="962"/>
      <c r="O76" s="962"/>
      <c r="P76" s="963"/>
      <c r="Q76" s="965"/>
      <c r="R76" s="966"/>
      <c r="S76" s="966"/>
      <c r="T76" s="966"/>
      <c r="U76" s="967"/>
      <c r="V76" s="968"/>
      <c r="W76" s="966"/>
      <c r="X76" s="966"/>
      <c r="Y76" s="966"/>
      <c r="Z76" s="967"/>
      <c r="AA76" s="968"/>
      <c r="AB76" s="966"/>
      <c r="AC76" s="966"/>
      <c r="AD76" s="966"/>
      <c r="AE76" s="967"/>
      <c r="AF76" s="968"/>
      <c r="AG76" s="966"/>
      <c r="AH76" s="966"/>
      <c r="AI76" s="966"/>
      <c r="AJ76" s="967"/>
      <c r="AK76" s="968"/>
      <c r="AL76" s="966"/>
      <c r="AM76" s="966"/>
      <c r="AN76" s="966"/>
      <c r="AO76" s="967"/>
      <c r="AP76" s="968"/>
      <c r="AQ76" s="966"/>
      <c r="AR76" s="966"/>
      <c r="AS76" s="966"/>
      <c r="AT76" s="967"/>
      <c r="AU76" s="968"/>
      <c r="AV76" s="966"/>
      <c r="AW76" s="966"/>
      <c r="AX76" s="966"/>
      <c r="AY76" s="967"/>
      <c r="AZ76" s="959"/>
      <c r="BA76" s="959"/>
      <c r="BB76" s="959"/>
      <c r="BC76" s="959"/>
      <c r="BD76" s="960"/>
      <c r="BE76" s="236"/>
      <c r="BF76" s="236"/>
      <c r="BG76" s="236"/>
      <c r="BH76" s="236"/>
      <c r="BI76" s="236"/>
      <c r="BJ76" s="236"/>
      <c r="BK76" s="236"/>
      <c r="BL76" s="236"/>
      <c r="BM76" s="236"/>
      <c r="BN76" s="236"/>
      <c r="BO76" s="236"/>
      <c r="BP76" s="236"/>
      <c r="BQ76" s="233">
        <v>70</v>
      </c>
      <c r="BR76" s="238"/>
      <c r="BS76" s="932"/>
      <c r="BT76" s="933"/>
      <c r="BU76" s="933"/>
      <c r="BV76" s="933"/>
      <c r="BW76" s="933"/>
      <c r="BX76" s="933"/>
      <c r="BY76" s="933"/>
      <c r="BZ76" s="933"/>
      <c r="CA76" s="933"/>
      <c r="CB76" s="933"/>
      <c r="CC76" s="933"/>
      <c r="CD76" s="933"/>
      <c r="CE76" s="933"/>
      <c r="CF76" s="933"/>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32"/>
      <c r="DW76" s="933"/>
      <c r="DX76" s="933"/>
      <c r="DY76" s="933"/>
      <c r="DZ76" s="934"/>
      <c r="EA76" s="224"/>
    </row>
    <row r="77" spans="1:131" ht="26.25" customHeight="1" x14ac:dyDescent="0.15">
      <c r="A77" s="233">
        <v>10</v>
      </c>
      <c r="B77" s="961"/>
      <c r="C77" s="962"/>
      <c r="D77" s="962"/>
      <c r="E77" s="962"/>
      <c r="F77" s="962"/>
      <c r="G77" s="962"/>
      <c r="H77" s="962"/>
      <c r="I77" s="962"/>
      <c r="J77" s="962"/>
      <c r="K77" s="962"/>
      <c r="L77" s="962"/>
      <c r="M77" s="962"/>
      <c r="N77" s="962"/>
      <c r="O77" s="962"/>
      <c r="P77" s="963"/>
      <c r="Q77" s="965"/>
      <c r="R77" s="966"/>
      <c r="S77" s="966"/>
      <c r="T77" s="966"/>
      <c r="U77" s="967"/>
      <c r="V77" s="968"/>
      <c r="W77" s="966"/>
      <c r="X77" s="966"/>
      <c r="Y77" s="966"/>
      <c r="Z77" s="967"/>
      <c r="AA77" s="968"/>
      <c r="AB77" s="966"/>
      <c r="AC77" s="966"/>
      <c r="AD77" s="966"/>
      <c r="AE77" s="967"/>
      <c r="AF77" s="968"/>
      <c r="AG77" s="966"/>
      <c r="AH77" s="966"/>
      <c r="AI77" s="966"/>
      <c r="AJ77" s="967"/>
      <c r="AK77" s="968"/>
      <c r="AL77" s="966"/>
      <c r="AM77" s="966"/>
      <c r="AN77" s="966"/>
      <c r="AO77" s="967"/>
      <c r="AP77" s="968"/>
      <c r="AQ77" s="966"/>
      <c r="AR77" s="966"/>
      <c r="AS77" s="966"/>
      <c r="AT77" s="967"/>
      <c r="AU77" s="968"/>
      <c r="AV77" s="966"/>
      <c r="AW77" s="966"/>
      <c r="AX77" s="966"/>
      <c r="AY77" s="967"/>
      <c r="AZ77" s="959"/>
      <c r="BA77" s="959"/>
      <c r="BB77" s="959"/>
      <c r="BC77" s="959"/>
      <c r="BD77" s="960"/>
      <c r="BE77" s="236"/>
      <c r="BF77" s="236"/>
      <c r="BG77" s="236"/>
      <c r="BH77" s="236"/>
      <c r="BI77" s="236"/>
      <c r="BJ77" s="236"/>
      <c r="BK77" s="236"/>
      <c r="BL77" s="236"/>
      <c r="BM77" s="236"/>
      <c r="BN77" s="236"/>
      <c r="BO77" s="236"/>
      <c r="BP77" s="236"/>
      <c r="BQ77" s="233">
        <v>71</v>
      </c>
      <c r="BR77" s="238"/>
      <c r="BS77" s="932"/>
      <c r="BT77" s="933"/>
      <c r="BU77" s="933"/>
      <c r="BV77" s="933"/>
      <c r="BW77" s="933"/>
      <c r="BX77" s="933"/>
      <c r="BY77" s="933"/>
      <c r="BZ77" s="933"/>
      <c r="CA77" s="933"/>
      <c r="CB77" s="933"/>
      <c r="CC77" s="933"/>
      <c r="CD77" s="933"/>
      <c r="CE77" s="933"/>
      <c r="CF77" s="933"/>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32"/>
      <c r="DW77" s="933"/>
      <c r="DX77" s="933"/>
      <c r="DY77" s="933"/>
      <c r="DZ77" s="934"/>
      <c r="EA77" s="224"/>
    </row>
    <row r="78" spans="1:131" ht="26.25" customHeight="1" x14ac:dyDescent="0.15">
      <c r="A78" s="233">
        <v>11</v>
      </c>
      <c r="B78" s="961"/>
      <c r="C78" s="962"/>
      <c r="D78" s="962"/>
      <c r="E78" s="962"/>
      <c r="F78" s="962"/>
      <c r="G78" s="962"/>
      <c r="H78" s="962"/>
      <c r="I78" s="962"/>
      <c r="J78" s="962"/>
      <c r="K78" s="962"/>
      <c r="L78" s="962"/>
      <c r="M78" s="962"/>
      <c r="N78" s="962"/>
      <c r="O78" s="962"/>
      <c r="P78" s="963"/>
      <c r="Q78" s="964"/>
      <c r="R78" s="958"/>
      <c r="S78" s="958"/>
      <c r="T78" s="958"/>
      <c r="U78" s="958"/>
      <c r="V78" s="958"/>
      <c r="W78" s="958"/>
      <c r="X78" s="958"/>
      <c r="Y78" s="958"/>
      <c r="Z78" s="958"/>
      <c r="AA78" s="958"/>
      <c r="AB78" s="958"/>
      <c r="AC78" s="958"/>
      <c r="AD78" s="958"/>
      <c r="AE78" s="958"/>
      <c r="AF78" s="958"/>
      <c r="AG78" s="958"/>
      <c r="AH78" s="958"/>
      <c r="AI78" s="958"/>
      <c r="AJ78" s="958"/>
      <c r="AK78" s="958"/>
      <c r="AL78" s="958"/>
      <c r="AM78" s="958"/>
      <c r="AN78" s="958"/>
      <c r="AO78" s="958"/>
      <c r="AP78" s="958"/>
      <c r="AQ78" s="958"/>
      <c r="AR78" s="958"/>
      <c r="AS78" s="958"/>
      <c r="AT78" s="958"/>
      <c r="AU78" s="958"/>
      <c r="AV78" s="958"/>
      <c r="AW78" s="958"/>
      <c r="AX78" s="958"/>
      <c r="AY78" s="958"/>
      <c r="AZ78" s="959"/>
      <c r="BA78" s="959"/>
      <c r="BB78" s="959"/>
      <c r="BC78" s="959"/>
      <c r="BD78" s="960"/>
      <c r="BE78" s="236"/>
      <c r="BF78" s="236"/>
      <c r="BG78" s="236"/>
      <c r="BH78" s="236"/>
      <c r="BI78" s="236"/>
      <c r="BJ78" s="224"/>
      <c r="BK78" s="224"/>
      <c r="BL78" s="224"/>
      <c r="BM78" s="224"/>
      <c r="BN78" s="224"/>
      <c r="BO78" s="236"/>
      <c r="BP78" s="236"/>
      <c r="BQ78" s="233">
        <v>72</v>
      </c>
      <c r="BR78" s="238"/>
      <c r="BS78" s="932"/>
      <c r="BT78" s="933"/>
      <c r="BU78" s="933"/>
      <c r="BV78" s="933"/>
      <c r="BW78" s="933"/>
      <c r="BX78" s="933"/>
      <c r="BY78" s="933"/>
      <c r="BZ78" s="933"/>
      <c r="CA78" s="933"/>
      <c r="CB78" s="933"/>
      <c r="CC78" s="933"/>
      <c r="CD78" s="933"/>
      <c r="CE78" s="933"/>
      <c r="CF78" s="933"/>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32"/>
      <c r="DW78" s="933"/>
      <c r="DX78" s="933"/>
      <c r="DY78" s="933"/>
      <c r="DZ78" s="934"/>
      <c r="EA78" s="224"/>
    </row>
    <row r="79" spans="1:131" ht="26.25" customHeight="1" x14ac:dyDescent="0.15">
      <c r="A79" s="233">
        <v>12</v>
      </c>
      <c r="B79" s="961"/>
      <c r="C79" s="962"/>
      <c r="D79" s="962"/>
      <c r="E79" s="962"/>
      <c r="F79" s="962"/>
      <c r="G79" s="962"/>
      <c r="H79" s="962"/>
      <c r="I79" s="962"/>
      <c r="J79" s="962"/>
      <c r="K79" s="962"/>
      <c r="L79" s="962"/>
      <c r="M79" s="962"/>
      <c r="N79" s="962"/>
      <c r="O79" s="962"/>
      <c r="P79" s="963"/>
      <c r="Q79" s="964"/>
      <c r="R79" s="958"/>
      <c r="S79" s="958"/>
      <c r="T79" s="958"/>
      <c r="U79" s="958"/>
      <c r="V79" s="958"/>
      <c r="W79" s="958"/>
      <c r="X79" s="958"/>
      <c r="Y79" s="958"/>
      <c r="Z79" s="958"/>
      <c r="AA79" s="958"/>
      <c r="AB79" s="958"/>
      <c r="AC79" s="958"/>
      <c r="AD79" s="958"/>
      <c r="AE79" s="958"/>
      <c r="AF79" s="958"/>
      <c r="AG79" s="958"/>
      <c r="AH79" s="958"/>
      <c r="AI79" s="958"/>
      <c r="AJ79" s="958"/>
      <c r="AK79" s="958"/>
      <c r="AL79" s="958"/>
      <c r="AM79" s="958"/>
      <c r="AN79" s="958"/>
      <c r="AO79" s="958"/>
      <c r="AP79" s="958"/>
      <c r="AQ79" s="958"/>
      <c r="AR79" s="958"/>
      <c r="AS79" s="958"/>
      <c r="AT79" s="958"/>
      <c r="AU79" s="958"/>
      <c r="AV79" s="958"/>
      <c r="AW79" s="958"/>
      <c r="AX79" s="958"/>
      <c r="AY79" s="958"/>
      <c r="AZ79" s="959"/>
      <c r="BA79" s="959"/>
      <c r="BB79" s="959"/>
      <c r="BC79" s="959"/>
      <c r="BD79" s="960"/>
      <c r="BE79" s="236"/>
      <c r="BF79" s="236"/>
      <c r="BG79" s="236"/>
      <c r="BH79" s="236"/>
      <c r="BI79" s="236"/>
      <c r="BJ79" s="224"/>
      <c r="BK79" s="224"/>
      <c r="BL79" s="224"/>
      <c r="BM79" s="224"/>
      <c r="BN79" s="224"/>
      <c r="BO79" s="236"/>
      <c r="BP79" s="236"/>
      <c r="BQ79" s="233">
        <v>73</v>
      </c>
      <c r="BR79" s="238"/>
      <c r="BS79" s="932"/>
      <c r="BT79" s="933"/>
      <c r="BU79" s="933"/>
      <c r="BV79" s="933"/>
      <c r="BW79" s="933"/>
      <c r="BX79" s="933"/>
      <c r="BY79" s="933"/>
      <c r="BZ79" s="933"/>
      <c r="CA79" s="933"/>
      <c r="CB79" s="933"/>
      <c r="CC79" s="933"/>
      <c r="CD79" s="933"/>
      <c r="CE79" s="933"/>
      <c r="CF79" s="933"/>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32"/>
      <c r="DW79" s="933"/>
      <c r="DX79" s="933"/>
      <c r="DY79" s="933"/>
      <c r="DZ79" s="934"/>
      <c r="EA79" s="224"/>
    </row>
    <row r="80" spans="1:131" ht="26.25" customHeight="1" x14ac:dyDescent="0.15">
      <c r="A80" s="233">
        <v>13</v>
      </c>
      <c r="B80" s="961"/>
      <c r="C80" s="962"/>
      <c r="D80" s="962"/>
      <c r="E80" s="962"/>
      <c r="F80" s="962"/>
      <c r="G80" s="962"/>
      <c r="H80" s="962"/>
      <c r="I80" s="962"/>
      <c r="J80" s="962"/>
      <c r="K80" s="962"/>
      <c r="L80" s="962"/>
      <c r="M80" s="962"/>
      <c r="N80" s="962"/>
      <c r="O80" s="962"/>
      <c r="P80" s="963"/>
      <c r="Q80" s="964"/>
      <c r="R80" s="958"/>
      <c r="S80" s="958"/>
      <c r="T80" s="958"/>
      <c r="U80" s="958"/>
      <c r="V80" s="958"/>
      <c r="W80" s="958"/>
      <c r="X80" s="958"/>
      <c r="Y80" s="958"/>
      <c r="Z80" s="958"/>
      <c r="AA80" s="958"/>
      <c r="AB80" s="958"/>
      <c r="AC80" s="958"/>
      <c r="AD80" s="958"/>
      <c r="AE80" s="958"/>
      <c r="AF80" s="958"/>
      <c r="AG80" s="958"/>
      <c r="AH80" s="958"/>
      <c r="AI80" s="958"/>
      <c r="AJ80" s="958"/>
      <c r="AK80" s="958"/>
      <c r="AL80" s="958"/>
      <c r="AM80" s="958"/>
      <c r="AN80" s="958"/>
      <c r="AO80" s="958"/>
      <c r="AP80" s="958"/>
      <c r="AQ80" s="958"/>
      <c r="AR80" s="958"/>
      <c r="AS80" s="958"/>
      <c r="AT80" s="958"/>
      <c r="AU80" s="958"/>
      <c r="AV80" s="958"/>
      <c r="AW80" s="958"/>
      <c r="AX80" s="958"/>
      <c r="AY80" s="958"/>
      <c r="AZ80" s="959"/>
      <c r="BA80" s="959"/>
      <c r="BB80" s="959"/>
      <c r="BC80" s="959"/>
      <c r="BD80" s="960"/>
      <c r="BE80" s="236"/>
      <c r="BF80" s="236"/>
      <c r="BG80" s="236"/>
      <c r="BH80" s="236"/>
      <c r="BI80" s="236"/>
      <c r="BJ80" s="236"/>
      <c r="BK80" s="236"/>
      <c r="BL80" s="236"/>
      <c r="BM80" s="236"/>
      <c r="BN80" s="236"/>
      <c r="BO80" s="236"/>
      <c r="BP80" s="236"/>
      <c r="BQ80" s="233">
        <v>74</v>
      </c>
      <c r="BR80" s="238"/>
      <c r="BS80" s="932"/>
      <c r="BT80" s="933"/>
      <c r="BU80" s="933"/>
      <c r="BV80" s="933"/>
      <c r="BW80" s="933"/>
      <c r="BX80" s="933"/>
      <c r="BY80" s="933"/>
      <c r="BZ80" s="933"/>
      <c r="CA80" s="933"/>
      <c r="CB80" s="933"/>
      <c r="CC80" s="933"/>
      <c r="CD80" s="933"/>
      <c r="CE80" s="933"/>
      <c r="CF80" s="933"/>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32"/>
      <c r="DW80" s="933"/>
      <c r="DX80" s="933"/>
      <c r="DY80" s="933"/>
      <c r="DZ80" s="934"/>
      <c r="EA80" s="224"/>
    </row>
    <row r="81" spans="1:131" ht="26.25" customHeight="1" x14ac:dyDescent="0.15">
      <c r="A81" s="233">
        <v>14</v>
      </c>
      <c r="B81" s="961"/>
      <c r="C81" s="962"/>
      <c r="D81" s="962"/>
      <c r="E81" s="962"/>
      <c r="F81" s="962"/>
      <c r="G81" s="962"/>
      <c r="H81" s="962"/>
      <c r="I81" s="962"/>
      <c r="J81" s="962"/>
      <c r="K81" s="962"/>
      <c r="L81" s="962"/>
      <c r="M81" s="962"/>
      <c r="N81" s="962"/>
      <c r="O81" s="962"/>
      <c r="P81" s="963"/>
      <c r="Q81" s="964"/>
      <c r="R81" s="958"/>
      <c r="S81" s="958"/>
      <c r="T81" s="958"/>
      <c r="U81" s="958"/>
      <c r="V81" s="958"/>
      <c r="W81" s="958"/>
      <c r="X81" s="958"/>
      <c r="Y81" s="958"/>
      <c r="Z81" s="958"/>
      <c r="AA81" s="958"/>
      <c r="AB81" s="958"/>
      <c r="AC81" s="958"/>
      <c r="AD81" s="958"/>
      <c r="AE81" s="958"/>
      <c r="AF81" s="958"/>
      <c r="AG81" s="958"/>
      <c r="AH81" s="958"/>
      <c r="AI81" s="958"/>
      <c r="AJ81" s="958"/>
      <c r="AK81" s="958"/>
      <c r="AL81" s="958"/>
      <c r="AM81" s="958"/>
      <c r="AN81" s="958"/>
      <c r="AO81" s="958"/>
      <c r="AP81" s="958"/>
      <c r="AQ81" s="958"/>
      <c r="AR81" s="958"/>
      <c r="AS81" s="958"/>
      <c r="AT81" s="958"/>
      <c r="AU81" s="958"/>
      <c r="AV81" s="958"/>
      <c r="AW81" s="958"/>
      <c r="AX81" s="958"/>
      <c r="AY81" s="958"/>
      <c r="AZ81" s="959"/>
      <c r="BA81" s="959"/>
      <c r="BB81" s="959"/>
      <c r="BC81" s="959"/>
      <c r="BD81" s="960"/>
      <c r="BE81" s="236"/>
      <c r="BF81" s="236"/>
      <c r="BG81" s="236"/>
      <c r="BH81" s="236"/>
      <c r="BI81" s="236"/>
      <c r="BJ81" s="236"/>
      <c r="BK81" s="236"/>
      <c r="BL81" s="236"/>
      <c r="BM81" s="236"/>
      <c r="BN81" s="236"/>
      <c r="BO81" s="236"/>
      <c r="BP81" s="236"/>
      <c r="BQ81" s="233">
        <v>75</v>
      </c>
      <c r="BR81" s="238"/>
      <c r="BS81" s="932"/>
      <c r="BT81" s="933"/>
      <c r="BU81" s="933"/>
      <c r="BV81" s="933"/>
      <c r="BW81" s="933"/>
      <c r="BX81" s="933"/>
      <c r="BY81" s="933"/>
      <c r="BZ81" s="933"/>
      <c r="CA81" s="933"/>
      <c r="CB81" s="933"/>
      <c r="CC81" s="933"/>
      <c r="CD81" s="933"/>
      <c r="CE81" s="933"/>
      <c r="CF81" s="933"/>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32"/>
      <c r="DW81" s="933"/>
      <c r="DX81" s="933"/>
      <c r="DY81" s="933"/>
      <c r="DZ81" s="934"/>
      <c r="EA81" s="224"/>
    </row>
    <row r="82" spans="1:131" ht="26.25" customHeight="1" x14ac:dyDescent="0.15">
      <c r="A82" s="233">
        <v>15</v>
      </c>
      <c r="B82" s="961"/>
      <c r="C82" s="962"/>
      <c r="D82" s="962"/>
      <c r="E82" s="962"/>
      <c r="F82" s="962"/>
      <c r="G82" s="962"/>
      <c r="H82" s="962"/>
      <c r="I82" s="962"/>
      <c r="J82" s="962"/>
      <c r="K82" s="962"/>
      <c r="L82" s="962"/>
      <c r="M82" s="962"/>
      <c r="N82" s="962"/>
      <c r="O82" s="962"/>
      <c r="P82" s="963"/>
      <c r="Q82" s="964"/>
      <c r="R82" s="958"/>
      <c r="S82" s="958"/>
      <c r="T82" s="958"/>
      <c r="U82" s="958"/>
      <c r="V82" s="958"/>
      <c r="W82" s="958"/>
      <c r="X82" s="958"/>
      <c r="Y82" s="958"/>
      <c r="Z82" s="958"/>
      <c r="AA82" s="958"/>
      <c r="AB82" s="958"/>
      <c r="AC82" s="958"/>
      <c r="AD82" s="958"/>
      <c r="AE82" s="958"/>
      <c r="AF82" s="958"/>
      <c r="AG82" s="958"/>
      <c r="AH82" s="958"/>
      <c r="AI82" s="958"/>
      <c r="AJ82" s="958"/>
      <c r="AK82" s="958"/>
      <c r="AL82" s="958"/>
      <c r="AM82" s="958"/>
      <c r="AN82" s="958"/>
      <c r="AO82" s="958"/>
      <c r="AP82" s="958"/>
      <c r="AQ82" s="958"/>
      <c r="AR82" s="958"/>
      <c r="AS82" s="958"/>
      <c r="AT82" s="958"/>
      <c r="AU82" s="958"/>
      <c r="AV82" s="958"/>
      <c r="AW82" s="958"/>
      <c r="AX82" s="958"/>
      <c r="AY82" s="958"/>
      <c r="AZ82" s="959"/>
      <c r="BA82" s="959"/>
      <c r="BB82" s="959"/>
      <c r="BC82" s="959"/>
      <c r="BD82" s="960"/>
      <c r="BE82" s="236"/>
      <c r="BF82" s="236"/>
      <c r="BG82" s="236"/>
      <c r="BH82" s="236"/>
      <c r="BI82" s="236"/>
      <c r="BJ82" s="236"/>
      <c r="BK82" s="236"/>
      <c r="BL82" s="236"/>
      <c r="BM82" s="236"/>
      <c r="BN82" s="236"/>
      <c r="BO82" s="236"/>
      <c r="BP82" s="236"/>
      <c r="BQ82" s="233">
        <v>76</v>
      </c>
      <c r="BR82" s="238"/>
      <c r="BS82" s="932"/>
      <c r="BT82" s="933"/>
      <c r="BU82" s="933"/>
      <c r="BV82" s="933"/>
      <c r="BW82" s="933"/>
      <c r="BX82" s="933"/>
      <c r="BY82" s="933"/>
      <c r="BZ82" s="933"/>
      <c r="CA82" s="933"/>
      <c r="CB82" s="933"/>
      <c r="CC82" s="933"/>
      <c r="CD82" s="933"/>
      <c r="CE82" s="933"/>
      <c r="CF82" s="933"/>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32"/>
      <c r="DW82" s="933"/>
      <c r="DX82" s="933"/>
      <c r="DY82" s="933"/>
      <c r="DZ82" s="934"/>
      <c r="EA82" s="224"/>
    </row>
    <row r="83" spans="1:131" ht="26.25" customHeight="1" x14ac:dyDescent="0.15">
      <c r="A83" s="233">
        <v>16</v>
      </c>
      <c r="B83" s="961"/>
      <c r="C83" s="962"/>
      <c r="D83" s="962"/>
      <c r="E83" s="962"/>
      <c r="F83" s="962"/>
      <c r="G83" s="962"/>
      <c r="H83" s="962"/>
      <c r="I83" s="962"/>
      <c r="J83" s="962"/>
      <c r="K83" s="962"/>
      <c r="L83" s="962"/>
      <c r="M83" s="962"/>
      <c r="N83" s="962"/>
      <c r="O83" s="962"/>
      <c r="P83" s="963"/>
      <c r="Q83" s="964"/>
      <c r="R83" s="958"/>
      <c r="S83" s="958"/>
      <c r="T83" s="958"/>
      <c r="U83" s="958"/>
      <c r="V83" s="958"/>
      <c r="W83" s="958"/>
      <c r="X83" s="958"/>
      <c r="Y83" s="958"/>
      <c r="Z83" s="958"/>
      <c r="AA83" s="958"/>
      <c r="AB83" s="958"/>
      <c r="AC83" s="958"/>
      <c r="AD83" s="958"/>
      <c r="AE83" s="958"/>
      <c r="AF83" s="958"/>
      <c r="AG83" s="958"/>
      <c r="AH83" s="958"/>
      <c r="AI83" s="958"/>
      <c r="AJ83" s="958"/>
      <c r="AK83" s="958"/>
      <c r="AL83" s="958"/>
      <c r="AM83" s="958"/>
      <c r="AN83" s="958"/>
      <c r="AO83" s="958"/>
      <c r="AP83" s="958"/>
      <c r="AQ83" s="958"/>
      <c r="AR83" s="958"/>
      <c r="AS83" s="958"/>
      <c r="AT83" s="958"/>
      <c r="AU83" s="958"/>
      <c r="AV83" s="958"/>
      <c r="AW83" s="958"/>
      <c r="AX83" s="958"/>
      <c r="AY83" s="958"/>
      <c r="AZ83" s="959"/>
      <c r="BA83" s="959"/>
      <c r="BB83" s="959"/>
      <c r="BC83" s="959"/>
      <c r="BD83" s="960"/>
      <c r="BE83" s="236"/>
      <c r="BF83" s="236"/>
      <c r="BG83" s="236"/>
      <c r="BH83" s="236"/>
      <c r="BI83" s="236"/>
      <c r="BJ83" s="236"/>
      <c r="BK83" s="236"/>
      <c r="BL83" s="236"/>
      <c r="BM83" s="236"/>
      <c r="BN83" s="236"/>
      <c r="BO83" s="236"/>
      <c r="BP83" s="236"/>
      <c r="BQ83" s="233">
        <v>77</v>
      </c>
      <c r="BR83" s="238"/>
      <c r="BS83" s="932"/>
      <c r="BT83" s="933"/>
      <c r="BU83" s="933"/>
      <c r="BV83" s="933"/>
      <c r="BW83" s="933"/>
      <c r="BX83" s="933"/>
      <c r="BY83" s="933"/>
      <c r="BZ83" s="933"/>
      <c r="CA83" s="933"/>
      <c r="CB83" s="933"/>
      <c r="CC83" s="933"/>
      <c r="CD83" s="933"/>
      <c r="CE83" s="933"/>
      <c r="CF83" s="933"/>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32"/>
      <c r="DW83" s="933"/>
      <c r="DX83" s="933"/>
      <c r="DY83" s="933"/>
      <c r="DZ83" s="934"/>
      <c r="EA83" s="224"/>
    </row>
    <row r="84" spans="1:131" ht="26.25" customHeight="1" x14ac:dyDescent="0.15">
      <c r="A84" s="233">
        <v>17</v>
      </c>
      <c r="B84" s="961"/>
      <c r="C84" s="962"/>
      <c r="D84" s="962"/>
      <c r="E84" s="962"/>
      <c r="F84" s="962"/>
      <c r="G84" s="962"/>
      <c r="H84" s="962"/>
      <c r="I84" s="962"/>
      <c r="J84" s="962"/>
      <c r="K84" s="962"/>
      <c r="L84" s="962"/>
      <c r="M84" s="962"/>
      <c r="N84" s="962"/>
      <c r="O84" s="962"/>
      <c r="P84" s="963"/>
      <c r="Q84" s="964"/>
      <c r="R84" s="958"/>
      <c r="S84" s="958"/>
      <c r="T84" s="958"/>
      <c r="U84" s="958"/>
      <c r="V84" s="958"/>
      <c r="W84" s="958"/>
      <c r="X84" s="958"/>
      <c r="Y84" s="958"/>
      <c r="Z84" s="958"/>
      <c r="AA84" s="958"/>
      <c r="AB84" s="958"/>
      <c r="AC84" s="958"/>
      <c r="AD84" s="958"/>
      <c r="AE84" s="958"/>
      <c r="AF84" s="958"/>
      <c r="AG84" s="958"/>
      <c r="AH84" s="958"/>
      <c r="AI84" s="958"/>
      <c r="AJ84" s="958"/>
      <c r="AK84" s="958"/>
      <c r="AL84" s="958"/>
      <c r="AM84" s="958"/>
      <c r="AN84" s="958"/>
      <c r="AO84" s="958"/>
      <c r="AP84" s="958"/>
      <c r="AQ84" s="958"/>
      <c r="AR84" s="958"/>
      <c r="AS84" s="958"/>
      <c r="AT84" s="958"/>
      <c r="AU84" s="958"/>
      <c r="AV84" s="958"/>
      <c r="AW84" s="958"/>
      <c r="AX84" s="958"/>
      <c r="AY84" s="958"/>
      <c r="AZ84" s="959"/>
      <c r="BA84" s="959"/>
      <c r="BB84" s="959"/>
      <c r="BC84" s="959"/>
      <c r="BD84" s="960"/>
      <c r="BE84" s="236"/>
      <c r="BF84" s="236"/>
      <c r="BG84" s="236"/>
      <c r="BH84" s="236"/>
      <c r="BI84" s="236"/>
      <c r="BJ84" s="236"/>
      <c r="BK84" s="236"/>
      <c r="BL84" s="236"/>
      <c r="BM84" s="236"/>
      <c r="BN84" s="236"/>
      <c r="BO84" s="236"/>
      <c r="BP84" s="236"/>
      <c r="BQ84" s="233">
        <v>78</v>
      </c>
      <c r="BR84" s="238"/>
      <c r="BS84" s="932"/>
      <c r="BT84" s="933"/>
      <c r="BU84" s="933"/>
      <c r="BV84" s="933"/>
      <c r="BW84" s="933"/>
      <c r="BX84" s="933"/>
      <c r="BY84" s="933"/>
      <c r="BZ84" s="933"/>
      <c r="CA84" s="933"/>
      <c r="CB84" s="933"/>
      <c r="CC84" s="933"/>
      <c r="CD84" s="933"/>
      <c r="CE84" s="933"/>
      <c r="CF84" s="933"/>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32"/>
      <c r="DW84" s="933"/>
      <c r="DX84" s="933"/>
      <c r="DY84" s="933"/>
      <c r="DZ84" s="934"/>
      <c r="EA84" s="224"/>
    </row>
    <row r="85" spans="1:131" ht="26.25" customHeight="1" x14ac:dyDescent="0.15">
      <c r="A85" s="233">
        <v>18</v>
      </c>
      <c r="B85" s="961"/>
      <c r="C85" s="962"/>
      <c r="D85" s="962"/>
      <c r="E85" s="962"/>
      <c r="F85" s="962"/>
      <c r="G85" s="962"/>
      <c r="H85" s="962"/>
      <c r="I85" s="962"/>
      <c r="J85" s="962"/>
      <c r="K85" s="962"/>
      <c r="L85" s="962"/>
      <c r="M85" s="962"/>
      <c r="N85" s="962"/>
      <c r="O85" s="962"/>
      <c r="P85" s="963"/>
      <c r="Q85" s="964"/>
      <c r="R85" s="958"/>
      <c r="S85" s="958"/>
      <c r="T85" s="958"/>
      <c r="U85" s="958"/>
      <c r="V85" s="958"/>
      <c r="W85" s="958"/>
      <c r="X85" s="958"/>
      <c r="Y85" s="958"/>
      <c r="Z85" s="958"/>
      <c r="AA85" s="958"/>
      <c r="AB85" s="958"/>
      <c r="AC85" s="958"/>
      <c r="AD85" s="958"/>
      <c r="AE85" s="958"/>
      <c r="AF85" s="958"/>
      <c r="AG85" s="958"/>
      <c r="AH85" s="958"/>
      <c r="AI85" s="958"/>
      <c r="AJ85" s="958"/>
      <c r="AK85" s="958"/>
      <c r="AL85" s="958"/>
      <c r="AM85" s="958"/>
      <c r="AN85" s="958"/>
      <c r="AO85" s="958"/>
      <c r="AP85" s="958"/>
      <c r="AQ85" s="958"/>
      <c r="AR85" s="958"/>
      <c r="AS85" s="958"/>
      <c r="AT85" s="958"/>
      <c r="AU85" s="958"/>
      <c r="AV85" s="958"/>
      <c r="AW85" s="958"/>
      <c r="AX85" s="958"/>
      <c r="AY85" s="958"/>
      <c r="AZ85" s="959"/>
      <c r="BA85" s="959"/>
      <c r="BB85" s="959"/>
      <c r="BC85" s="959"/>
      <c r="BD85" s="960"/>
      <c r="BE85" s="236"/>
      <c r="BF85" s="236"/>
      <c r="BG85" s="236"/>
      <c r="BH85" s="236"/>
      <c r="BI85" s="236"/>
      <c r="BJ85" s="236"/>
      <c r="BK85" s="236"/>
      <c r="BL85" s="236"/>
      <c r="BM85" s="236"/>
      <c r="BN85" s="236"/>
      <c r="BO85" s="236"/>
      <c r="BP85" s="236"/>
      <c r="BQ85" s="233">
        <v>79</v>
      </c>
      <c r="BR85" s="238"/>
      <c r="BS85" s="932"/>
      <c r="BT85" s="933"/>
      <c r="BU85" s="933"/>
      <c r="BV85" s="933"/>
      <c r="BW85" s="933"/>
      <c r="BX85" s="933"/>
      <c r="BY85" s="933"/>
      <c r="BZ85" s="933"/>
      <c r="CA85" s="933"/>
      <c r="CB85" s="933"/>
      <c r="CC85" s="933"/>
      <c r="CD85" s="933"/>
      <c r="CE85" s="933"/>
      <c r="CF85" s="933"/>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32"/>
      <c r="DW85" s="933"/>
      <c r="DX85" s="933"/>
      <c r="DY85" s="933"/>
      <c r="DZ85" s="934"/>
      <c r="EA85" s="224"/>
    </row>
    <row r="86" spans="1:131" ht="26.25" customHeight="1" x14ac:dyDescent="0.15">
      <c r="A86" s="233">
        <v>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236"/>
      <c r="BF86" s="236"/>
      <c r="BG86" s="236"/>
      <c r="BH86" s="236"/>
      <c r="BI86" s="236"/>
      <c r="BJ86" s="236"/>
      <c r="BK86" s="236"/>
      <c r="BL86" s="236"/>
      <c r="BM86" s="236"/>
      <c r="BN86" s="236"/>
      <c r="BO86" s="236"/>
      <c r="BP86" s="236"/>
      <c r="BQ86" s="233">
        <v>80</v>
      </c>
      <c r="BR86" s="238"/>
      <c r="BS86" s="932"/>
      <c r="BT86" s="933"/>
      <c r="BU86" s="933"/>
      <c r="BV86" s="933"/>
      <c r="BW86" s="933"/>
      <c r="BX86" s="933"/>
      <c r="BY86" s="933"/>
      <c r="BZ86" s="933"/>
      <c r="CA86" s="933"/>
      <c r="CB86" s="933"/>
      <c r="CC86" s="933"/>
      <c r="CD86" s="933"/>
      <c r="CE86" s="933"/>
      <c r="CF86" s="933"/>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32"/>
      <c r="DW86" s="933"/>
      <c r="DX86" s="933"/>
      <c r="DY86" s="933"/>
      <c r="DZ86" s="934"/>
      <c r="EA86" s="224"/>
    </row>
    <row r="87" spans="1:131" ht="26.25" customHeight="1" x14ac:dyDescent="0.15">
      <c r="A87" s="239">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236"/>
      <c r="BF87" s="236"/>
      <c r="BG87" s="236"/>
      <c r="BH87" s="236"/>
      <c r="BI87" s="236"/>
      <c r="BJ87" s="236"/>
      <c r="BK87" s="236"/>
      <c r="BL87" s="236"/>
      <c r="BM87" s="236"/>
      <c r="BN87" s="236"/>
      <c r="BO87" s="236"/>
      <c r="BP87" s="236"/>
      <c r="BQ87" s="233">
        <v>81</v>
      </c>
      <c r="BR87" s="238"/>
      <c r="BS87" s="932"/>
      <c r="BT87" s="933"/>
      <c r="BU87" s="933"/>
      <c r="BV87" s="933"/>
      <c r="BW87" s="933"/>
      <c r="BX87" s="933"/>
      <c r="BY87" s="933"/>
      <c r="BZ87" s="933"/>
      <c r="CA87" s="933"/>
      <c r="CB87" s="933"/>
      <c r="CC87" s="933"/>
      <c r="CD87" s="933"/>
      <c r="CE87" s="933"/>
      <c r="CF87" s="933"/>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32"/>
      <c r="DW87" s="933"/>
      <c r="DX87" s="933"/>
      <c r="DY87" s="933"/>
      <c r="DZ87" s="934"/>
      <c r="EA87" s="224"/>
    </row>
    <row r="88" spans="1:131" ht="26.25" customHeight="1" thickBot="1" x14ac:dyDescent="0.2">
      <c r="A88" s="235" t="s">
        <v>393</v>
      </c>
      <c r="B88" s="924" t="s">
        <v>428</v>
      </c>
      <c r="C88" s="925"/>
      <c r="D88" s="925"/>
      <c r="E88" s="925"/>
      <c r="F88" s="925"/>
      <c r="G88" s="925"/>
      <c r="H88" s="925"/>
      <c r="I88" s="925"/>
      <c r="J88" s="925"/>
      <c r="K88" s="925"/>
      <c r="L88" s="925"/>
      <c r="M88" s="925"/>
      <c r="N88" s="925"/>
      <c r="O88" s="925"/>
      <c r="P88" s="935"/>
      <c r="Q88" s="949"/>
      <c r="R88" s="950"/>
      <c r="S88" s="950"/>
      <c r="T88" s="950"/>
      <c r="U88" s="950"/>
      <c r="V88" s="950"/>
      <c r="W88" s="950"/>
      <c r="X88" s="950"/>
      <c r="Y88" s="950"/>
      <c r="Z88" s="950"/>
      <c r="AA88" s="950"/>
      <c r="AB88" s="950"/>
      <c r="AC88" s="950"/>
      <c r="AD88" s="950"/>
      <c r="AE88" s="950"/>
      <c r="AF88" s="946">
        <v>42777</v>
      </c>
      <c r="AG88" s="946"/>
      <c r="AH88" s="946"/>
      <c r="AI88" s="946"/>
      <c r="AJ88" s="946"/>
      <c r="AK88" s="950"/>
      <c r="AL88" s="950"/>
      <c r="AM88" s="950"/>
      <c r="AN88" s="950"/>
      <c r="AO88" s="950"/>
      <c r="AP88" s="946"/>
      <c r="AQ88" s="946"/>
      <c r="AR88" s="946"/>
      <c r="AS88" s="946"/>
      <c r="AT88" s="946"/>
      <c r="AU88" s="946"/>
      <c r="AV88" s="946"/>
      <c r="AW88" s="946"/>
      <c r="AX88" s="946"/>
      <c r="AY88" s="946"/>
      <c r="AZ88" s="947"/>
      <c r="BA88" s="947"/>
      <c r="BB88" s="947"/>
      <c r="BC88" s="947"/>
      <c r="BD88" s="948"/>
      <c r="BE88" s="236"/>
      <c r="BF88" s="236"/>
      <c r="BG88" s="236"/>
      <c r="BH88" s="236"/>
      <c r="BI88" s="236"/>
      <c r="BJ88" s="236"/>
      <c r="BK88" s="236"/>
      <c r="BL88" s="236"/>
      <c r="BM88" s="236"/>
      <c r="BN88" s="236"/>
      <c r="BO88" s="236"/>
      <c r="BP88" s="236"/>
      <c r="BQ88" s="233">
        <v>82</v>
      </c>
      <c r="BR88" s="238"/>
      <c r="BS88" s="932"/>
      <c r="BT88" s="933"/>
      <c r="BU88" s="933"/>
      <c r="BV88" s="933"/>
      <c r="BW88" s="933"/>
      <c r="BX88" s="933"/>
      <c r="BY88" s="933"/>
      <c r="BZ88" s="933"/>
      <c r="CA88" s="933"/>
      <c r="CB88" s="933"/>
      <c r="CC88" s="933"/>
      <c r="CD88" s="933"/>
      <c r="CE88" s="933"/>
      <c r="CF88" s="933"/>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32"/>
      <c r="DW88" s="933"/>
      <c r="DX88" s="933"/>
      <c r="DY88" s="933"/>
      <c r="DZ88" s="934"/>
      <c r="EA88" s="224"/>
    </row>
    <row r="89" spans="1:131" ht="26.25" hidden="1" customHeight="1" x14ac:dyDescent="0.15">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932"/>
      <c r="BT89" s="933"/>
      <c r="BU89" s="933"/>
      <c r="BV89" s="933"/>
      <c r="BW89" s="933"/>
      <c r="BX89" s="933"/>
      <c r="BY89" s="933"/>
      <c r="BZ89" s="933"/>
      <c r="CA89" s="933"/>
      <c r="CB89" s="933"/>
      <c r="CC89" s="933"/>
      <c r="CD89" s="933"/>
      <c r="CE89" s="933"/>
      <c r="CF89" s="933"/>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32"/>
      <c r="DW89" s="933"/>
      <c r="DX89" s="933"/>
      <c r="DY89" s="933"/>
      <c r="DZ89" s="934"/>
      <c r="EA89" s="224"/>
    </row>
    <row r="90" spans="1:131" ht="26.25" hidden="1" customHeight="1" x14ac:dyDescent="0.15">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932"/>
      <c r="BT90" s="933"/>
      <c r="BU90" s="933"/>
      <c r="BV90" s="933"/>
      <c r="BW90" s="933"/>
      <c r="BX90" s="933"/>
      <c r="BY90" s="933"/>
      <c r="BZ90" s="933"/>
      <c r="CA90" s="933"/>
      <c r="CB90" s="933"/>
      <c r="CC90" s="933"/>
      <c r="CD90" s="933"/>
      <c r="CE90" s="933"/>
      <c r="CF90" s="933"/>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32"/>
      <c r="DW90" s="933"/>
      <c r="DX90" s="933"/>
      <c r="DY90" s="933"/>
      <c r="DZ90" s="934"/>
      <c r="EA90" s="224"/>
    </row>
    <row r="91" spans="1:131" ht="26.25" hidden="1" customHeight="1" x14ac:dyDescent="0.15">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932"/>
      <c r="BT91" s="933"/>
      <c r="BU91" s="933"/>
      <c r="BV91" s="933"/>
      <c r="BW91" s="933"/>
      <c r="BX91" s="933"/>
      <c r="BY91" s="933"/>
      <c r="BZ91" s="933"/>
      <c r="CA91" s="933"/>
      <c r="CB91" s="933"/>
      <c r="CC91" s="933"/>
      <c r="CD91" s="933"/>
      <c r="CE91" s="933"/>
      <c r="CF91" s="933"/>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32"/>
      <c r="DW91" s="933"/>
      <c r="DX91" s="933"/>
      <c r="DY91" s="933"/>
      <c r="DZ91" s="934"/>
      <c r="EA91" s="224"/>
    </row>
    <row r="92" spans="1:131" ht="26.25" hidden="1" customHeight="1" x14ac:dyDescent="0.15">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932"/>
      <c r="BT92" s="933"/>
      <c r="BU92" s="933"/>
      <c r="BV92" s="933"/>
      <c r="BW92" s="933"/>
      <c r="BX92" s="933"/>
      <c r="BY92" s="933"/>
      <c r="BZ92" s="933"/>
      <c r="CA92" s="933"/>
      <c r="CB92" s="933"/>
      <c r="CC92" s="933"/>
      <c r="CD92" s="933"/>
      <c r="CE92" s="933"/>
      <c r="CF92" s="933"/>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32"/>
      <c r="DW92" s="933"/>
      <c r="DX92" s="933"/>
      <c r="DY92" s="933"/>
      <c r="DZ92" s="934"/>
      <c r="EA92" s="224"/>
    </row>
    <row r="93" spans="1:131" ht="26.25" hidden="1" customHeight="1" x14ac:dyDescent="0.15">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932"/>
      <c r="BT93" s="933"/>
      <c r="BU93" s="933"/>
      <c r="BV93" s="933"/>
      <c r="BW93" s="933"/>
      <c r="BX93" s="933"/>
      <c r="BY93" s="933"/>
      <c r="BZ93" s="933"/>
      <c r="CA93" s="933"/>
      <c r="CB93" s="933"/>
      <c r="CC93" s="933"/>
      <c r="CD93" s="933"/>
      <c r="CE93" s="933"/>
      <c r="CF93" s="933"/>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32"/>
      <c r="DW93" s="933"/>
      <c r="DX93" s="933"/>
      <c r="DY93" s="933"/>
      <c r="DZ93" s="934"/>
      <c r="EA93" s="224"/>
    </row>
    <row r="94" spans="1:131" ht="26.25" hidden="1" customHeight="1" x14ac:dyDescent="0.15">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932"/>
      <c r="BT94" s="933"/>
      <c r="BU94" s="933"/>
      <c r="BV94" s="933"/>
      <c r="BW94" s="933"/>
      <c r="BX94" s="933"/>
      <c r="BY94" s="933"/>
      <c r="BZ94" s="933"/>
      <c r="CA94" s="933"/>
      <c r="CB94" s="933"/>
      <c r="CC94" s="933"/>
      <c r="CD94" s="933"/>
      <c r="CE94" s="933"/>
      <c r="CF94" s="933"/>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32"/>
      <c r="DW94" s="933"/>
      <c r="DX94" s="933"/>
      <c r="DY94" s="933"/>
      <c r="DZ94" s="934"/>
      <c r="EA94" s="224"/>
    </row>
    <row r="95" spans="1:131" ht="26.25" hidden="1" customHeight="1" x14ac:dyDescent="0.15">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932"/>
      <c r="BT95" s="933"/>
      <c r="BU95" s="933"/>
      <c r="BV95" s="933"/>
      <c r="BW95" s="933"/>
      <c r="BX95" s="933"/>
      <c r="BY95" s="933"/>
      <c r="BZ95" s="933"/>
      <c r="CA95" s="933"/>
      <c r="CB95" s="933"/>
      <c r="CC95" s="933"/>
      <c r="CD95" s="933"/>
      <c r="CE95" s="933"/>
      <c r="CF95" s="933"/>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32"/>
      <c r="DW95" s="933"/>
      <c r="DX95" s="933"/>
      <c r="DY95" s="933"/>
      <c r="DZ95" s="934"/>
      <c r="EA95" s="224"/>
    </row>
    <row r="96" spans="1:131" ht="26.25" hidden="1" customHeight="1" x14ac:dyDescent="0.15">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932"/>
      <c r="BT96" s="933"/>
      <c r="BU96" s="933"/>
      <c r="BV96" s="933"/>
      <c r="BW96" s="933"/>
      <c r="BX96" s="933"/>
      <c r="BY96" s="933"/>
      <c r="BZ96" s="933"/>
      <c r="CA96" s="933"/>
      <c r="CB96" s="933"/>
      <c r="CC96" s="933"/>
      <c r="CD96" s="933"/>
      <c r="CE96" s="933"/>
      <c r="CF96" s="933"/>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32"/>
      <c r="DW96" s="933"/>
      <c r="DX96" s="933"/>
      <c r="DY96" s="933"/>
      <c r="DZ96" s="934"/>
      <c r="EA96" s="224"/>
    </row>
    <row r="97" spans="1:131" ht="26.25" hidden="1" customHeight="1" x14ac:dyDescent="0.15">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932"/>
      <c r="BT97" s="933"/>
      <c r="BU97" s="933"/>
      <c r="BV97" s="933"/>
      <c r="BW97" s="933"/>
      <c r="BX97" s="933"/>
      <c r="BY97" s="933"/>
      <c r="BZ97" s="933"/>
      <c r="CA97" s="933"/>
      <c r="CB97" s="933"/>
      <c r="CC97" s="933"/>
      <c r="CD97" s="933"/>
      <c r="CE97" s="933"/>
      <c r="CF97" s="933"/>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32"/>
      <c r="DW97" s="933"/>
      <c r="DX97" s="933"/>
      <c r="DY97" s="933"/>
      <c r="DZ97" s="934"/>
      <c r="EA97" s="224"/>
    </row>
    <row r="98" spans="1:131" ht="26.25" hidden="1" customHeight="1" x14ac:dyDescent="0.15">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932"/>
      <c r="BT98" s="933"/>
      <c r="BU98" s="933"/>
      <c r="BV98" s="933"/>
      <c r="BW98" s="933"/>
      <c r="BX98" s="933"/>
      <c r="BY98" s="933"/>
      <c r="BZ98" s="933"/>
      <c r="CA98" s="933"/>
      <c r="CB98" s="933"/>
      <c r="CC98" s="933"/>
      <c r="CD98" s="933"/>
      <c r="CE98" s="933"/>
      <c r="CF98" s="933"/>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32"/>
      <c r="DW98" s="933"/>
      <c r="DX98" s="933"/>
      <c r="DY98" s="933"/>
      <c r="DZ98" s="934"/>
      <c r="EA98" s="224"/>
    </row>
    <row r="99" spans="1:131" ht="26.25" hidden="1" customHeight="1" x14ac:dyDescent="0.15">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932"/>
      <c r="BT99" s="933"/>
      <c r="BU99" s="933"/>
      <c r="BV99" s="933"/>
      <c r="BW99" s="933"/>
      <c r="BX99" s="933"/>
      <c r="BY99" s="933"/>
      <c r="BZ99" s="933"/>
      <c r="CA99" s="933"/>
      <c r="CB99" s="933"/>
      <c r="CC99" s="933"/>
      <c r="CD99" s="933"/>
      <c r="CE99" s="933"/>
      <c r="CF99" s="933"/>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32"/>
      <c r="DW99" s="933"/>
      <c r="DX99" s="933"/>
      <c r="DY99" s="933"/>
      <c r="DZ99" s="934"/>
      <c r="EA99" s="224"/>
    </row>
    <row r="100" spans="1:131" ht="26.25" hidden="1" customHeight="1" x14ac:dyDescent="0.15">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932"/>
      <c r="BT100" s="933"/>
      <c r="BU100" s="933"/>
      <c r="BV100" s="933"/>
      <c r="BW100" s="933"/>
      <c r="BX100" s="933"/>
      <c r="BY100" s="933"/>
      <c r="BZ100" s="933"/>
      <c r="CA100" s="933"/>
      <c r="CB100" s="933"/>
      <c r="CC100" s="933"/>
      <c r="CD100" s="933"/>
      <c r="CE100" s="933"/>
      <c r="CF100" s="933"/>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32"/>
      <c r="DW100" s="933"/>
      <c r="DX100" s="933"/>
      <c r="DY100" s="933"/>
      <c r="DZ100" s="934"/>
      <c r="EA100" s="224"/>
    </row>
    <row r="101" spans="1:131" ht="26.25" hidden="1" customHeight="1" x14ac:dyDescent="0.15">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932"/>
      <c r="BT101" s="933"/>
      <c r="BU101" s="933"/>
      <c r="BV101" s="933"/>
      <c r="BW101" s="933"/>
      <c r="BX101" s="933"/>
      <c r="BY101" s="933"/>
      <c r="BZ101" s="933"/>
      <c r="CA101" s="933"/>
      <c r="CB101" s="933"/>
      <c r="CC101" s="933"/>
      <c r="CD101" s="933"/>
      <c r="CE101" s="933"/>
      <c r="CF101" s="933"/>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32"/>
      <c r="DW101" s="933"/>
      <c r="DX101" s="933"/>
      <c r="DY101" s="933"/>
      <c r="DZ101" s="934"/>
      <c r="EA101" s="224"/>
    </row>
    <row r="102" spans="1:131" ht="26.25" customHeight="1" thickBot="1" x14ac:dyDescent="0.2">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393</v>
      </c>
      <c r="BR102" s="924" t="s">
        <v>429</v>
      </c>
      <c r="BS102" s="925"/>
      <c r="BT102" s="925"/>
      <c r="BU102" s="925"/>
      <c r="BV102" s="925"/>
      <c r="BW102" s="925"/>
      <c r="BX102" s="925"/>
      <c r="BY102" s="925"/>
      <c r="BZ102" s="925"/>
      <c r="CA102" s="925"/>
      <c r="CB102" s="925"/>
      <c r="CC102" s="925"/>
      <c r="CD102" s="925"/>
      <c r="CE102" s="925"/>
      <c r="CF102" s="925"/>
      <c r="CG102" s="935"/>
      <c r="CH102" s="936"/>
      <c r="CI102" s="937"/>
      <c r="CJ102" s="937"/>
      <c r="CK102" s="937"/>
      <c r="CL102" s="938"/>
      <c r="CM102" s="936"/>
      <c r="CN102" s="937"/>
      <c r="CO102" s="937"/>
      <c r="CP102" s="937"/>
      <c r="CQ102" s="938"/>
      <c r="CR102" s="939">
        <v>238</v>
      </c>
      <c r="CS102" s="940"/>
      <c r="CT102" s="940"/>
      <c r="CU102" s="940"/>
      <c r="CV102" s="941"/>
      <c r="CW102" s="939">
        <v>42</v>
      </c>
      <c r="CX102" s="940"/>
      <c r="CY102" s="940"/>
      <c r="CZ102" s="940"/>
      <c r="DA102" s="941"/>
      <c r="DB102" s="939" t="s">
        <v>609</v>
      </c>
      <c r="DC102" s="940"/>
      <c r="DD102" s="940"/>
      <c r="DE102" s="940"/>
      <c r="DF102" s="941"/>
      <c r="DG102" s="939">
        <v>2464</v>
      </c>
      <c r="DH102" s="940"/>
      <c r="DI102" s="940"/>
      <c r="DJ102" s="940"/>
      <c r="DK102" s="941"/>
      <c r="DL102" s="939" t="s">
        <v>609</v>
      </c>
      <c r="DM102" s="940"/>
      <c r="DN102" s="940"/>
      <c r="DO102" s="940"/>
      <c r="DP102" s="941"/>
      <c r="DQ102" s="939">
        <v>2015</v>
      </c>
      <c r="DR102" s="940"/>
      <c r="DS102" s="940"/>
      <c r="DT102" s="940"/>
      <c r="DU102" s="941"/>
      <c r="DV102" s="924"/>
      <c r="DW102" s="925"/>
      <c r="DX102" s="925"/>
      <c r="DY102" s="925"/>
      <c r="DZ102" s="926"/>
      <c r="EA102" s="224"/>
    </row>
    <row r="103" spans="1:131" ht="26.25" customHeight="1" x14ac:dyDescent="0.15">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27" t="s">
        <v>430</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24"/>
    </row>
    <row r="104" spans="1:131" ht="26.25" customHeight="1" x14ac:dyDescent="0.15">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28" t="s">
        <v>431</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24"/>
    </row>
    <row r="105" spans="1:131" ht="11.25" customHeight="1" x14ac:dyDescent="0.15">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28" t="s">
        <v>432</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433</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29" t="s">
        <v>434</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435</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24" customFormat="1" ht="26.25" customHeight="1" x14ac:dyDescent="0.15">
      <c r="A109" s="882" t="s">
        <v>436</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437</v>
      </c>
      <c r="AB109" s="883"/>
      <c r="AC109" s="883"/>
      <c r="AD109" s="883"/>
      <c r="AE109" s="884"/>
      <c r="AF109" s="885" t="s">
        <v>438</v>
      </c>
      <c r="AG109" s="883"/>
      <c r="AH109" s="883"/>
      <c r="AI109" s="883"/>
      <c r="AJ109" s="884"/>
      <c r="AK109" s="885" t="s">
        <v>309</v>
      </c>
      <c r="AL109" s="883"/>
      <c r="AM109" s="883"/>
      <c r="AN109" s="883"/>
      <c r="AO109" s="884"/>
      <c r="AP109" s="885" t="s">
        <v>439</v>
      </c>
      <c r="AQ109" s="883"/>
      <c r="AR109" s="883"/>
      <c r="AS109" s="883"/>
      <c r="AT109" s="916"/>
      <c r="AU109" s="882" t="s">
        <v>436</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437</v>
      </c>
      <c r="BR109" s="883"/>
      <c r="BS109" s="883"/>
      <c r="BT109" s="883"/>
      <c r="BU109" s="884"/>
      <c r="BV109" s="885" t="s">
        <v>438</v>
      </c>
      <c r="BW109" s="883"/>
      <c r="BX109" s="883"/>
      <c r="BY109" s="883"/>
      <c r="BZ109" s="884"/>
      <c r="CA109" s="885" t="s">
        <v>309</v>
      </c>
      <c r="CB109" s="883"/>
      <c r="CC109" s="883"/>
      <c r="CD109" s="883"/>
      <c r="CE109" s="884"/>
      <c r="CF109" s="923" t="s">
        <v>439</v>
      </c>
      <c r="CG109" s="923"/>
      <c r="CH109" s="923"/>
      <c r="CI109" s="923"/>
      <c r="CJ109" s="923"/>
      <c r="CK109" s="885" t="s">
        <v>440</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437</v>
      </c>
      <c r="DH109" s="883"/>
      <c r="DI109" s="883"/>
      <c r="DJ109" s="883"/>
      <c r="DK109" s="884"/>
      <c r="DL109" s="885" t="s">
        <v>438</v>
      </c>
      <c r="DM109" s="883"/>
      <c r="DN109" s="883"/>
      <c r="DO109" s="883"/>
      <c r="DP109" s="884"/>
      <c r="DQ109" s="885" t="s">
        <v>309</v>
      </c>
      <c r="DR109" s="883"/>
      <c r="DS109" s="883"/>
      <c r="DT109" s="883"/>
      <c r="DU109" s="884"/>
      <c r="DV109" s="885" t="s">
        <v>439</v>
      </c>
      <c r="DW109" s="883"/>
      <c r="DX109" s="883"/>
      <c r="DY109" s="883"/>
      <c r="DZ109" s="916"/>
    </row>
    <row r="110" spans="1:131" s="224" customFormat="1" ht="26.25" customHeight="1" x14ac:dyDescent="0.15">
      <c r="A110" s="794" t="s">
        <v>441</v>
      </c>
      <c r="B110" s="795"/>
      <c r="C110" s="795"/>
      <c r="D110" s="795"/>
      <c r="E110" s="795"/>
      <c r="F110" s="795"/>
      <c r="G110" s="795"/>
      <c r="H110" s="795"/>
      <c r="I110" s="795"/>
      <c r="J110" s="795"/>
      <c r="K110" s="795"/>
      <c r="L110" s="795"/>
      <c r="M110" s="795"/>
      <c r="N110" s="795"/>
      <c r="O110" s="795"/>
      <c r="P110" s="795"/>
      <c r="Q110" s="795"/>
      <c r="R110" s="795"/>
      <c r="S110" s="795"/>
      <c r="T110" s="795"/>
      <c r="U110" s="795"/>
      <c r="V110" s="795"/>
      <c r="W110" s="795"/>
      <c r="X110" s="795"/>
      <c r="Y110" s="795"/>
      <c r="Z110" s="796"/>
      <c r="AA110" s="875">
        <v>5084927</v>
      </c>
      <c r="AB110" s="876"/>
      <c r="AC110" s="876"/>
      <c r="AD110" s="876"/>
      <c r="AE110" s="877"/>
      <c r="AF110" s="878">
        <v>5163613</v>
      </c>
      <c r="AG110" s="876"/>
      <c r="AH110" s="876"/>
      <c r="AI110" s="876"/>
      <c r="AJ110" s="877"/>
      <c r="AK110" s="878">
        <v>5367697</v>
      </c>
      <c r="AL110" s="876"/>
      <c r="AM110" s="876"/>
      <c r="AN110" s="876"/>
      <c r="AO110" s="877"/>
      <c r="AP110" s="879">
        <v>15</v>
      </c>
      <c r="AQ110" s="880"/>
      <c r="AR110" s="880"/>
      <c r="AS110" s="880"/>
      <c r="AT110" s="881"/>
      <c r="AU110" s="917" t="s">
        <v>75</v>
      </c>
      <c r="AV110" s="918"/>
      <c r="AW110" s="918"/>
      <c r="AX110" s="918"/>
      <c r="AY110" s="918"/>
      <c r="AZ110" s="847" t="s">
        <v>442</v>
      </c>
      <c r="BA110" s="795"/>
      <c r="BB110" s="795"/>
      <c r="BC110" s="795"/>
      <c r="BD110" s="795"/>
      <c r="BE110" s="795"/>
      <c r="BF110" s="795"/>
      <c r="BG110" s="795"/>
      <c r="BH110" s="795"/>
      <c r="BI110" s="795"/>
      <c r="BJ110" s="795"/>
      <c r="BK110" s="795"/>
      <c r="BL110" s="795"/>
      <c r="BM110" s="795"/>
      <c r="BN110" s="795"/>
      <c r="BO110" s="795"/>
      <c r="BP110" s="796"/>
      <c r="BQ110" s="848">
        <v>39975466</v>
      </c>
      <c r="BR110" s="829"/>
      <c r="BS110" s="829"/>
      <c r="BT110" s="829"/>
      <c r="BU110" s="829"/>
      <c r="BV110" s="829">
        <v>39048255</v>
      </c>
      <c r="BW110" s="829"/>
      <c r="BX110" s="829"/>
      <c r="BY110" s="829"/>
      <c r="BZ110" s="829"/>
      <c r="CA110" s="829">
        <v>39014703</v>
      </c>
      <c r="CB110" s="829"/>
      <c r="CC110" s="829"/>
      <c r="CD110" s="829"/>
      <c r="CE110" s="829"/>
      <c r="CF110" s="853">
        <v>108.9</v>
      </c>
      <c r="CG110" s="854"/>
      <c r="CH110" s="854"/>
      <c r="CI110" s="854"/>
      <c r="CJ110" s="854"/>
      <c r="CK110" s="913" t="s">
        <v>443</v>
      </c>
      <c r="CL110" s="806"/>
      <c r="CM110" s="847" t="s">
        <v>444</v>
      </c>
      <c r="CN110" s="795"/>
      <c r="CO110" s="795"/>
      <c r="CP110" s="795"/>
      <c r="CQ110" s="795"/>
      <c r="CR110" s="795"/>
      <c r="CS110" s="795"/>
      <c r="CT110" s="795"/>
      <c r="CU110" s="795"/>
      <c r="CV110" s="795"/>
      <c r="CW110" s="795"/>
      <c r="CX110" s="795"/>
      <c r="CY110" s="795"/>
      <c r="CZ110" s="795"/>
      <c r="DA110" s="795"/>
      <c r="DB110" s="795"/>
      <c r="DC110" s="795"/>
      <c r="DD110" s="795"/>
      <c r="DE110" s="795"/>
      <c r="DF110" s="796"/>
      <c r="DG110" s="848">
        <v>507462</v>
      </c>
      <c r="DH110" s="829"/>
      <c r="DI110" s="829"/>
      <c r="DJ110" s="829"/>
      <c r="DK110" s="829"/>
      <c r="DL110" s="829">
        <v>405970</v>
      </c>
      <c r="DM110" s="829"/>
      <c r="DN110" s="829"/>
      <c r="DO110" s="829"/>
      <c r="DP110" s="829"/>
      <c r="DQ110" s="829">
        <v>304477</v>
      </c>
      <c r="DR110" s="829"/>
      <c r="DS110" s="829"/>
      <c r="DT110" s="829"/>
      <c r="DU110" s="829"/>
      <c r="DV110" s="830">
        <v>0.8</v>
      </c>
      <c r="DW110" s="830"/>
      <c r="DX110" s="830"/>
      <c r="DY110" s="830"/>
      <c r="DZ110" s="831"/>
    </row>
    <row r="111" spans="1:131" s="224" customFormat="1" ht="26.25" customHeight="1" x14ac:dyDescent="0.15">
      <c r="A111" s="761" t="s">
        <v>445</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2"/>
      <c r="AA111" s="905" t="s">
        <v>446</v>
      </c>
      <c r="AB111" s="906"/>
      <c r="AC111" s="906"/>
      <c r="AD111" s="906"/>
      <c r="AE111" s="907"/>
      <c r="AF111" s="908" t="s">
        <v>447</v>
      </c>
      <c r="AG111" s="906"/>
      <c r="AH111" s="906"/>
      <c r="AI111" s="906"/>
      <c r="AJ111" s="907"/>
      <c r="AK111" s="908" t="s">
        <v>418</v>
      </c>
      <c r="AL111" s="906"/>
      <c r="AM111" s="906"/>
      <c r="AN111" s="906"/>
      <c r="AO111" s="907"/>
      <c r="AP111" s="909" t="s">
        <v>447</v>
      </c>
      <c r="AQ111" s="910"/>
      <c r="AR111" s="910"/>
      <c r="AS111" s="910"/>
      <c r="AT111" s="911"/>
      <c r="AU111" s="919"/>
      <c r="AV111" s="920"/>
      <c r="AW111" s="920"/>
      <c r="AX111" s="920"/>
      <c r="AY111" s="920"/>
      <c r="AZ111" s="802" t="s">
        <v>448</v>
      </c>
      <c r="BA111" s="739"/>
      <c r="BB111" s="739"/>
      <c r="BC111" s="739"/>
      <c r="BD111" s="739"/>
      <c r="BE111" s="739"/>
      <c r="BF111" s="739"/>
      <c r="BG111" s="739"/>
      <c r="BH111" s="739"/>
      <c r="BI111" s="739"/>
      <c r="BJ111" s="739"/>
      <c r="BK111" s="739"/>
      <c r="BL111" s="739"/>
      <c r="BM111" s="739"/>
      <c r="BN111" s="739"/>
      <c r="BO111" s="739"/>
      <c r="BP111" s="740"/>
      <c r="BQ111" s="803">
        <v>1094022</v>
      </c>
      <c r="BR111" s="804"/>
      <c r="BS111" s="804"/>
      <c r="BT111" s="804"/>
      <c r="BU111" s="804"/>
      <c r="BV111" s="804">
        <v>932795</v>
      </c>
      <c r="BW111" s="804"/>
      <c r="BX111" s="804"/>
      <c r="BY111" s="804"/>
      <c r="BZ111" s="804"/>
      <c r="CA111" s="804">
        <v>811074</v>
      </c>
      <c r="CB111" s="804"/>
      <c r="CC111" s="804"/>
      <c r="CD111" s="804"/>
      <c r="CE111" s="804"/>
      <c r="CF111" s="862">
        <v>2.2999999999999998</v>
      </c>
      <c r="CG111" s="863"/>
      <c r="CH111" s="863"/>
      <c r="CI111" s="863"/>
      <c r="CJ111" s="863"/>
      <c r="CK111" s="914"/>
      <c r="CL111" s="808"/>
      <c r="CM111" s="802" t="s">
        <v>449</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803" t="s">
        <v>447</v>
      </c>
      <c r="DH111" s="804"/>
      <c r="DI111" s="804"/>
      <c r="DJ111" s="804"/>
      <c r="DK111" s="804"/>
      <c r="DL111" s="804" t="s">
        <v>450</v>
      </c>
      <c r="DM111" s="804"/>
      <c r="DN111" s="804"/>
      <c r="DO111" s="804"/>
      <c r="DP111" s="804"/>
      <c r="DQ111" s="804" t="s">
        <v>447</v>
      </c>
      <c r="DR111" s="804"/>
      <c r="DS111" s="804"/>
      <c r="DT111" s="804"/>
      <c r="DU111" s="804"/>
      <c r="DV111" s="781" t="s">
        <v>451</v>
      </c>
      <c r="DW111" s="781"/>
      <c r="DX111" s="781"/>
      <c r="DY111" s="781"/>
      <c r="DZ111" s="782"/>
    </row>
    <row r="112" spans="1:131" s="224" customFormat="1" ht="26.25" customHeight="1" x14ac:dyDescent="0.15">
      <c r="A112" s="899" t="s">
        <v>452</v>
      </c>
      <c r="B112" s="900"/>
      <c r="C112" s="739" t="s">
        <v>453</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6" t="s">
        <v>454</v>
      </c>
      <c r="AB112" s="767"/>
      <c r="AC112" s="767"/>
      <c r="AD112" s="767"/>
      <c r="AE112" s="768"/>
      <c r="AF112" s="769" t="s">
        <v>454</v>
      </c>
      <c r="AG112" s="767"/>
      <c r="AH112" s="767"/>
      <c r="AI112" s="767"/>
      <c r="AJ112" s="768"/>
      <c r="AK112" s="769" t="s">
        <v>455</v>
      </c>
      <c r="AL112" s="767"/>
      <c r="AM112" s="767"/>
      <c r="AN112" s="767"/>
      <c r="AO112" s="768"/>
      <c r="AP112" s="811" t="s">
        <v>454</v>
      </c>
      <c r="AQ112" s="812"/>
      <c r="AR112" s="812"/>
      <c r="AS112" s="812"/>
      <c r="AT112" s="813"/>
      <c r="AU112" s="919"/>
      <c r="AV112" s="920"/>
      <c r="AW112" s="920"/>
      <c r="AX112" s="920"/>
      <c r="AY112" s="920"/>
      <c r="AZ112" s="802" t="s">
        <v>456</v>
      </c>
      <c r="BA112" s="739"/>
      <c r="BB112" s="739"/>
      <c r="BC112" s="739"/>
      <c r="BD112" s="739"/>
      <c r="BE112" s="739"/>
      <c r="BF112" s="739"/>
      <c r="BG112" s="739"/>
      <c r="BH112" s="739"/>
      <c r="BI112" s="739"/>
      <c r="BJ112" s="739"/>
      <c r="BK112" s="739"/>
      <c r="BL112" s="739"/>
      <c r="BM112" s="739"/>
      <c r="BN112" s="739"/>
      <c r="BO112" s="739"/>
      <c r="BP112" s="740"/>
      <c r="BQ112" s="803">
        <v>16011382</v>
      </c>
      <c r="BR112" s="804"/>
      <c r="BS112" s="804"/>
      <c r="BT112" s="804"/>
      <c r="BU112" s="804"/>
      <c r="BV112" s="804">
        <v>14185658</v>
      </c>
      <c r="BW112" s="804"/>
      <c r="BX112" s="804"/>
      <c r="BY112" s="804"/>
      <c r="BZ112" s="804"/>
      <c r="CA112" s="804">
        <v>13429865</v>
      </c>
      <c r="CB112" s="804"/>
      <c r="CC112" s="804"/>
      <c r="CD112" s="804"/>
      <c r="CE112" s="804"/>
      <c r="CF112" s="862">
        <v>37.5</v>
      </c>
      <c r="CG112" s="863"/>
      <c r="CH112" s="863"/>
      <c r="CI112" s="863"/>
      <c r="CJ112" s="863"/>
      <c r="CK112" s="914"/>
      <c r="CL112" s="808"/>
      <c r="CM112" s="802" t="s">
        <v>457</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803" t="s">
        <v>447</v>
      </c>
      <c r="DH112" s="804"/>
      <c r="DI112" s="804"/>
      <c r="DJ112" s="804"/>
      <c r="DK112" s="804"/>
      <c r="DL112" s="804" t="s">
        <v>454</v>
      </c>
      <c r="DM112" s="804"/>
      <c r="DN112" s="804"/>
      <c r="DO112" s="804"/>
      <c r="DP112" s="804"/>
      <c r="DQ112" s="804" t="s">
        <v>458</v>
      </c>
      <c r="DR112" s="804"/>
      <c r="DS112" s="804"/>
      <c r="DT112" s="804"/>
      <c r="DU112" s="804"/>
      <c r="DV112" s="781" t="s">
        <v>446</v>
      </c>
      <c r="DW112" s="781"/>
      <c r="DX112" s="781"/>
      <c r="DY112" s="781"/>
      <c r="DZ112" s="782"/>
    </row>
    <row r="113" spans="1:130" s="224" customFormat="1" ht="26.25" customHeight="1" x14ac:dyDescent="0.15">
      <c r="A113" s="901"/>
      <c r="B113" s="902"/>
      <c r="C113" s="739" t="s">
        <v>459</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905">
        <v>1019195</v>
      </c>
      <c r="AB113" s="906"/>
      <c r="AC113" s="906"/>
      <c r="AD113" s="906"/>
      <c r="AE113" s="907"/>
      <c r="AF113" s="908">
        <v>1038757</v>
      </c>
      <c r="AG113" s="906"/>
      <c r="AH113" s="906"/>
      <c r="AI113" s="906"/>
      <c r="AJ113" s="907"/>
      <c r="AK113" s="908">
        <v>1153456</v>
      </c>
      <c r="AL113" s="906"/>
      <c r="AM113" s="906"/>
      <c r="AN113" s="906"/>
      <c r="AO113" s="907"/>
      <c r="AP113" s="909">
        <v>3.2</v>
      </c>
      <c r="AQ113" s="910"/>
      <c r="AR113" s="910"/>
      <c r="AS113" s="910"/>
      <c r="AT113" s="911"/>
      <c r="AU113" s="919"/>
      <c r="AV113" s="920"/>
      <c r="AW113" s="920"/>
      <c r="AX113" s="920"/>
      <c r="AY113" s="920"/>
      <c r="AZ113" s="802" t="s">
        <v>460</v>
      </c>
      <c r="BA113" s="739"/>
      <c r="BB113" s="739"/>
      <c r="BC113" s="739"/>
      <c r="BD113" s="739"/>
      <c r="BE113" s="739"/>
      <c r="BF113" s="739"/>
      <c r="BG113" s="739"/>
      <c r="BH113" s="739"/>
      <c r="BI113" s="739"/>
      <c r="BJ113" s="739"/>
      <c r="BK113" s="739"/>
      <c r="BL113" s="739"/>
      <c r="BM113" s="739"/>
      <c r="BN113" s="739"/>
      <c r="BO113" s="739"/>
      <c r="BP113" s="740"/>
      <c r="BQ113" s="803" t="s">
        <v>454</v>
      </c>
      <c r="BR113" s="804"/>
      <c r="BS113" s="804"/>
      <c r="BT113" s="804"/>
      <c r="BU113" s="804"/>
      <c r="BV113" s="804" t="s">
        <v>446</v>
      </c>
      <c r="BW113" s="804"/>
      <c r="BX113" s="804"/>
      <c r="BY113" s="804"/>
      <c r="BZ113" s="804"/>
      <c r="CA113" s="804" t="s">
        <v>446</v>
      </c>
      <c r="CB113" s="804"/>
      <c r="CC113" s="804"/>
      <c r="CD113" s="804"/>
      <c r="CE113" s="804"/>
      <c r="CF113" s="862" t="s">
        <v>454</v>
      </c>
      <c r="CG113" s="863"/>
      <c r="CH113" s="863"/>
      <c r="CI113" s="863"/>
      <c r="CJ113" s="863"/>
      <c r="CK113" s="914"/>
      <c r="CL113" s="808"/>
      <c r="CM113" s="802" t="s">
        <v>461</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66">
        <v>503903</v>
      </c>
      <c r="DH113" s="767"/>
      <c r="DI113" s="767"/>
      <c r="DJ113" s="767"/>
      <c r="DK113" s="768"/>
      <c r="DL113" s="769">
        <v>458314</v>
      </c>
      <c r="DM113" s="767"/>
      <c r="DN113" s="767"/>
      <c r="DO113" s="767"/>
      <c r="DP113" s="768"/>
      <c r="DQ113" s="769">
        <v>412726</v>
      </c>
      <c r="DR113" s="767"/>
      <c r="DS113" s="767"/>
      <c r="DT113" s="767"/>
      <c r="DU113" s="768"/>
      <c r="DV113" s="811">
        <v>1.2</v>
      </c>
      <c r="DW113" s="812"/>
      <c r="DX113" s="812"/>
      <c r="DY113" s="812"/>
      <c r="DZ113" s="813"/>
    </row>
    <row r="114" spans="1:130" s="224" customFormat="1" ht="26.25" customHeight="1" x14ac:dyDescent="0.15">
      <c r="A114" s="901"/>
      <c r="B114" s="902"/>
      <c r="C114" s="739" t="s">
        <v>462</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6" t="s">
        <v>455</v>
      </c>
      <c r="AB114" s="767"/>
      <c r="AC114" s="767"/>
      <c r="AD114" s="767"/>
      <c r="AE114" s="768"/>
      <c r="AF114" s="769" t="s">
        <v>446</v>
      </c>
      <c r="AG114" s="767"/>
      <c r="AH114" s="767"/>
      <c r="AI114" s="767"/>
      <c r="AJ114" s="768"/>
      <c r="AK114" s="769" t="s">
        <v>447</v>
      </c>
      <c r="AL114" s="767"/>
      <c r="AM114" s="767"/>
      <c r="AN114" s="767"/>
      <c r="AO114" s="768"/>
      <c r="AP114" s="811" t="s">
        <v>447</v>
      </c>
      <c r="AQ114" s="812"/>
      <c r="AR114" s="812"/>
      <c r="AS114" s="812"/>
      <c r="AT114" s="813"/>
      <c r="AU114" s="919"/>
      <c r="AV114" s="920"/>
      <c r="AW114" s="920"/>
      <c r="AX114" s="920"/>
      <c r="AY114" s="920"/>
      <c r="AZ114" s="802" t="s">
        <v>463</v>
      </c>
      <c r="BA114" s="739"/>
      <c r="BB114" s="739"/>
      <c r="BC114" s="739"/>
      <c r="BD114" s="739"/>
      <c r="BE114" s="739"/>
      <c r="BF114" s="739"/>
      <c r="BG114" s="739"/>
      <c r="BH114" s="739"/>
      <c r="BI114" s="739"/>
      <c r="BJ114" s="739"/>
      <c r="BK114" s="739"/>
      <c r="BL114" s="739"/>
      <c r="BM114" s="739"/>
      <c r="BN114" s="739"/>
      <c r="BO114" s="739"/>
      <c r="BP114" s="740"/>
      <c r="BQ114" s="803">
        <v>7243780</v>
      </c>
      <c r="BR114" s="804"/>
      <c r="BS114" s="804"/>
      <c r="BT114" s="804"/>
      <c r="BU114" s="804"/>
      <c r="BV114" s="804">
        <v>7354150</v>
      </c>
      <c r="BW114" s="804"/>
      <c r="BX114" s="804"/>
      <c r="BY114" s="804"/>
      <c r="BZ114" s="804"/>
      <c r="CA114" s="804">
        <v>7369919</v>
      </c>
      <c r="CB114" s="804"/>
      <c r="CC114" s="804"/>
      <c r="CD114" s="804"/>
      <c r="CE114" s="804"/>
      <c r="CF114" s="862">
        <v>20.6</v>
      </c>
      <c r="CG114" s="863"/>
      <c r="CH114" s="863"/>
      <c r="CI114" s="863"/>
      <c r="CJ114" s="863"/>
      <c r="CK114" s="914"/>
      <c r="CL114" s="808"/>
      <c r="CM114" s="802" t="s">
        <v>464</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66" t="s">
        <v>454</v>
      </c>
      <c r="DH114" s="767"/>
      <c r="DI114" s="767"/>
      <c r="DJ114" s="767"/>
      <c r="DK114" s="768"/>
      <c r="DL114" s="769" t="s">
        <v>454</v>
      </c>
      <c r="DM114" s="767"/>
      <c r="DN114" s="767"/>
      <c r="DO114" s="767"/>
      <c r="DP114" s="768"/>
      <c r="DQ114" s="769" t="s">
        <v>447</v>
      </c>
      <c r="DR114" s="767"/>
      <c r="DS114" s="767"/>
      <c r="DT114" s="767"/>
      <c r="DU114" s="768"/>
      <c r="DV114" s="811" t="s">
        <v>454</v>
      </c>
      <c r="DW114" s="812"/>
      <c r="DX114" s="812"/>
      <c r="DY114" s="812"/>
      <c r="DZ114" s="813"/>
    </row>
    <row r="115" spans="1:130" s="224" customFormat="1" ht="26.25" customHeight="1" x14ac:dyDescent="0.15">
      <c r="A115" s="901"/>
      <c r="B115" s="902"/>
      <c r="C115" s="739" t="s">
        <v>465</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905">
        <v>178694</v>
      </c>
      <c r="AB115" s="906"/>
      <c r="AC115" s="906"/>
      <c r="AD115" s="906"/>
      <c r="AE115" s="907"/>
      <c r="AF115" s="908">
        <v>160095</v>
      </c>
      <c r="AG115" s="906"/>
      <c r="AH115" s="906"/>
      <c r="AI115" s="906"/>
      <c r="AJ115" s="907"/>
      <c r="AK115" s="908">
        <v>212313</v>
      </c>
      <c r="AL115" s="906"/>
      <c r="AM115" s="906"/>
      <c r="AN115" s="906"/>
      <c r="AO115" s="907"/>
      <c r="AP115" s="909">
        <v>0.6</v>
      </c>
      <c r="AQ115" s="910"/>
      <c r="AR115" s="910"/>
      <c r="AS115" s="910"/>
      <c r="AT115" s="911"/>
      <c r="AU115" s="919"/>
      <c r="AV115" s="920"/>
      <c r="AW115" s="920"/>
      <c r="AX115" s="920"/>
      <c r="AY115" s="920"/>
      <c r="AZ115" s="802" t="s">
        <v>466</v>
      </c>
      <c r="BA115" s="739"/>
      <c r="BB115" s="739"/>
      <c r="BC115" s="739"/>
      <c r="BD115" s="739"/>
      <c r="BE115" s="739"/>
      <c r="BF115" s="739"/>
      <c r="BG115" s="739"/>
      <c r="BH115" s="739"/>
      <c r="BI115" s="739"/>
      <c r="BJ115" s="739"/>
      <c r="BK115" s="739"/>
      <c r="BL115" s="739"/>
      <c r="BM115" s="739"/>
      <c r="BN115" s="739"/>
      <c r="BO115" s="739"/>
      <c r="BP115" s="740"/>
      <c r="BQ115" s="803">
        <v>3113730</v>
      </c>
      <c r="BR115" s="804"/>
      <c r="BS115" s="804"/>
      <c r="BT115" s="804"/>
      <c r="BU115" s="804"/>
      <c r="BV115" s="804">
        <v>2024384</v>
      </c>
      <c r="BW115" s="804"/>
      <c r="BX115" s="804"/>
      <c r="BY115" s="804"/>
      <c r="BZ115" s="804"/>
      <c r="CA115" s="804">
        <v>2015056</v>
      </c>
      <c r="CB115" s="804"/>
      <c r="CC115" s="804"/>
      <c r="CD115" s="804"/>
      <c r="CE115" s="804"/>
      <c r="CF115" s="862">
        <v>5.6</v>
      </c>
      <c r="CG115" s="863"/>
      <c r="CH115" s="863"/>
      <c r="CI115" s="863"/>
      <c r="CJ115" s="863"/>
      <c r="CK115" s="914"/>
      <c r="CL115" s="808"/>
      <c r="CM115" s="802" t="s">
        <v>467</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66" t="s">
        <v>447</v>
      </c>
      <c r="DH115" s="767"/>
      <c r="DI115" s="767"/>
      <c r="DJ115" s="767"/>
      <c r="DK115" s="768"/>
      <c r="DL115" s="769" t="s">
        <v>454</v>
      </c>
      <c r="DM115" s="767"/>
      <c r="DN115" s="767"/>
      <c r="DO115" s="767"/>
      <c r="DP115" s="768"/>
      <c r="DQ115" s="769" t="s">
        <v>446</v>
      </c>
      <c r="DR115" s="767"/>
      <c r="DS115" s="767"/>
      <c r="DT115" s="767"/>
      <c r="DU115" s="768"/>
      <c r="DV115" s="811" t="s">
        <v>447</v>
      </c>
      <c r="DW115" s="812"/>
      <c r="DX115" s="812"/>
      <c r="DY115" s="812"/>
      <c r="DZ115" s="813"/>
    </row>
    <row r="116" spans="1:130" s="224" customFormat="1" ht="26.25" customHeight="1" x14ac:dyDescent="0.15">
      <c r="A116" s="903"/>
      <c r="B116" s="904"/>
      <c r="C116" s="826" t="s">
        <v>468</v>
      </c>
      <c r="D116" s="826"/>
      <c r="E116" s="826"/>
      <c r="F116" s="826"/>
      <c r="G116" s="826"/>
      <c r="H116" s="826"/>
      <c r="I116" s="826"/>
      <c r="J116" s="826"/>
      <c r="K116" s="826"/>
      <c r="L116" s="826"/>
      <c r="M116" s="826"/>
      <c r="N116" s="826"/>
      <c r="O116" s="826"/>
      <c r="P116" s="826"/>
      <c r="Q116" s="826"/>
      <c r="R116" s="826"/>
      <c r="S116" s="826"/>
      <c r="T116" s="826"/>
      <c r="U116" s="826"/>
      <c r="V116" s="826"/>
      <c r="W116" s="826"/>
      <c r="X116" s="826"/>
      <c r="Y116" s="826"/>
      <c r="Z116" s="827"/>
      <c r="AA116" s="766" t="s">
        <v>447</v>
      </c>
      <c r="AB116" s="767"/>
      <c r="AC116" s="767"/>
      <c r="AD116" s="767"/>
      <c r="AE116" s="768"/>
      <c r="AF116" s="769" t="s">
        <v>447</v>
      </c>
      <c r="AG116" s="767"/>
      <c r="AH116" s="767"/>
      <c r="AI116" s="767"/>
      <c r="AJ116" s="768"/>
      <c r="AK116" s="769" t="s">
        <v>446</v>
      </c>
      <c r="AL116" s="767"/>
      <c r="AM116" s="767"/>
      <c r="AN116" s="767"/>
      <c r="AO116" s="768"/>
      <c r="AP116" s="811" t="s">
        <v>454</v>
      </c>
      <c r="AQ116" s="812"/>
      <c r="AR116" s="812"/>
      <c r="AS116" s="812"/>
      <c r="AT116" s="813"/>
      <c r="AU116" s="919"/>
      <c r="AV116" s="920"/>
      <c r="AW116" s="920"/>
      <c r="AX116" s="920"/>
      <c r="AY116" s="920"/>
      <c r="AZ116" s="896" t="s">
        <v>469</v>
      </c>
      <c r="BA116" s="897"/>
      <c r="BB116" s="897"/>
      <c r="BC116" s="897"/>
      <c r="BD116" s="897"/>
      <c r="BE116" s="897"/>
      <c r="BF116" s="897"/>
      <c r="BG116" s="897"/>
      <c r="BH116" s="897"/>
      <c r="BI116" s="897"/>
      <c r="BJ116" s="897"/>
      <c r="BK116" s="897"/>
      <c r="BL116" s="897"/>
      <c r="BM116" s="897"/>
      <c r="BN116" s="897"/>
      <c r="BO116" s="897"/>
      <c r="BP116" s="898"/>
      <c r="BQ116" s="803" t="s">
        <v>447</v>
      </c>
      <c r="BR116" s="804"/>
      <c r="BS116" s="804"/>
      <c r="BT116" s="804"/>
      <c r="BU116" s="804"/>
      <c r="BV116" s="804" t="s">
        <v>447</v>
      </c>
      <c r="BW116" s="804"/>
      <c r="BX116" s="804"/>
      <c r="BY116" s="804"/>
      <c r="BZ116" s="804"/>
      <c r="CA116" s="804" t="s">
        <v>418</v>
      </c>
      <c r="CB116" s="804"/>
      <c r="CC116" s="804"/>
      <c r="CD116" s="804"/>
      <c r="CE116" s="804"/>
      <c r="CF116" s="862" t="s">
        <v>447</v>
      </c>
      <c r="CG116" s="863"/>
      <c r="CH116" s="863"/>
      <c r="CI116" s="863"/>
      <c r="CJ116" s="863"/>
      <c r="CK116" s="914"/>
      <c r="CL116" s="808"/>
      <c r="CM116" s="802" t="s">
        <v>470</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66" t="s">
        <v>454</v>
      </c>
      <c r="DH116" s="767"/>
      <c r="DI116" s="767"/>
      <c r="DJ116" s="767"/>
      <c r="DK116" s="768"/>
      <c r="DL116" s="769" t="s">
        <v>451</v>
      </c>
      <c r="DM116" s="767"/>
      <c r="DN116" s="767"/>
      <c r="DO116" s="767"/>
      <c r="DP116" s="768"/>
      <c r="DQ116" s="769" t="s">
        <v>451</v>
      </c>
      <c r="DR116" s="767"/>
      <c r="DS116" s="767"/>
      <c r="DT116" s="767"/>
      <c r="DU116" s="768"/>
      <c r="DV116" s="811" t="s">
        <v>447</v>
      </c>
      <c r="DW116" s="812"/>
      <c r="DX116" s="812"/>
      <c r="DY116" s="812"/>
      <c r="DZ116" s="813"/>
    </row>
    <row r="117" spans="1:130" s="224" customFormat="1" ht="26.25" customHeight="1" x14ac:dyDescent="0.15">
      <c r="A117" s="882" t="s">
        <v>188</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864" t="s">
        <v>471</v>
      </c>
      <c r="Z117" s="884"/>
      <c r="AA117" s="889">
        <v>6282816</v>
      </c>
      <c r="AB117" s="890"/>
      <c r="AC117" s="890"/>
      <c r="AD117" s="890"/>
      <c r="AE117" s="891"/>
      <c r="AF117" s="892">
        <v>6362465</v>
      </c>
      <c r="AG117" s="890"/>
      <c r="AH117" s="890"/>
      <c r="AI117" s="890"/>
      <c r="AJ117" s="891"/>
      <c r="AK117" s="892">
        <v>6733466</v>
      </c>
      <c r="AL117" s="890"/>
      <c r="AM117" s="890"/>
      <c r="AN117" s="890"/>
      <c r="AO117" s="891"/>
      <c r="AP117" s="893"/>
      <c r="AQ117" s="894"/>
      <c r="AR117" s="894"/>
      <c r="AS117" s="894"/>
      <c r="AT117" s="895"/>
      <c r="AU117" s="919"/>
      <c r="AV117" s="920"/>
      <c r="AW117" s="920"/>
      <c r="AX117" s="920"/>
      <c r="AY117" s="920"/>
      <c r="AZ117" s="850" t="s">
        <v>472</v>
      </c>
      <c r="BA117" s="851"/>
      <c r="BB117" s="851"/>
      <c r="BC117" s="851"/>
      <c r="BD117" s="851"/>
      <c r="BE117" s="851"/>
      <c r="BF117" s="851"/>
      <c r="BG117" s="851"/>
      <c r="BH117" s="851"/>
      <c r="BI117" s="851"/>
      <c r="BJ117" s="851"/>
      <c r="BK117" s="851"/>
      <c r="BL117" s="851"/>
      <c r="BM117" s="851"/>
      <c r="BN117" s="851"/>
      <c r="BO117" s="851"/>
      <c r="BP117" s="852"/>
      <c r="BQ117" s="803" t="s">
        <v>454</v>
      </c>
      <c r="BR117" s="804"/>
      <c r="BS117" s="804"/>
      <c r="BT117" s="804"/>
      <c r="BU117" s="804"/>
      <c r="BV117" s="804" t="s">
        <v>455</v>
      </c>
      <c r="BW117" s="804"/>
      <c r="BX117" s="804"/>
      <c r="BY117" s="804"/>
      <c r="BZ117" s="804"/>
      <c r="CA117" s="804" t="s">
        <v>455</v>
      </c>
      <c r="CB117" s="804"/>
      <c r="CC117" s="804"/>
      <c r="CD117" s="804"/>
      <c r="CE117" s="804"/>
      <c r="CF117" s="862" t="s">
        <v>455</v>
      </c>
      <c r="CG117" s="863"/>
      <c r="CH117" s="863"/>
      <c r="CI117" s="863"/>
      <c r="CJ117" s="863"/>
      <c r="CK117" s="914"/>
      <c r="CL117" s="808"/>
      <c r="CM117" s="802" t="s">
        <v>473</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66" t="s">
        <v>455</v>
      </c>
      <c r="DH117" s="767"/>
      <c r="DI117" s="767"/>
      <c r="DJ117" s="767"/>
      <c r="DK117" s="768"/>
      <c r="DL117" s="769" t="s">
        <v>454</v>
      </c>
      <c r="DM117" s="767"/>
      <c r="DN117" s="767"/>
      <c r="DO117" s="767"/>
      <c r="DP117" s="768"/>
      <c r="DQ117" s="769" t="s">
        <v>447</v>
      </c>
      <c r="DR117" s="767"/>
      <c r="DS117" s="767"/>
      <c r="DT117" s="767"/>
      <c r="DU117" s="768"/>
      <c r="DV117" s="811" t="s">
        <v>450</v>
      </c>
      <c r="DW117" s="812"/>
      <c r="DX117" s="812"/>
      <c r="DY117" s="812"/>
      <c r="DZ117" s="813"/>
    </row>
    <row r="118" spans="1:130" s="224" customFormat="1" ht="26.25" customHeight="1" x14ac:dyDescent="0.15">
      <c r="A118" s="882" t="s">
        <v>440</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437</v>
      </c>
      <c r="AB118" s="883"/>
      <c r="AC118" s="883"/>
      <c r="AD118" s="883"/>
      <c r="AE118" s="884"/>
      <c r="AF118" s="885" t="s">
        <v>438</v>
      </c>
      <c r="AG118" s="883"/>
      <c r="AH118" s="883"/>
      <c r="AI118" s="883"/>
      <c r="AJ118" s="884"/>
      <c r="AK118" s="885" t="s">
        <v>309</v>
      </c>
      <c r="AL118" s="883"/>
      <c r="AM118" s="883"/>
      <c r="AN118" s="883"/>
      <c r="AO118" s="884"/>
      <c r="AP118" s="886" t="s">
        <v>439</v>
      </c>
      <c r="AQ118" s="887"/>
      <c r="AR118" s="887"/>
      <c r="AS118" s="887"/>
      <c r="AT118" s="888"/>
      <c r="AU118" s="919"/>
      <c r="AV118" s="920"/>
      <c r="AW118" s="920"/>
      <c r="AX118" s="920"/>
      <c r="AY118" s="920"/>
      <c r="AZ118" s="825" t="s">
        <v>474</v>
      </c>
      <c r="BA118" s="826"/>
      <c r="BB118" s="826"/>
      <c r="BC118" s="826"/>
      <c r="BD118" s="826"/>
      <c r="BE118" s="826"/>
      <c r="BF118" s="826"/>
      <c r="BG118" s="826"/>
      <c r="BH118" s="826"/>
      <c r="BI118" s="826"/>
      <c r="BJ118" s="826"/>
      <c r="BK118" s="826"/>
      <c r="BL118" s="826"/>
      <c r="BM118" s="826"/>
      <c r="BN118" s="826"/>
      <c r="BO118" s="826"/>
      <c r="BP118" s="827"/>
      <c r="BQ118" s="866" t="s">
        <v>458</v>
      </c>
      <c r="BR118" s="832"/>
      <c r="BS118" s="832"/>
      <c r="BT118" s="832"/>
      <c r="BU118" s="832"/>
      <c r="BV118" s="832" t="s">
        <v>458</v>
      </c>
      <c r="BW118" s="832"/>
      <c r="BX118" s="832"/>
      <c r="BY118" s="832"/>
      <c r="BZ118" s="832"/>
      <c r="CA118" s="832" t="s">
        <v>454</v>
      </c>
      <c r="CB118" s="832"/>
      <c r="CC118" s="832"/>
      <c r="CD118" s="832"/>
      <c r="CE118" s="832"/>
      <c r="CF118" s="862" t="s">
        <v>454</v>
      </c>
      <c r="CG118" s="863"/>
      <c r="CH118" s="863"/>
      <c r="CI118" s="863"/>
      <c r="CJ118" s="863"/>
      <c r="CK118" s="914"/>
      <c r="CL118" s="808"/>
      <c r="CM118" s="802" t="s">
        <v>475</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66" t="s">
        <v>458</v>
      </c>
      <c r="DH118" s="767"/>
      <c r="DI118" s="767"/>
      <c r="DJ118" s="767"/>
      <c r="DK118" s="768"/>
      <c r="DL118" s="769" t="s">
        <v>454</v>
      </c>
      <c r="DM118" s="767"/>
      <c r="DN118" s="767"/>
      <c r="DO118" s="767"/>
      <c r="DP118" s="768"/>
      <c r="DQ118" s="769" t="s">
        <v>458</v>
      </c>
      <c r="DR118" s="767"/>
      <c r="DS118" s="767"/>
      <c r="DT118" s="767"/>
      <c r="DU118" s="768"/>
      <c r="DV118" s="811" t="s">
        <v>446</v>
      </c>
      <c r="DW118" s="812"/>
      <c r="DX118" s="812"/>
      <c r="DY118" s="812"/>
      <c r="DZ118" s="813"/>
    </row>
    <row r="119" spans="1:130" s="224" customFormat="1" ht="26.25" customHeight="1" x14ac:dyDescent="0.15">
      <c r="A119" s="805" t="s">
        <v>443</v>
      </c>
      <c r="B119" s="806"/>
      <c r="C119" s="847" t="s">
        <v>444</v>
      </c>
      <c r="D119" s="795"/>
      <c r="E119" s="795"/>
      <c r="F119" s="795"/>
      <c r="G119" s="795"/>
      <c r="H119" s="795"/>
      <c r="I119" s="795"/>
      <c r="J119" s="795"/>
      <c r="K119" s="795"/>
      <c r="L119" s="795"/>
      <c r="M119" s="795"/>
      <c r="N119" s="795"/>
      <c r="O119" s="795"/>
      <c r="P119" s="795"/>
      <c r="Q119" s="795"/>
      <c r="R119" s="795"/>
      <c r="S119" s="795"/>
      <c r="T119" s="795"/>
      <c r="U119" s="795"/>
      <c r="V119" s="795"/>
      <c r="W119" s="795"/>
      <c r="X119" s="795"/>
      <c r="Y119" s="795"/>
      <c r="Z119" s="796"/>
      <c r="AA119" s="875">
        <v>106567</v>
      </c>
      <c r="AB119" s="876"/>
      <c r="AC119" s="876"/>
      <c r="AD119" s="876"/>
      <c r="AE119" s="877"/>
      <c r="AF119" s="878">
        <v>106567</v>
      </c>
      <c r="AG119" s="876"/>
      <c r="AH119" s="876"/>
      <c r="AI119" s="876"/>
      <c r="AJ119" s="877"/>
      <c r="AK119" s="878">
        <v>106567</v>
      </c>
      <c r="AL119" s="876"/>
      <c r="AM119" s="876"/>
      <c r="AN119" s="876"/>
      <c r="AO119" s="877"/>
      <c r="AP119" s="879">
        <v>0.3</v>
      </c>
      <c r="AQ119" s="880"/>
      <c r="AR119" s="880"/>
      <c r="AS119" s="880"/>
      <c r="AT119" s="881"/>
      <c r="AU119" s="921"/>
      <c r="AV119" s="922"/>
      <c r="AW119" s="922"/>
      <c r="AX119" s="922"/>
      <c r="AY119" s="922"/>
      <c r="AZ119" s="247" t="s">
        <v>188</v>
      </c>
      <c r="BA119" s="247"/>
      <c r="BB119" s="247"/>
      <c r="BC119" s="247"/>
      <c r="BD119" s="247"/>
      <c r="BE119" s="247"/>
      <c r="BF119" s="247"/>
      <c r="BG119" s="247"/>
      <c r="BH119" s="247"/>
      <c r="BI119" s="247"/>
      <c r="BJ119" s="247"/>
      <c r="BK119" s="247"/>
      <c r="BL119" s="247"/>
      <c r="BM119" s="247"/>
      <c r="BN119" s="247"/>
      <c r="BO119" s="864" t="s">
        <v>476</v>
      </c>
      <c r="BP119" s="865"/>
      <c r="BQ119" s="866">
        <v>67438380</v>
      </c>
      <c r="BR119" s="832"/>
      <c r="BS119" s="832"/>
      <c r="BT119" s="832"/>
      <c r="BU119" s="832"/>
      <c r="BV119" s="832">
        <v>63545242</v>
      </c>
      <c r="BW119" s="832"/>
      <c r="BX119" s="832"/>
      <c r="BY119" s="832"/>
      <c r="BZ119" s="832"/>
      <c r="CA119" s="832">
        <v>62640617</v>
      </c>
      <c r="CB119" s="832"/>
      <c r="CC119" s="832"/>
      <c r="CD119" s="832"/>
      <c r="CE119" s="832"/>
      <c r="CF119" s="735"/>
      <c r="CG119" s="736"/>
      <c r="CH119" s="736"/>
      <c r="CI119" s="736"/>
      <c r="CJ119" s="821"/>
      <c r="CK119" s="915"/>
      <c r="CL119" s="810"/>
      <c r="CM119" s="825" t="s">
        <v>477</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50">
        <v>82657</v>
      </c>
      <c r="DH119" s="751"/>
      <c r="DI119" s="751"/>
      <c r="DJ119" s="751"/>
      <c r="DK119" s="752"/>
      <c r="DL119" s="753">
        <v>68511</v>
      </c>
      <c r="DM119" s="751"/>
      <c r="DN119" s="751"/>
      <c r="DO119" s="751"/>
      <c r="DP119" s="752"/>
      <c r="DQ119" s="753">
        <v>93871</v>
      </c>
      <c r="DR119" s="751"/>
      <c r="DS119" s="751"/>
      <c r="DT119" s="751"/>
      <c r="DU119" s="752"/>
      <c r="DV119" s="835">
        <v>0.3</v>
      </c>
      <c r="DW119" s="836"/>
      <c r="DX119" s="836"/>
      <c r="DY119" s="836"/>
      <c r="DZ119" s="837"/>
    </row>
    <row r="120" spans="1:130" s="224" customFormat="1" ht="26.25" customHeight="1" x14ac:dyDescent="0.15">
      <c r="A120" s="807"/>
      <c r="B120" s="808"/>
      <c r="C120" s="802" t="s">
        <v>449</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66" t="s">
        <v>454</v>
      </c>
      <c r="AB120" s="767"/>
      <c r="AC120" s="767"/>
      <c r="AD120" s="767"/>
      <c r="AE120" s="768"/>
      <c r="AF120" s="769" t="s">
        <v>454</v>
      </c>
      <c r="AG120" s="767"/>
      <c r="AH120" s="767"/>
      <c r="AI120" s="767"/>
      <c r="AJ120" s="768"/>
      <c r="AK120" s="769" t="s">
        <v>454</v>
      </c>
      <c r="AL120" s="767"/>
      <c r="AM120" s="767"/>
      <c r="AN120" s="767"/>
      <c r="AO120" s="768"/>
      <c r="AP120" s="811" t="s">
        <v>454</v>
      </c>
      <c r="AQ120" s="812"/>
      <c r="AR120" s="812"/>
      <c r="AS120" s="812"/>
      <c r="AT120" s="813"/>
      <c r="AU120" s="867" t="s">
        <v>478</v>
      </c>
      <c r="AV120" s="868"/>
      <c r="AW120" s="868"/>
      <c r="AX120" s="868"/>
      <c r="AY120" s="869"/>
      <c r="AZ120" s="847" t="s">
        <v>479</v>
      </c>
      <c r="BA120" s="795"/>
      <c r="BB120" s="795"/>
      <c r="BC120" s="795"/>
      <c r="BD120" s="795"/>
      <c r="BE120" s="795"/>
      <c r="BF120" s="795"/>
      <c r="BG120" s="795"/>
      <c r="BH120" s="795"/>
      <c r="BI120" s="795"/>
      <c r="BJ120" s="795"/>
      <c r="BK120" s="795"/>
      <c r="BL120" s="795"/>
      <c r="BM120" s="795"/>
      <c r="BN120" s="795"/>
      <c r="BO120" s="795"/>
      <c r="BP120" s="796"/>
      <c r="BQ120" s="848">
        <v>17113928</v>
      </c>
      <c r="BR120" s="829"/>
      <c r="BS120" s="829"/>
      <c r="BT120" s="829"/>
      <c r="BU120" s="829"/>
      <c r="BV120" s="829">
        <v>18077496</v>
      </c>
      <c r="BW120" s="829"/>
      <c r="BX120" s="829"/>
      <c r="BY120" s="829"/>
      <c r="BZ120" s="829"/>
      <c r="CA120" s="829">
        <v>19727100</v>
      </c>
      <c r="CB120" s="829"/>
      <c r="CC120" s="829"/>
      <c r="CD120" s="829"/>
      <c r="CE120" s="829"/>
      <c r="CF120" s="853">
        <v>55.1</v>
      </c>
      <c r="CG120" s="854"/>
      <c r="CH120" s="854"/>
      <c r="CI120" s="854"/>
      <c r="CJ120" s="854"/>
      <c r="CK120" s="855" t="s">
        <v>480</v>
      </c>
      <c r="CL120" s="839"/>
      <c r="CM120" s="839"/>
      <c r="CN120" s="839"/>
      <c r="CO120" s="840"/>
      <c r="CP120" s="859" t="s">
        <v>481</v>
      </c>
      <c r="CQ120" s="860"/>
      <c r="CR120" s="860"/>
      <c r="CS120" s="860"/>
      <c r="CT120" s="860"/>
      <c r="CU120" s="860"/>
      <c r="CV120" s="860"/>
      <c r="CW120" s="860"/>
      <c r="CX120" s="860"/>
      <c r="CY120" s="860"/>
      <c r="CZ120" s="860"/>
      <c r="DA120" s="860"/>
      <c r="DB120" s="860"/>
      <c r="DC120" s="860"/>
      <c r="DD120" s="860"/>
      <c r="DE120" s="860"/>
      <c r="DF120" s="861"/>
      <c r="DG120" s="848">
        <v>8807788</v>
      </c>
      <c r="DH120" s="829"/>
      <c r="DI120" s="829"/>
      <c r="DJ120" s="829"/>
      <c r="DK120" s="829"/>
      <c r="DL120" s="829">
        <v>7302681</v>
      </c>
      <c r="DM120" s="829"/>
      <c r="DN120" s="829"/>
      <c r="DO120" s="829"/>
      <c r="DP120" s="829"/>
      <c r="DQ120" s="829">
        <v>6995040</v>
      </c>
      <c r="DR120" s="829"/>
      <c r="DS120" s="829"/>
      <c r="DT120" s="829"/>
      <c r="DU120" s="829"/>
      <c r="DV120" s="830">
        <v>19.5</v>
      </c>
      <c r="DW120" s="830"/>
      <c r="DX120" s="830"/>
      <c r="DY120" s="830"/>
      <c r="DZ120" s="831"/>
    </row>
    <row r="121" spans="1:130" s="224" customFormat="1" ht="26.25" customHeight="1" x14ac:dyDescent="0.15">
      <c r="A121" s="807"/>
      <c r="B121" s="808"/>
      <c r="C121" s="850" t="s">
        <v>482</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2"/>
      <c r="AA121" s="766">
        <v>45588</v>
      </c>
      <c r="AB121" s="767"/>
      <c r="AC121" s="767"/>
      <c r="AD121" s="767"/>
      <c r="AE121" s="768"/>
      <c r="AF121" s="769">
        <v>45588</v>
      </c>
      <c r="AG121" s="767"/>
      <c r="AH121" s="767"/>
      <c r="AI121" s="767"/>
      <c r="AJ121" s="768"/>
      <c r="AK121" s="769">
        <v>45588</v>
      </c>
      <c r="AL121" s="767"/>
      <c r="AM121" s="767"/>
      <c r="AN121" s="767"/>
      <c r="AO121" s="768"/>
      <c r="AP121" s="811">
        <v>0.1</v>
      </c>
      <c r="AQ121" s="812"/>
      <c r="AR121" s="812"/>
      <c r="AS121" s="812"/>
      <c r="AT121" s="813"/>
      <c r="AU121" s="870"/>
      <c r="AV121" s="871"/>
      <c r="AW121" s="871"/>
      <c r="AX121" s="871"/>
      <c r="AY121" s="872"/>
      <c r="AZ121" s="802" t="s">
        <v>483</v>
      </c>
      <c r="BA121" s="739"/>
      <c r="BB121" s="739"/>
      <c r="BC121" s="739"/>
      <c r="BD121" s="739"/>
      <c r="BE121" s="739"/>
      <c r="BF121" s="739"/>
      <c r="BG121" s="739"/>
      <c r="BH121" s="739"/>
      <c r="BI121" s="739"/>
      <c r="BJ121" s="739"/>
      <c r="BK121" s="739"/>
      <c r="BL121" s="739"/>
      <c r="BM121" s="739"/>
      <c r="BN121" s="739"/>
      <c r="BO121" s="739"/>
      <c r="BP121" s="740"/>
      <c r="BQ121" s="803">
        <v>13428395</v>
      </c>
      <c r="BR121" s="804"/>
      <c r="BS121" s="804"/>
      <c r="BT121" s="804"/>
      <c r="BU121" s="804"/>
      <c r="BV121" s="804">
        <v>11927967</v>
      </c>
      <c r="BW121" s="804"/>
      <c r="BX121" s="804"/>
      <c r="BY121" s="804"/>
      <c r="BZ121" s="804"/>
      <c r="CA121" s="804">
        <v>11977200</v>
      </c>
      <c r="CB121" s="804"/>
      <c r="CC121" s="804"/>
      <c r="CD121" s="804"/>
      <c r="CE121" s="804"/>
      <c r="CF121" s="862">
        <v>33.4</v>
      </c>
      <c r="CG121" s="863"/>
      <c r="CH121" s="863"/>
      <c r="CI121" s="863"/>
      <c r="CJ121" s="863"/>
      <c r="CK121" s="856"/>
      <c r="CL121" s="842"/>
      <c r="CM121" s="842"/>
      <c r="CN121" s="842"/>
      <c r="CO121" s="843"/>
      <c r="CP121" s="822" t="s">
        <v>484</v>
      </c>
      <c r="CQ121" s="823"/>
      <c r="CR121" s="823"/>
      <c r="CS121" s="823"/>
      <c r="CT121" s="823"/>
      <c r="CU121" s="823"/>
      <c r="CV121" s="823"/>
      <c r="CW121" s="823"/>
      <c r="CX121" s="823"/>
      <c r="CY121" s="823"/>
      <c r="CZ121" s="823"/>
      <c r="DA121" s="823"/>
      <c r="DB121" s="823"/>
      <c r="DC121" s="823"/>
      <c r="DD121" s="823"/>
      <c r="DE121" s="823"/>
      <c r="DF121" s="824"/>
      <c r="DG121" s="803">
        <v>7186037</v>
      </c>
      <c r="DH121" s="804"/>
      <c r="DI121" s="804"/>
      <c r="DJ121" s="804"/>
      <c r="DK121" s="804"/>
      <c r="DL121" s="804">
        <v>6869522</v>
      </c>
      <c r="DM121" s="804"/>
      <c r="DN121" s="804"/>
      <c r="DO121" s="804"/>
      <c r="DP121" s="804"/>
      <c r="DQ121" s="804">
        <v>6424902</v>
      </c>
      <c r="DR121" s="804"/>
      <c r="DS121" s="804"/>
      <c r="DT121" s="804"/>
      <c r="DU121" s="804"/>
      <c r="DV121" s="781">
        <v>17.899999999999999</v>
      </c>
      <c r="DW121" s="781"/>
      <c r="DX121" s="781"/>
      <c r="DY121" s="781"/>
      <c r="DZ121" s="782"/>
    </row>
    <row r="122" spans="1:130" s="224" customFormat="1" ht="26.25" customHeight="1" x14ac:dyDescent="0.15">
      <c r="A122" s="807"/>
      <c r="B122" s="808"/>
      <c r="C122" s="802" t="s">
        <v>464</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66" t="s">
        <v>447</v>
      </c>
      <c r="AB122" s="767"/>
      <c r="AC122" s="767"/>
      <c r="AD122" s="767"/>
      <c r="AE122" s="768"/>
      <c r="AF122" s="769" t="s">
        <v>458</v>
      </c>
      <c r="AG122" s="767"/>
      <c r="AH122" s="767"/>
      <c r="AI122" s="767"/>
      <c r="AJ122" s="768"/>
      <c r="AK122" s="769" t="s">
        <v>418</v>
      </c>
      <c r="AL122" s="767"/>
      <c r="AM122" s="767"/>
      <c r="AN122" s="767"/>
      <c r="AO122" s="768"/>
      <c r="AP122" s="811" t="s">
        <v>447</v>
      </c>
      <c r="AQ122" s="812"/>
      <c r="AR122" s="812"/>
      <c r="AS122" s="812"/>
      <c r="AT122" s="813"/>
      <c r="AU122" s="870"/>
      <c r="AV122" s="871"/>
      <c r="AW122" s="871"/>
      <c r="AX122" s="871"/>
      <c r="AY122" s="872"/>
      <c r="AZ122" s="825" t="s">
        <v>485</v>
      </c>
      <c r="BA122" s="826"/>
      <c r="BB122" s="826"/>
      <c r="BC122" s="826"/>
      <c r="BD122" s="826"/>
      <c r="BE122" s="826"/>
      <c r="BF122" s="826"/>
      <c r="BG122" s="826"/>
      <c r="BH122" s="826"/>
      <c r="BI122" s="826"/>
      <c r="BJ122" s="826"/>
      <c r="BK122" s="826"/>
      <c r="BL122" s="826"/>
      <c r="BM122" s="826"/>
      <c r="BN122" s="826"/>
      <c r="BO122" s="826"/>
      <c r="BP122" s="827"/>
      <c r="BQ122" s="866">
        <v>61371118</v>
      </c>
      <c r="BR122" s="832"/>
      <c r="BS122" s="832"/>
      <c r="BT122" s="832"/>
      <c r="BU122" s="832"/>
      <c r="BV122" s="832">
        <v>59735463</v>
      </c>
      <c r="BW122" s="832"/>
      <c r="BX122" s="832"/>
      <c r="BY122" s="832"/>
      <c r="BZ122" s="832"/>
      <c r="CA122" s="832">
        <v>60547756</v>
      </c>
      <c r="CB122" s="832"/>
      <c r="CC122" s="832"/>
      <c r="CD122" s="832"/>
      <c r="CE122" s="832"/>
      <c r="CF122" s="833">
        <v>169</v>
      </c>
      <c r="CG122" s="834"/>
      <c r="CH122" s="834"/>
      <c r="CI122" s="834"/>
      <c r="CJ122" s="834"/>
      <c r="CK122" s="856"/>
      <c r="CL122" s="842"/>
      <c r="CM122" s="842"/>
      <c r="CN122" s="842"/>
      <c r="CO122" s="843"/>
      <c r="CP122" s="822" t="s">
        <v>486</v>
      </c>
      <c r="CQ122" s="823"/>
      <c r="CR122" s="823"/>
      <c r="CS122" s="823"/>
      <c r="CT122" s="823"/>
      <c r="CU122" s="823"/>
      <c r="CV122" s="823"/>
      <c r="CW122" s="823"/>
      <c r="CX122" s="823"/>
      <c r="CY122" s="823"/>
      <c r="CZ122" s="823"/>
      <c r="DA122" s="823"/>
      <c r="DB122" s="823"/>
      <c r="DC122" s="823"/>
      <c r="DD122" s="823"/>
      <c r="DE122" s="823"/>
      <c r="DF122" s="824"/>
      <c r="DG122" s="803">
        <v>17557</v>
      </c>
      <c r="DH122" s="804"/>
      <c r="DI122" s="804"/>
      <c r="DJ122" s="804"/>
      <c r="DK122" s="804"/>
      <c r="DL122" s="804">
        <v>13455</v>
      </c>
      <c r="DM122" s="804"/>
      <c r="DN122" s="804"/>
      <c r="DO122" s="804"/>
      <c r="DP122" s="804"/>
      <c r="DQ122" s="804">
        <v>9923</v>
      </c>
      <c r="DR122" s="804"/>
      <c r="DS122" s="804"/>
      <c r="DT122" s="804"/>
      <c r="DU122" s="804"/>
      <c r="DV122" s="781">
        <v>0</v>
      </c>
      <c r="DW122" s="781"/>
      <c r="DX122" s="781"/>
      <c r="DY122" s="781"/>
      <c r="DZ122" s="782"/>
    </row>
    <row r="123" spans="1:130" s="224" customFormat="1" ht="26.25" customHeight="1" x14ac:dyDescent="0.15">
      <c r="A123" s="807"/>
      <c r="B123" s="808"/>
      <c r="C123" s="802" t="s">
        <v>470</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66" t="s">
        <v>454</v>
      </c>
      <c r="AB123" s="767"/>
      <c r="AC123" s="767"/>
      <c r="AD123" s="767"/>
      <c r="AE123" s="768"/>
      <c r="AF123" s="769" t="s">
        <v>454</v>
      </c>
      <c r="AG123" s="767"/>
      <c r="AH123" s="767"/>
      <c r="AI123" s="767"/>
      <c r="AJ123" s="768"/>
      <c r="AK123" s="769" t="s">
        <v>454</v>
      </c>
      <c r="AL123" s="767"/>
      <c r="AM123" s="767"/>
      <c r="AN123" s="767"/>
      <c r="AO123" s="768"/>
      <c r="AP123" s="811" t="s">
        <v>454</v>
      </c>
      <c r="AQ123" s="812"/>
      <c r="AR123" s="812"/>
      <c r="AS123" s="812"/>
      <c r="AT123" s="813"/>
      <c r="AU123" s="873"/>
      <c r="AV123" s="874"/>
      <c r="AW123" s="874"/>
      <c r="AX123" s="874"/>
      <c r="AY123" s="874"/>
      <c r="AZ123" s="247" t="s">
        <v>188</v>
      </c>
      <c r="BA123" s="247"/>
      <c r="BB123" s="247"/>
      <c r="BC123" s="247"/>
      <c r="BD123" s="247"/>
      <c r="BE123" s="247"/>
      <c r="BF123" s="247"/>
      <c r="BG123" s="247"/>
      <c r="BH123" s="247"/>
      <c r="BI123" s="247"/>
      <c r="BJ123" s="247"/>
      <c r="BK123" s="247"/>
      <c r="BL123" s="247"/>
      <c r="BM123" s="247"/>
      <c r="BN123" s="247"/>
      <c r="BO123" s="864" t="s">
        <v>487</v>
      </c>
      <c r="BP123" s="865"/>
      <c r="BQ123" s="819">
        <v>91913441</v>
      </c>
      <c r="BR123" s="820"/>
      <c r="BS123" s="820"/>
      <c r="BT123" s="820"/>
      <c r="BU123" s="820"/>
      <c r="BV123" s="820">
        <v>89740926</v>
      </c>
      <c r="BW123" s="820"/>
      <c r="BX123" s="820"/>
      <c r="BY123" s="820"/>
      <c r="BZ123" s="820"/>
      <c r="CA123" s="820">
        <v>92252056</v>
      </c>
      <c r="CB123" s="820"/>
      <c r="CC123" s="820"/>
      <c r="CD123" s="820"/>
      <c r="CE123" s="820"/>
      <c r="CF123" s="735"/>
      <c r="CG123" s="736"/>
      <c r="CH123" s="736"/>
      <c r="CI123" s="736"/>
      <c r="CJ123" s="821"/>
      <c r="CK123" s="856"/>
      <c r="CL123" s="842"/>
      <c r="CM123" s="842"/>
      <c r="CN123" s="842"/>
      <c r="CO123" s="843"/>
      <c r="CP123" s="822" t="s">
        <v>488</v>
      </c>
      <c r="CQ123" s="823"/>
      <c r="CR123" s="823"/>
      <c r="CS123" s="823"/>
      <c r="CT123" s="823"/>
      <c r="CU123" s="823"/>
      <c r="CV123" s="823"/>
      <c r="CW123" s="823"/>
      <c r="CX123" s="823"/>
      <c r="CY123" s="823"/>
      <c r="CZ123" s="823"/>
      <c r="DA123" s="823"/>
      <c r="DB123" s="823"/>
      <c r="DC123" s="823"/>
      <c r="DD123" s="823"/>
      <c r="DE123" s="823"/>
      <c r="DF123" s="824"/>
      <c r="DG123" s="766" t="s">
        <v>450</v>
      </c>
      <c r="DH123" s="767"/>
      <c r="DI123" s="767"/>
      <c r="DJ123" s="767"/>
      <c r="DK123" s="768"/>
      <c r="DL123" s="769" t="s">
        <v>489</v>
      </c>
      <c r="DM123" s="767"/>
      <c r="DN123" s="767"/>
      <c r="DO123" s="767"/>
      <c r="DP123" s="768"/>
      <c r="DQ123" s="769" t="s">
        <v>450</v>
      </c>
      <c r="DR123" s="767"/>
      <c r="DS123" s="767"/>
      <c r="DT123" s="767"/>
      <c r="DU123" s="768"/>
      <c r="DV123" s="811" t="s">
        <v>446</v>
      </c>
      <c r="DW123" s="812"/>
      <c r="DX123" s="812"/>
      <c r="DY123" s="812"/>
      <c r="DZ123" s="813"/>
    </row>
    <row r="124" spans="1:130" s="224" customFormat="1" ht="26.25" customHeight="1" thickBot="1" x14ac:dyDescent="0.2">
      <c r="A124" s="807"/>
      <c r="B124" s="808"/>
      <c r="C124" s="802" t="s">
        <v>473</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66" t="s">
        <v>450</v>
      </c>
      <c r="AB124" s="767"/>
      <c r="AC124" s="767"/>
      <c r="AD124" s="767"/>
      <c r="AE124" s="768"/>
      <c r="AF124" s="769" t="s">
        <v>458</v>
      </c>
      <c r="AG124" s="767"/>
      <c r="AH124" s="767"/>
      <c r="AI124" s="767"/>
      <c r="AJ124" s="768"/>
      <c r="AK124" s="769" t="s">
        <v>489</v>
      </c>
      <c r="AL124" s="767"/>
      <c r="AM124" s="767"/>
      <c r="AN124" s="767"/>
      <c r="AO124" s="768"/>
      <c r="AP124" s="811" t="s">
        <v>446</v>
      </c>
      <c r="AQ124" s="812"/>
      <c r="AR124" s="812"/>
      <c r="AS124" s="812"/>
      <c r="AT124" s="813"/>
      <c r="AU124" s="814" t="s">
        <v>490</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t="s">
        <v>458</v>
      </c>
      <c r="BR124" s="818"/>
      <c r="BS124" s="818"/>
      <c r="BT124" s="818"/>
      <c r="BU124" s="818"/>
      <c r="BV124" s="818" t="s">
        <v>454</v>
      </c>
      <c r="BW124" s="818"/>
      <c r="BX124" s="818"/>
      <c r="BY124" s="818"/>
      <c r="BZ124" s="818"/>
      <c r="CA124" s="818" t="s">
        <v>450</v>
      </c>
      <c r="CB124" s="818"/>
      <c r="CC124" s="818"/>
      <c r="CD124" s="818"/>
      <c r="CE124" s="818"/>
      <c r="CF124" s="713"/>
      <c r="CG124" s="714"/>
      <c r="CH124" s="714"/>
      <c r="CI124" s="714"/>
      <c r="CJ124" s="849"/>
      <c r="CK124" s="857"/>
      <c r="CL124" s="857"/>
      <c r="CM124" s="857"/>
      <c r="CN124" s="857"/>
      <c r="CO124" s="858"/>
      <c r="CP124" s="822" t="s">
        <v>491</v>
      </c>
      <c r="CQ124" s="823"/>
      <c r="CR124" s="823"/>
      <c r="CS124" s="823"/>
      <c r="CT124" s="823"/>
      <c r="CU124" s="823"/>
      <c r="CV124" s="823"/>
      <c r="CW124" s="823"/>
      <c r="CX124" s="823"/>
      <c r="CY124" s="823"/>
      <c r="CZ124" s="823"/>
      <c r="DA124" s="823"/>
      <c r="DB124" s="823"/>
      <c r="DC124" s="823"/>
      <c r="DD124" s="823"/>
      <c r="DE124" s="823"/>
      <c r="DF124" s="824"/>
      <c r="DG124" s="750" t="s">
        <v>454</v>
      </c>
      <c r="DH124" s="751"/>
      <c r="DI124" s="751"/>
      <c r="DJ124" s="751"/>
      <c r="DK124" s="752"/>
      <c r="DL124" s="753" t="s">
        <v>454</v>
      </c>
      <c r="DM124" s="751"/>
      <c r="DN124" s="751"/>
      <c r="DO124" s="751"/>
      <c r="DP124" s="752"/>
      <c r="DQ124" s="753" t="s">
        <v>446</v>
      </c>
      <c r="DR124" s="751"/>
      <c r="DS124" s="751"/>
      <c r="DT124" s="751"/>
      <c r="DU124" s="752"/>
      <c r="DV124" s="835" t="s">
        <v>454</v>
      </c>
      <c r="DW124" s="836"/>
      <c r="DX124" s="836"/>
      <c r="DY124" s="836"/>
      <c r="DZ124" s="837"/>
    </row>
    <row r="125" spans="1:130" s="224" customFormat="1" ht="26.25" customHeight="1" x14ac:dyDescent="0.15">
      <c r="A125" s="807"/>
      <c r="B125" s="808"/>
      <c r="C125" s="802" t="s">
        <v>475</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66" t="s">
        <v>454</v>
      </c>
      <c r="AB125" s="767"/>
      <c r="AC125" s="767"/>
      <c r="AD125" s="767"/>
      <c r="AE125" s="768"/>
      <c r="AF125" s="769" t="s">
        <v>454</v>
      </c>
      <c r="AG125" s="767"/>
      <c r="AH125" s="767"/>
      <c r="AI125" s="767"/>
      <c r="AJ125" s="768"/>
      <c r="AK125" s="769" t="s">
        <v>446</v>
      </c>
      <c r="AL125" s="767"/>
      <c r="AM125" s="767"/>
      <c r="AN125" s="767"/>
      <c r="AO125" s="768"/>
      <c r="AP125" s="811" t="s">
        <v>454</v>
      </c>
      <c r="AQ125" s="812"/>
      <c r="AR125" s="812"/>
      <c r="AS125" s="812"/>
      <c r="AT125" s="813"/>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838" t="s">
        <v>492</v>
      </c>
      <c r="CL125" s="839"/>
      <c r="CM125" s="839"/>
      <c r="CN125" s="839"/>
      <c r="CO125" s="840"/>
      <c r="CP125" s="847" t="s">
        <v>493</v>
      </c>
      <c r="CQ125" s="795"/>
      <c r="CR125" s="795"/>
      <c r="CS125" s="795"/>
      <c r="CT125" s="795"/>
      <c r="CU125" s="795"/>
      <c r="CV125" s="795"/>
      <c r="CW125" s="795"/>
      <c r="CX125" s="795"/>
      <c r="CY125" s="795"/>
      <c r="CZ125" s="795"/>
      <c r="DA125" s="795"/>
      <c r="DB125" s="795"/>
      <c r="DC125" s="795"/>
      <c r="DD125" s="795"/>
      <c r="DE125" s="795"/>
      <c r="DF125" s="796"/>
      <c r="DG125" s="848" t="s">
        <v>446</v>
      </c>
      <c r="DH125" s="829"/>
      <c r="DI125" s="829"/>
      <c r="DJ125" s="829"/>
      <c r="DK125" s="829"/>
      <c r="DL125" s="829" t="s">
        <v>454</v>
      </c>
      <c r="DM125" s="829"/>
      <c r="DN125" s="829"/>
      <c r="DO125" s="829"/>
      <c r="DP125" s="829"/>
      <c r="DQ125" s="829" t="s">
        <v>454</v>
      </c>
      <c r="DR125" s="829"/>
      <c r="DS125" s="829"/>
      <c r="DT125" s="829"/>
      <c r="DU125" s="829"/>
      <c r="DV125" s="830" t="s">
        <v>454</v>
      </c>
      <c r="DW125" s="830"/>
      <c r="DX125" s="830"/>
      <c r="DY125" s="830"/>
      <c r="DZ125" s="831"/>
    </row>
    <row r="126" spans="1:130" s="224" customFormat="1" ht="26.25" customHeight="1" thickBot="1" x14ac:dyDescent="0.2">
      <c r="A126" s="807"/>
      <c r="B126" s="808"/>
      <c r="C126" s="802" t="s">
        <v>477</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66">
        <v>26539</v>
      </c>
      <c r="AB126" s="767"/>
      <c r="AC126" s="767"/>
      <c r="AD126" s="767"/>
      <c r="AE126" s="768"/>
      <c r="AF126" s="769">
        <v>7940</v>
      </c>
      <c r="AG126" s="767"/>
      <c r="AH126" s="767"/>
      <c r="AI126" s="767"/>
      <c r="AJ126" s="768"/>
      <c r="AK126" s="769">
        <v>60158</v>
      </c>
      <c r="AL126" s="767"/>
      <c r="AM126" s="767"/>
      <c r="AN126" s="767"/>
      <c r="AO126" s="768"/>
      <c r="AP126" s="811">
        <v>0.2</v>
      </c>
      <c r="AQ126" s="812"/>
      <c r="AR126" s="812"/>
      <c r="AS126" s="812"/>
      <c r="AT126" s="813"/>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841"/>
      <c r="CL126" s="842"/>
      <c r="CM126" s="842"/>
      <c r="CN126" s="842"/>
      <c r="CO126" s="843"/>
      <c r="CP126" s="802" t="s">
        <v>494</v>
      </c>
      <c r="CQ126" s="739"/>
      <c r="CR126" s="739"/>
      <c r="CS126" s="739"/>
      <c r="CT126" s="739"/>
      <c r="CU126" s="739"/>
      <c r="CV126" s="739"/>
      <c r="CW126" s="739"/>
      <c r="CX126" s="739"/>
      <c r="CY126" s="739"/>
      <c r="CZ126" s="739"/>
      <c r="DA126" s="739"/>
      <c r="DB126" s="739"/>
      <c r="DC126" s="739"/>
      <c r="DD126" s="739"/>
      <c r="DE126" s="739"/>
      <c r="DF126" s="740"/>
      <c r="DG126" s="803">
        <v>3113730</v>
      </c>
      <c r="DH126" s="804"/>
      <c r="DI126" s="804"/>
      <c r="DJ126" s="804"/>
      <c r="DK126" s="804"/>
      <c r="DL126" s="804">
        <v>2024384</v>
      </c>
      <c r="DM126" s="804"/>
      <c r="DN126" s="804"/>
      <c r="DO126" s="804"/>
      <c r="DP126" s="804"/>
      <c r="DQ126" s="804">
        <v>2015056</v>
      </c>
      <c r="DR126" s="804"/>
      <c r="DS126" s="804"/>
      <c r="DT126" s="804"/>
      <c r="DU126" s="804"/>
      <c r="DV126" s="781">
        <v>5.6</v>
      </c>
      <c r="DW126" s="781"/>
      <c r="DX126" s="781"/>
      <c r="DY126" s="781"/>
      <c r="DZ126" s="782"/>
    </row>
    <row r="127" spans="1:130" s="224" customFormat="1" ht="26.25" customHeight="1" x14ac:dyDescent="0.15">
      <c r="A127" s="809"/>
      <c r="B127" s="810"/>
      <c r="C127" s="825" t="s">
        <v>495</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6" t="s">
        <v>454</v>
      </c>
      <c r="AB127" s="767"/>
      <c r="AC127" s="767"/>
      <c r="AD127" s="767"/>
      <c r="AE127" s="768"/>
      <c r="AF127" s="769" t="s">
        <v>454</v>
      </c>
      <c r="AG127" s="767"/>
      <c r="AH127" s="767"/>
      <c r="AI127" s="767"/>
      <c r="AJ127" s="768"/>
      <c r="AK127" s="769" t="s">
        <v>489</v>
      </c>
      <c r="AL127" s="767"/>
      <c r="AM127" s="767"/>
      <c r="AN127" s="767"/>
      <c r="AO127" s="768"/>
      <c r="AP127" s="811" t="s">
        <v>454</v>
      </c>
      <c r="AQ127" s="812"/>
      <c r="AR127" s="812"/>
      <c r="AS127" s="812"/>
      <c r="AT127" s="813"/>
      <c r="AU127" s="226"/>
      <c r="AV127" s="226"/>
      <c r="AW127" s="226"/>
      <c r="AX127" s="828" t="s">
        <v>496</v>
      </c>
      <c r="AY127" s="799"/>
      <c r="AZ127" s="799"/>
      <c r="BA127" s="799"/>
      <c r="BB127" s="799"/>
      <c r="BC127" s="799"/>
      <c r="BD127" s="799"/>
      <c r="BE127" s="800"/>
      <c r="BF127" s="798" t="s">
        <v>497</v>
      </c>
      <c r="BG127" s="799"/>
      <c r="BH127" s="799"/>
      <c r="BI127" s="799"/>
      <c r="BJ127" s="799"/>
      <c r="BK127" s="799"/>
      <c r="BL127" s="800"/>
      <c r="BM127" s="798" t="s">
        <v>498</v>
      </c>
      <c r="BN127" s="799"/>
      <c r="BO127" s="799"/>
      <c r="BP127" s="799"/>
      <c r="BQ127" s="799"/>
      <c r="BR127" s="799"/>
      <c r="BS127" s="800"/>
      <c r="BT127" s="798" t="s">
        <v>499</v>
      </c>
      <c r="BU127" s="799"/>
      <c r="BV127" s="799"/>
      <c r="BW127" s="799"/>
      <c r="BX127" s="799"/>
      <c r="BY127" s="799"/>
      <c r="BZ127" s="801"/>
      <c r="CA127" s="226"/>
      <c r="CB127" s="226"/>
      <c r="CC127" s="226"/>
      <c r="CD127" s="249"/>
      <c r="CE127" s="249"/>
      <c r="CF127" s="249"/>
      <c r="CG127" s="226"/>
      <c r="CH127" s="226"/>
      <c r="CI127" s="226"/>
      <c r="CJ127" s="248"/>
      <c r="CK127" s="841"/>
      <c r="CL127" s="842"/>
      <c r="CM127" s="842"/>
      <c r="CN127" s="842"/>
      <c r="CO127" s="843"/>
      <c r="CP127" s="802" t="s">
        <v>500</v>
      </c>
      <c r="CQ127" s="739"/>
      <c r="CR127" s="739"/>
      <c r="CS127" s="739"/>
      <c r="CT127" s="739"/>
      <c r="CU127" s="739"/>
      <c r="CV127" s="739"/>
      <c r="CW127" s="739"/>
      <c r="CX127" s="739"/>
      <c r="CY127" s="739"/>
      <c r="CZ127" s="739"/>
      <c r="DA127" s="739"/>
      <c r="DB127" s="739"/>
      <c r="DC127" s="739"/>
      <c r="DD127" s="739"/>
      <c r="DE127" s="739"/>
      <c r="DF127" s="740"/>
      <c r="DG127" s="803" t="s">
        <v>454</v>
      </c>
      <c r="DH127" s="804"/>
      <c r="DI127" s="804"/>
      <c r="DJ127" s="804"/>
      <c r="DK127" s="804"/>
      <c r="DL127" s="804" t="s">
        <v>446</v>
      </c>
      <c r="DM127" s="804"/>
      <c r="DN127" s="804"/>
      <c r="DO127" s="804"/>
      <c r="DP127" s="804"/>
      <c r="DQ127" s="804" t="s">
        <v>454</v>
      </c>
      <c r="DR127" s="804"/>
      <c r="DS127" s="804"/>
      <c r="DT127" s="804"/>
      <c r="DU127" s="804"/>
      <c r="DV127" s="781" t="s">
        <v>454</v>
      </c>
      <c r="DW127" s="781"/>
      <c r="DX127" s="781"/>
      <c r="DY127" s="781"/>
      <c r="DZ127" s="782"/>
    </row>
    <row r="128" spans="1:130" s="224" customFormat="1" ht="26.25" customHeight="1" thickBot="1" x14ac:dyDescent="0.2">
      <c r="A128" s="783" t="s">
        <v>501</v>
      </c>
      <c r="B128" s="784"/>
      <c r="C128" s="784"/>
      <c r="D128" s="784"/>
      <c r="E128" s="784"/>
      <c r="F128" s="784"/>
      <c r="G128" s="784"/>
      <c r="H128" s="784"/>
      <c r="I128" s="784"/>
      <c r="J128" s="784"/>
      <c r="K128" s="784"/>
      <c r="L128" s="784"/>
      <c r="M128" s="784"/>
      <c r="N128" s="784"/>
      <c r="O128" s="784"/>
      <c r="P128" s="784"/>
      <c r="Q128" s="784"/>
      <c r="R128" s="784"/>
      <c r="S128" s="784"/>
      <c r="T128" s="784"/>
      <c r="U128" s="784"/>
      <c r="V128" s="784"/>
      <c r="W128" s="785" t="s">
        <v>502</v>
      </c>
      <c r="X128" s="785"/>
      <c r="Y128" s="785"/>
      <c r="Z128" s="786"/>
      <c r="AA128" s="787">
        <v>1120322</v>
      </c>
      <c r="AB128" s="788"/>
      <c r="AC128" s="788"/>
      <c r="AD128" s="788"/>
      <c r="AE128" s="789"/>
      <c r="AF128" s="790">
        <v>1583859</v>
      </c>
      <c r="AG128" s="788"/>
      <c r="AH128" s="788"/>
      <c r="AI128" s="788"/>
      <c r="AJ128" s="789"/>
      <c r="AK128" s="790">
        <v>1533411</v>
      </c>
      <c r="AL128" s="788"/>
      <c r="AM128" s="788"/>
      <c r="AN128" s="788"/>
      <c r="AO128" s="789"/>
      <c r="AP128" s="791"/>
      <c r="AQ128" s="792"/>
      <c r="AR128" s="792"/>
      <c r="AS128" s="792"/>
      <c r="AT128" s="793"/>
      <c r="AU128" s="226"/>
      <c r="AV128" s="226"/>
      <c r="AW128" s="226"/>
      <c r="AX128" s="794" t="s">
        <v>503</v>
      </c>
      <c r="AY128" s="795"/>
      <c r="AZ128" s="795"/>
      <c r="BA128" s="795"/>
      <c r="BB128" s="795"/>
      <c r="BC128" s="795"/>
      <c r="BD128" s="795"/>
      <c r="BE128" s="796"/>
      <c r="BF128" s="773" t="s">
        <v>504</v>
      </c>
      <c r="BG128" s="774"/>
      <c r="BH128" s="774"/>
      <c r="BI128" s="774"/>
      <c r="BJ128" s="774"/>
      <c r="BK128" s="774"/>
      <c r="BL128" s="797"/>
      <c r="BM128" s="773">
        <v>11.43</v>
      </c>
      <c r="BN128" s="774"/>
      <c r="BO128" s="774"/>
      <c r="BP128" s="774"/>
      <c r="BQ128" s="774"/>
      <c r="BR128" s="774"/>
      <c r="BS128" s="797"/>
      <c r="BT128" s="773">
        <v>20</v>
      </c>
      <c r="BU128" s="774"/>
      <c r="BV128" s="774"/>
      <c r="BW128" s="774"/>
      <c r="BX128" s="774"/>
      <c r="BY128" s="774"/>
      <c r="BZ128" s="775"/>
      <c r="CA128" s="249"/>
      <c r="CB128" s="249"/>
      <c r="CC128" s="249"/>
      <c r="CD128" s="249"/>
      <c r="CE128" s="249"/>
      <c r="CF128" s="249"/>
      <c r="CG128" s="226"/>
      <c r="CH128" s="226"/>
      <c r="CI128" s="226"/>
      <c r="CJ128" s="248"/>
      <c r="CK128" s="844"/>
      <c r="CL128" s="845"/>
      <c r="CM128" s="845"/>
      <c r="CN128" s="845"/>
      <c r="CO128" s="846"/>
      <c r="CP128" s="776" t="s">
        <v>505</v>
      </c>
      <c r="CQ128" s="717"/>
      <c r="CR128" s="717"/>
      <c r="CS128" s="717"/>
      <c r="CT128" s="717"/>
      <c r="CU128" s="717"/>
      <c r="CV128" s="717"/>
      <c r="CW128" s="717"/>
      <c r="CX128" s="717"/>
      <c r="CY128" s="717"/>
      <c r="CZ128" s="717"/>
      <c r="DA128" s="717"/>
      <c r="DB128" s="717"/>
      <c r="DC128" s="717"/>
      <c r="DD128" s="717"/>
      <c r="DE128" s="717"/>
      <c r="DF128" s="718"/>
      <c r="DG128" s="777" t="s">
        <v>454</v>
      </c>
      <c r="DH128" s="778"/>
      <c r="DI128" s="778"/>
      <c r="DJ128" s="778"/>
      <c r="DK128" s="778"/>
      <c r="DL128" s="778" t="s">
        <v>506</v>
      </c>
      <c r="DM128" s="778"/>
      <c r="DN128" s="778"/>
      <c r="DO128" s="778"/>
      <c r="DP128" s="778"/>
      <c r="DQ128" s="778" t="s">
        <v>507</v>
      </c>
      <c r="DR128" s="778"/>
      <c r="DS128" s="778"/>
      <c r="DT128" s="778"/>
      <c r="DU128" s="778"/>
      <c r="DV128" s="779" t="s">
        <v>458</v>
      </c>
      <c r="DW128" s="779"/>
      <c r="DX128" s="779"/>
      <c r="DY128" s="779"/>
      <c r="DZ128" s="780"/>
    </row>
    <row r="129" spans="1:131" s="224" customFormat="1" ht="26.25" customHeight="1" x14ac:dyDescent="0.15">
      <c r="A129" s="761" t="s">
        <v>108</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508</v>
      </c>
      <c r="X129" s="764"/>
      <c r="Y129" s="764"/>
      <c r="Z129" s="765"/>
      <c r="AA129" s="766">
        <v>39985793</v>
      </c>
      <c r="AB129" s="767"/>
      <c r="AC129" s="767"/>
      <c r="AD129" s="767"/>
      <c r="AE129" s="768"/>
      <c r="AF129" s="769">
        <v>42200371</v>
      </c>
      <c r="AG129" s="767"/>
      <c r="AH129" s="767"/>
      <c r="AI129" s="767"/>
      <c r="AJ129" s="768"/>
      <c r="AK129" s="769">
        <v>41239256</v>
      </c>
      <c r="AL129" s="767"/>
      <c r="AM129" s="767"/>
      <c r="AN129" s="767"/>
      <c r="AO129" s="768"/>
      <c r="AP129" s="770"/>
      <c r="AQ129" s="771"/>
      <c r="AR129" s="771"/>
      <c r="AS129" s="771"/>
      <c r="AT129" s="772"/>
      <c r="AU129" s="227"/>
      <c r="AV129" s="227"/>
      <c r="AW129" s="227"/>
      <c r="AX129" s="738" t="s">
        <v>509</v>
      </c>
      <c r="AY129" s="739"/>
      <c r="AZ129" s="739"/>
      <c r="BA129" s="739"/>
      <c r="BB129" s="739"/>
      <c r="BC129" s="739"/>
      <c r="BD129" s="739"/>
      <c r="BE129" s="740"/>
      <c r="BF129" s="757" t="s">
        <v>510</v>
      </c>
      <c r="BG129" s="758"/>
      <c r="BH129" s="758"/>
      <c r="BI129" s="758"/>
      <c r="BJ129" s="758"/>
      <c r="BK129" s="758"/>
      <c r="BL129" s="759"/>
      <c r="BM129" s="757">
        <v>16.43</v>
      </c>
      <c r="BN129" s="758"/>
      <c r="BO129" s="758"/>
      <c r="BP129" s="758"/>
      <c r="BQ129" s="758"/>
      <c r="BR129" s="758"/>
      <c r="BS129" s="759"/>
      <c r="BT129" s="757">
        <v>30</v>
      </c>
      <c r="BU129" s="758"/>
      <c r="BV129" s="758"/>
      <c r="BW129" s="758"/>
      <c r="BX129" s="758"/>
      <c r="BY129" s="758"/>
      <c r="BZ129" s="760"/>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761" t="s">
        <v>511</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512</v>
      </c>
      <c r="X130" s="764"/>
      <c r="Y130" s="764"/>
      <c r="Z130" s="765"/>
      <c r="AA130" s="766">
        <v>5276784</v>
      </c>
      <c r="AB130" s="767"/>
      <c r="AC130" s="767"/>
      <c r="AD130" s="767"/>
      <c r="AE130" s="768"/>
      <c r="AF130" s="769">
        <v>5342386</v>
      </c>
      <c r="AG130" s="767"/>
      <c r="AH130" s="767"/>
      <c r="AI130" s="767"/>
      <c r="AJ130" s="768"/>
      <c r="AK130" s="769">
        <v>5412969</v>
      </c>
      <c r="AL130" s="767"/>
      <c r="AM130" s="767"/>
      <c r="AN130" s="767"/>
      <c r="AO130" s="768"/>
      <c r="AP130" s="770"/>
      <c r="AQ130" s="771"/>
      <c r="AR130" s="771"/>
      <c r="AS130" s="771"/>
      <c r="AT130" s="772"/>
      <c r="AU130" s="227"/>
      <c r="AV130" s="227"/>
      <c r="AW130" s="227"/>
      <c r="AX130" s="738" t="s">
        <v>513</v>
      </c>
      <c r="AY130" s="739"/>
      <c r="AZ130" s="739"/>
      <c r="BA130" s="739"/>
      <c r="BB130" s="739"/>
      <c r="BC130" s="739"/>
      <c r="BD130" s="739"/>
      <c r="BE130" s="740"/>
      <c r="BF130" s="741">
        <v>-0.8</v>
      </c>
      <c r="BG130" s="742"/>
      <c r="BH130" s="742"/>
      <c r="BI130" s="742"/>
      <c r="BJ130" s="742"/>
      <c r="BK130" s="742"/>
      <c r="BL130" s="743"/>
      <c r="BM130" s="741">
        <v>25</v>
      </c>
      <c r="BN130" s="742"/>
      <c r="BO130" s="742"/>
      <c r="BP130" s="742"/>
      <c r="BQ130" s="742"/>
      <c r="BR130" s="742"/>
      <c r="BS130" s="743"/>
      <c r="BT130" s="741">
        <v>35</v>
      </c>
      <c r="BU130" s="742"/>
      <c r="BV130" s="742"/>
      <c r="BW130" s="742"/>
      <c r="BX130" s="742"/>
      <c r="BY130" s="742"/>
      <c r="BZ130" s="744"/>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514</v>
      </c>
      <c r="X131" s="748"/>
      <c r="Y131" s="748"/>
      <c r="Z131" s="749"/>
      <c r="AA131" s="750">
        <v>34709009</v>
      </c>
      <c r="AB131" s="751"/>
      <c r="AC131" s="751"/>
      <c r="AD131" s="751"/>
      <c r="AE131" s="752"/>
      <c r="AF131" s="753">
        <v>36857985</v>
      </c>
      <c r="AG131" s="751"/>
      <c r="AH131" s="751"/>
      <c r="AI131" s="751"/>
      <c r="AJ131" s="752"/>
      <c r="AK131" s="753">
        <v>35826287</v>
      </c>
      <c r="AL131" s="751"/>
      <c r="AM131" s="751"/>
      <c r="AN131" s="751"/>
      <c r="AO131" s="752"/>
      <c r="AP131" s="754"/>
      <c r="AQ131" s="755"/>
      <c r="AR131" s="755"/>
      <c r="AS131" s="755"/>
      <c r="AT131" s="756"/>
      <c r="AU131" s="227"/>
      <c r="AV131" s="227"/>
      <c r="AW131" s="227"/>
      <c r="AX131" s="716" t="s">
        <v>515</v>
      </c>
      <c r="AY131" s="717"/>
      <c r="AZ131" s="717"/>
      <c r="BA131" s="717"/>
      <c r="BB131" s="717"/>
      <c r="BC131" s="717"/>
      <c r="BD131" s="717"/>
      <c r="BE131" s="718"/>
      <c r="BF131" s="719" t="s">
        <v>506</v>
      </c>
      <c r="BG131" s="720"/>
      <c r="BH131" s="720"/>
      <c r="BI131" s="720"/>
      <c r="BJ131" s="720"/>
      <c r="BK131" s="720"/>
      <c r="BL131" s="721"/>
      <c r="BM131" s="719">
        <v>350</v>
      </c>
      <c r="BN131" s="720"/>
      <c r="BO131" s="720"/>
      <c r="BP131" s="720"/>
      <c r="BQ131" s="720"/>
      <c r="BR131" s="720"/>
      <c r="BS131" s="721"/>
      <c r="BT131" s="722"/>
      <c r="BU131" s="723"/>
      <c r="BV131" s="723"/>
      <c r="BW131" s="723"/>
      <c r="BX131" s="723"/>
      <c r="BY131" s="723"/>
      <c r="BZ131" s="724"/>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725" t="s">
        <v>516</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517</v>
      </c>
      <c r="W132" s="729"/>
      <c r="X132" s="729"/>
      <c r="Y132" s="729"/>
      <c r="Z132" s="730"/>
      <c r="AA132" s="731">
        <v>-0.32928049999999998</v>
      </c>
      <c r="AB132" s="732"/>
      <c r="AC132" s="732"/>
      <c r="AD132" s="732"/>
      <c r="AE132" s="733"/>
      <c r="AF132" s="734">
        <v>-1.52960071</v>
      </c>
      <c r="AG132" s="732"/>
      <c r="AH132" s="732"/>
      <c r="AI132" s="732"/>
      <c r="AJ132" s="733"/>
      <c r="AK132" s="734">
        <v>-0.59429547000000005</v>
      </c>
      <c r="AL132" s="732"/>
      <c r="AM132" s="732"/>
      <c r="AN132" s="732"/>
      <c r="AO132" s="733"/>
      <c r="AP132" s="735"/>
      <c r="AQ132" s="736"/>
      <c r="AR132" s="736"/>
      <c r="AS132" s="736"/>
      <c r="AT132" s="73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518</v>
      </c>
      <c r="W133" s="708"/>
      <c r="X133" s="708"/>
      <c r="Y133" s="708"/>
      <c r="Z133" s="709"/>
      <c r="AA133" s="710">
        <v>-1.5</v>
      </c>
      <c r="AB133" s="711"/>
      <c r="AC133" s="711"/>
      <c r="AD133" s="711"/>
      <c r="AE133" s="712"/>
      <c r="AF133" s="710">
        <v>-1.3</v>
      </c>
      <c r="AG133" s="711"/>
      <c r="AH133" s="711"/>
      <c r="AI133" s="711"/>
      <c r="AJ133" s="712"/>
      <c r="AK133" s="710">
        <v>-0.8</v>
      </c>
      <c r="AL133" s="711"/>
      <c r="AM133" s="711"/>
      <c r="AN133" s="711"/>
      <c r="AO133" s="712"/>
      <c r="AP133" s="713"/>
      <c r="AQ133" s="714"/>
      <c r="AR133" s="714"/>
      <c r="AS133" s="714"/>
      <c r="AT133" s="715"/>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HunJ1+8LBz1W6brDMXOsUFLuKFe3G6h6o93vbEeeEHD9aVgs2hnv49KWVJacrHqZlc6Vtb+te8TKAyFoIXQoeQ==" saltValue="ESdoeUEc5gJO14+75ARy6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4F9600-AA19-49F2-BB6F-0A81EEF46D9D}">
  <sheetPr>
    <pageSetUpPr fitToPage="1"/>
  </sheetPr>
  <dimension ref="A1:DQ105"/>
  <sheetViews>
    <sheetView showGridLines="0" view="pageBreakPreview" topLeftCell="CC7" zoomScaleNormal="85" zoomScaleSheetLayoutView="100"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519</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5ppt1PZBl89zGbFWlvKzLSdAnJIj54GSsr2v4xMDfaf7XXr2dyx0yDdzOK/wx2GCRDzFur+9BdPKrj4lPgF7Yw==" saltValue="8ao/YfQ36Vih7GXv+46RJ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2rMA4Hs8BbHN7Woid05WorP7hlans6sazJf+HW/m9vaH4RPQL6wbgZGOIB8vaTNhSGLVDhmssbPvQjpNYbkK7Q==" saltValue="uTUXLyGkIbw56/VF7yHSr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67"/>
  <sheetViews>
    <sheetView showGridLines="0" view="pageBreakPreview"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520</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521</v>
      </c>
      <c r="AL6" s="260"/>
      <c r="AM6" s="260"/>
      <c r="AN6" s="260"/>
    </row>
    <row r="7" spans="1:46" ht="13.5" customHeight="1" x14ac:dyDescent="0.15">
      <c r="A7" s="259"/>
      <c r="AK7" s="262"/>
      <c r="AL7" s="263"/>
      <c r="AM7" s="263"/>
      <c r="AN7" s="264"/>
      <c r="AO7" s="1105" t="s">
        <v>522</v>
      </c>
      <c r="AP7" s="265"/>
      <c r="AQ7" s="266" t="s">
        <v>523</v>
      </c>
      <c r="AR7" s="267"/>
    </row>
    <row r="8" spans="1:46" x14ac:dyDescent="0.15">
      <c r="A8" s="259"/>
      <c r="AK8" s="268"/>
      <c r="AL8" s="269"/>
      <c r="AM8" s="269"/>
      <c r="AN8" s="270"/>
      <c r="AO8" s="1106"/>
      <c r="AP8" s="271" t="s">
        <v>524</v>
      </c>
      <c r="AQ8" s="272" t="s">
        <v>525</v>
      </c>
      <c r="AR8" s="273" t="s">
        <v>526</v>
      </c>
    </row>
    <row r="9" spans="1:46" x14ac:dyDescent="0.15">
      <c r="A9" s="259"/>
      <c r="AK9" s="1117" t="s">
        <v>527</v>
      </c>
      <c r="AL9" s="1118"/>
      <c r="AM9" s="1118"/>
      <c r="AN9" s="1119"/>
      <c r="AO9" s="274">
        <v>12037032</v>
      </c>
      <c r="AP9" s="274">
        <v>64533</v>
      </c>
      <c r="AQ9" s="275">
        <v>69543</v>
      </c>
      <c r="AR9" s="276">
        <v>-7.2</v>
      </c>
    </row>
    <row r="10" spans="1:46" ht="13.5" customHeight="1" x14ac:dyDescent="0.15">
      <c r="A10" s="259"/>
      <c r="AK10" s="1117" t="s">
        <v>528</v>
      </c>
      <c r="AL10" s="1118"/>
      <c r="AM10" s="1118"/>
      <c r="AN10" s="1119"/>
      <c r="AO10" s="277">
        <v>11266</v>
      </c>
      <c r="AP10" s="277">
        <v>60</v>
      </c>
      <c r="AQ10" s="278">
        <v>2774</v>
      </c>
      <c r="AR10" s="279">
        <v>-97.8</v>
      </c>
    </row>
    <row r="11" spans="1:46" ht="13.5" customHeight="1" x14ac:dyDescent="0.15">
      <c r="A11" s="259"/>
      <c r="AK11" s="1117" t="s">
        <v>529</v>
      </c>
      <c r="AL11" s="1118"/>
      <c r="AM11" s="1118"/>
      <c r="AN11" s="1119"/>
      <c r="AO11" s="277">
        <v>36340</v>
      </c>
      <c r="AP11" s="277">
        <v>195</v>
      </c>
      <c r="AQ11" s="278">
        <v>457</v>
      </c>
      <c r="AR11" s="279">
        <v>-57.3</v>
      </c>
    </row>
    <row r="12" spans="1:46" ht="13.5" customHeight="1" x14ac:dyDescent="0.15">
      <c r="A12" s="259"/>
      <c r="AK12" s="1117" t="s">
        <v>530</v>
      </c>
      <c r="AL12" s="1118"/>
      <c r="AM12" s="1118"/>
      <c r="AN12" s="1119"/>
      <c r="AO12" s="277" t="s">
        <v>531</v>
      </c>
      <c r="AP12" s="277" t="s">
        <v>531</v>
      </c>
      <c r="AQ12" s="278">
        <v>16</v>
      </c>
      <c r="AR12" s="279" t="s">
        <v>531</v>
      </c>
    </row>
    <row r="13" spans="1:46" ht="13.5" customHeight="1" x14ac:dyDescent="0.15">
      <c r="A13" s="259"/>
      <c r="AK13" s="1117" t="s">
        <v>532</v>
      </c>
      <c r="AL13" s="1118"/>
      <c r="AM13" s="1118"/>
      <c r="AN13" s="1119"/>
      <c r="AO13" s="277" t="s">
        <v>531</v>
      </c>
      <c r="AP13" s="277" t="s">
        <v>531</v>
      </c>
      <c r="AQ13" s="278">
        <v>2048</v>
      </c>
      <c r="AR13" s="279" t="s">
        <v>531</v>
      </c>
    </row>
    <row r="14" spans="1:46" ht="13.5" customHeight="1" x14ac:dyDescent="0.15">
      <c r="A14" s="259"/>
      <c r="AK14" s="1117" t="s">
        <v>533</v>
      </c>
      <c r="AL14" s="1118"/>
      <c r="AM14" s="1118"/>
      <c r="AN14" s="1119"/>
      <c r="AO14" s="277">
        <v>234301</v>
      </c>
      <c r="AP14" s="277">
        <v>1256</v>
      </c>
      <c r="AQ14" s="278">
        <v>1567</v>
      </c>
      <c r="AR14" s="279">
        <v>-19.8</v>
      </c>
    </row>
    <row r="15" spans="1:46" ht="13.5" customHeight="1" x14ac:dyDescent="0.15">
      <c r="A15" s="259"/>
      <c r="AK15" s="1120" t="s">
        <v>534</v>
      </c>
      <c r="AL15" s="1121"/>
      <c r="AM15" s="1121"/>
      <c r="AN15" s="1122"/>
      <c r="AO15" s="277">
        <v>-617995</v>
      </c>
      <c r="AP15" s="277">
        <v>-3313</v>
      </c>
      <c r="AQ15" s="278">
        <v>-4078</v>
      </c>
      <c r="AR15" s="279">
        <v>-18.8</v>
      </c>
    </row>
    <row r="16" spans="1:46" x14ac:dyDescent="0.15">
      <c r="A16" s="259"/>
      <c r="AK16" s="1120" t="s">
        <v>188</v>
      </c>
      <c r="AL16" s="1121"/>
      <c r="AM16" s="1121"/>
      <c r="AN16" s="1122"/>
      <c r="AO16" s="277">
        <v>11700944</v>
      </c>
      <c r="AP16" s="277">
        <v>62732</v>
      </c>
      <c r="AQ16" s="278">
        <v>72328</v>
      </c>
      <c r="AR16" s="279">
        <v>-13.3</v>
      </c>
    </row>
    <row r="17" spans="1:46" x14ac:dyDescent="0.15">
      <c r="A17" s="259"/>
    </row>
    <row r="18" spans="1:46" x14ac:dyDescent="0.15">
      <c r="A18" s="259"/>
      <c r="AQ18" s="280"/>
      <c r="AR18" s="280"/>
    </row>
    <row r="19" spans="1:46" x14ac:dyDescent="0.15">
      <c r="A19" s="259"/>
      <c r="AK19" s="255" t="s">
        <v>535</v>
      </c>
    </row>
    <row r="20" spans="1:46" x14ac:dyDescent="0.15">
      <c r="A20" s="259"/>
      <c r="AK20" s="281"/>
      <c r="AL20" s="282"/>
      <c r="AM20" s="282"/>
      <c r="AN20" s="283"/>
      <c r="AO20" s="284" t="s">
        <v>536</v>
      </c>
      <c r="AP20" s="285" t="s">
        <v>537</v>
      </c>
      <c r="AQ20" s="286" t="s">
        <v>538</v>
      </c>
      <c r="AR20" s="287"/>
    </row>
    <row r="21" spans="1:46" s="260" customFormat="1" x14ac:dyDescent="0.15">
      <c r="A21" s="288"/>
      <c r="AK21" s="1123" t="s">
        <v>539</v>
      </c>
      <c r="AL21" s="1124"/>
      <c r="AM21" s="1124"/>
      <c r="AN21" s="1125"/>
      <c r="AO21" s="289">
        <v>6.13</v>
      </c>
      <c r="AP21" s="290">
        <v>7.03</v>
      </c>
      <c r="AQ21" s="291">
        <v>-0.9</v>
      </c>
      <c r="AS21" s="292"/>
      <c r="AT21" s="288"/>
    </row>
    <row r="22" spans="1:46" s="260" customFormat="1" x14ac:dyDescent="0.15">
      <c r="A22" s="288"/>
      <c r="AK22" s="1123" t="s">
        <v>540</v>
      </c>
      <c r="AL22" s="1124"/>
      <c r="AM22" s="1124"/>
      <c r="AN22" s="1125"/>
      <c r="AO22" s="293">
        <v>102.1</v>
      </c>
      <c r="AP22" s="294">
        <v>99.2</v>
      </c>
      <c r="AQ22" s="295">
        <v>2.9</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16" t="s">
        <v>541</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row>
    <row r="27" spans="1:46" x14ac:dyDescent="0.15">
      <c r="A27" s="300"/>
      <c r="AS27" s="255"/>
      <c r="AT27" s="255"/>
    </row>
    <row r="28" spans="1:46" ht="17.25" x14ac:dyDescent="0.15">
      <c r="A28" s="256" t="s">
        <v>542</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543</v>
      </c>
      <c r="AL29" s="260"/>
      <c r="AM29" s="260"/>
      <c r="AN29" s="260"/>
      <c r="AS29" s="302"/>
    </row>
    <row r="30" spans="1:46" ht="13.5" customHeight="1" x14ac:dyDescent="0.15">
      <c r="A30" s="259"/>
      <c r="AK30" s="262"/>
      <c r="AL30" s="263"/>
      <c r="AM30" s="263"/>
      <c r="AN30" s="264"/>
      <c r="AO30" s="1105" t="s">
        <v>522</v>
      </c>
      <c r="AP30" s="265"/>
      <c r="AQ30" s="266" t="s">
        <v>523</v>
      </c>
      <c r="AR30" s="267"/>
    </row>
    <row r="31" spans="1:46" x14ac:dyDescent="0.15">
      <c r="A31" s="259"/>
      <c r="AK31" s="268"/>
      <c r="AL31" s="269"/>
      <c r="AM31" s="269"/>
      <c r="AN31" s="270"/>
      <c r="AO31" s="1106"/>
      <c r="AP31" s="271" t="s">
        <v>524</v>
      </c>
      <c r="AQ31" s="272" t="s">
        <v>525</v>
      </c>
      <c r="AR31" s="273" t="s">
        <v>526</v>
      </c>
    </row>
    <row r="32" spans="1:46" ht="27" customHeight="1" x14ac:dyDescent="0.15">
      <c r="A32" s="259"/>
      <c r="AK32" s="1107" t="s">
        <v>544</v>
      </c>
      <c r="AL32" s="1108"/>
      <c r="AM32" s="1108"/>
      <c r="AN32" s="1109"/>
      <c r="AO32" s="303">
        <v>5367697</v>
      </c>
      <c r="AP32" s="303">
        <v>28778</v>
      </c>
      <c r="AQ32" s="304">
        <v>36026</v>
      </c>
      <c r="AR32" s="305">
        <v>-20.100000000000001</v>
      </c>
    </row>
    <row r="33" spans="1:46" ht="13.5" customHeight="1" x14ac:dyDescent="0.15">
      <c r="A33" s="259"/>
      <c r="AK33" s="1107" t="s">
        <v>545</v>
      </c>
      <c r="AL33" s="1108"/>
      <c r="AM33" s="1108"/>
      <c r="AN33" s="1109"/>
      <c r="AO33" s="303" t="s">
        <v>531</v>
      </c>
      <c r="AP33" s="303" t="s">
        <v>531</v>
      </c>
      <c r="AQ33" s="304" t="s">
        <v>531</v>
      </c>
      <c r="AR33" s="305" t="s">
        <v>531</v>
      </c>
    </row>
    <row r="34" spans="1:46" ht="27" customHeight="1" x14ac:dyDescent="0.15">
      <c r="A34" s="259"/>
      <c r="AK34" s="1107" t="s">
        <v>546</v>
      </c>
      <c r="AL34" s="1108"/>
      <c r="AM34" s="1108"/>
      <c r="AN34" s="1109"/>
      <c r="AO34" s="303" t="s">
        <v>531</v>
      </c>
      <c r="AP34" s="303" t="s">
        <v>531</v>
      </c>
      <c r="AQ34" s="304" t="s">
        <v>531</v>
      </c>
      <c r="AR34" s="305" t="s">
        <v>531</v>
      </c>
    </row>
    <row r="35" spans="1:46" ht="27" customHeight="1" x14ac:dyDescent="0.15">
      <c r="A35" s="259"/>
      <c r="AK35" s="1107" t="s">
        <v>547</v>
      </c>
      <c r="AL35" s="1108"/>
      <c r="AM35" s="1108"/>
      <c r="AN35" s="1109"/>
      <c r="AO35" s="303">
        <v>1153456</v>
      </c>
      <c r="AP35" s="303">
        <v>6184</v>
      </c>
      <c r="AQ35" s="304">
        <v>9412</v>
      </c>
      <c r="AR35" s="305">
        <v>-34.299999999999997</v>
      </c>
    </row>
    <row r="36" spans="1:46" ht="27" customHeight="1" x14ac:dyDescent="0.15">
      <c r="A36" s="259"/>
      <c r="AK36" s="1107" t="s">
        <v>548</v>
      </c>
      <c r="AL36" s="1108"/>
      <c r="AM36" s="1108"/>
      <c r="AN36" s="1109"/>
      <c r="AO36" s="303" t="s">
        <v>531</v>
      </c>
      <c r="AP36" s="303" t="s">
        <v>531</v>
      </c>
      <c r="AQ36" s="304">
        <v>651</v>
      </c>
      <c r="AR36" s="305" t="s">
        <v>531</v>
      </c>
    </row>
    <row r="37" spans="1:46" ht="13.5" customHeight="1" x14ac:dyDescent="0.15">
      <c r="A37" s="259"/>
      <c r="AK37" s="1107" t="s">
        <v>549</v>
      </c>
      <c r="AL37" s="1108"/>
      <c r="AM37" s="1108"/>
      <c r="AN37" s="1109"/>
      <c r="AO37" s="303">
        <v>212313</v>
      </c>
      <c r="AP37" s="303">
        <v>1138</v>
      </c>
      <c r="AQ37" s="304">
        <v>496</v>
      </c>
      <c r="AR37" s="305">
        <v>129.4</v>
      </c>
    </row>
    <row r="38" spans="1:46" ht="27" customHeight="1" x14ac:dyDescent="0.15">
      <c r="A38" s="259"/>
      <c r="AK38" s="1110" t="s">
        <v>550</v>
      </c>
      <c r="AL38" s="1111"/>
      <c r="AM38" s="1111"/>
      <c r="AN38" s="1112"/>
      <c r="AO38" s="306" t="s">
        <v>531</v>
      </c>
      <c r="AP38" s="306" t="s">
        <v>531</v>
      </c>
      <c r="AQ38" s="307">
        <v>0</v>
      </c>
      <c r="AR38" s="295" t="s">
        <v>531</v>
      </c>
      <c r="AS38" s="302"/>
    </row>
    <row r="39" spans="1:46" x14ac:dyDescent="0.15">
      <c r="A39" s="259"/>
      <c r="AK39" s="1110" t="s">
        <v>551</v>
      </c>
      <c r="AL39" s="1111"/>
      <c r="AM39" s="1111"/>
      <c r="AN39" s="1112"/>
      <c r="AO39" s="303">
        <v>-1533411</v>
      </c>
      <c r="AP39" s="303">
        <v>-8221</v>
      </c>
      <c r="AQ39" s="304">
        <v>-5535</v>
      </c>
      <c r="AR39" s="305">
        <v>48.5</v>
      </c>
      <c r="AS39" s="302"/>
    </row>
    <row r="40" spans="1:46" ht="27" customHeight="1" x14ac:dyDescent="0.15">
      <c r="A40" s="259"/>
      <c r="AK40" s="1107" t="s">
        <v>552</v>
      </c>
      <c r="AL40" s="1108"/>
      <c r="AM40" s="1108"/>
      <c r="AN40" s="1109"/>
      <c r="AO40" s="303">
        <v>-5412969</v>
      </c>
      <c r="AP40" s="303">
        <v>-29020</v>
      </c>
      <c r="AQ40" s="304">
        <v>-33207</v>
      </c>
      <c r="AR40" s="305">
        <v>-12.6</v>
      </c>
      <c r="AS40" s="302"/>
    </row>
    <row r="41" spans="1:46" x14ac:dyDescent="0.15">
      <c r="A41" s="259"/>
      <c r="AK41" s="1113" t="s">
        <v>302</v>
      </c>
      <c r="AL41" s="1114"/>
      <c r="AM41" s="1114"/>
      <c r="AN41" s="1115"/>
      <c r="AO41" s="303">
        <v>-212914</v>
      </c>
      <c r="AP41" s="303">
        <v>-1141</v>
      </c>
      <c r="AQ41" s="304">
        <v>7844</v>
      </c>
      <c r="AR41" s="305">
        <v>-114.5</v>
      </c>
      <c r="AS41" s="302"/>
    </row>
    <row r="42" spans="1:46" x14ac:dyDescent="0.15">
      <c r="A42" s="259"/>
      <c r="AK42" s="308" t="s">
        <v>553</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554</v>
      </c>
    </row>
    <row r="48" spans="1:46" x14ac:dyDescent="0.15">
      <c r="A48" s="259"/>
      <c r="AK48" s="313" t="s">
        <v>555</v>
      </c>
      <c r="AL48" s="313"/>
      <c r="AM48" s="313"/>
      <c r="AN48" s="313"/>
      <c r="AO48" s="313"/>
      <c r="AP48" s="313"/>
      <c r="AQ48" s="314"/>
      <c r="AR48" s="313"/>
    </row>
    <row r="49" spans="1:44" ht="13.5" customHeight="1" x14ac:dyDescent="0.15">
      <c r="A49" s="259"/>
      <c r="AK49" s="315"/>
      <c r="AL49" s="316"/>
      <c r="AM49" s="1100" t="s">
        <v>522</v>
      </c>
      <c r="AN49" s="1102" t="s">
        <v>556</v>
      </c>
      <c r="AO49" s="1103"/>
      <c r="AP49" s="1103"/>
      <c r="AQ49" s="1103"/>
      <c r="AR49" s="1104"/>
    </row>
    <row r="50" spans="1:44" x14ac:dyDescent="0.15">
      <c r="A50" s="259"/>
      <c r="AK50" s="317"/>
      <c r="AL50" s="318"/>
      <c r="AM50" s="1101"/>
      <c r="AN50" s="319" t="s">
        <v>557</v>
      </c>
      <c r="AO50" s="320" t="s">
        <v>558</v>
      </c>
      <c r="AP50" s="321" t="s">
        <v>559</v>
      </c>
      <c r="AQ50" s="322" t="s">
        <v>560</v>
      </c>
      <c r="AR50" s="323" t="s">
        <v>561</v>
      </c>
    </row>
    <row r="51" spans="1:44" x14ac:dyDescent="0.15">
      <c r="A51" s="259"/>
      <c r="AK51" s="315" t="s">
        <v>562</v>
      </c>
      <c r="AL51" s="316"/>
      <c r="AM51" s="324">
        <v>7845702</v>
      </c>
      <c r="AN51" s="325">
        <v>42078</v>
      </c>
      <c r="AO51" s="326">
        <v>-1.1000000000000001</v>
      </c>
      <c r="AP51" s="327">
        <v>48064</v>
      </c>
      <c r="AQ51" s="328">
        <v>-7.3</v>
      </c>
      <c r="AR51" s="329">
        <v>6.2</v>
      </c>
    </row>
    <row r="52" spans="1:44" x14ac:dyDescent="0.15">
      <c r="A52" s="259"/>
      <c r="AK52" s="330"/>
      <c r="AL52" s="331" t="s">
        <v>563</v>
      </c>
      <c r="AM52" s="332">
        <v>5020694</v>
      </c>
      <c r="AN52" s="333">
        <v>26927</v>
      </c>
      <c r="AO52" s="334">
        <v>32.799999999999997</v>
      </c>
      <c r="AP52" s="335">
        <v>30373</v>
      </c>
      <c r="AQ52" s="336">
        <v>3.4</v>
      </c>
      <c r="AR52" s="337">
        <v>29.4</v>
      </c>
    </row>
    <row r="53" spans="1:44" x14ac:dyDescent="0.15">
      <c r="A53" s="259"/>
      <c r="AK53" s="315" t="s">
        <v>564</v>
      </c>
      <c r="AL53" s="316"/>
      <c r="AM53" s="324">
        <v>9512904</v>
      </c>
      <c r="AN53" s="325">
        <v>50925</v>
      </c>
      <c r="AO53" s="326">
        <v>21</v>
      </c>
      <c r="AP53" s="327">
        <v>56662</v>
      </c>
      <c r="AQ53" s="328">
        <v>17.899999999999999</v>
      </c>
      <c r="AR53" s="329">
        <v>3.1</v>
      </c>
    </row>
    <row r="54" spans="1:44" x14ac:dyDescent="0.15">
      <c r="A54" s="259"/>
      <c r="AK54" s="330"/>
      <c r="AL54" s="331" t="s">
        <v>563</v>
      </c>
      <c r="AM54" s="332">
        <v>6486104</v>
      </c>
      <c r="AN54" s="333">
        <v>34722</v>
      </c>
      <c r="AO54" s="334">
        <v>28.9</v>
      </c>
      <c r="AP54" s="335">
        <v>34709</v>
      </c>
      <c r="AQ54" s="336">
        <v>14.3</v>
      </c>
      <c r="AR54" s="337">
        <v>14.6</v>
      </c>
    </row>
    <row r="55" spans="1:44" x14ac:dyDescent="0.15">
      <c r="A55" s="259"/>
      <c r="AK55" s="315" t="s">
        <v>565</v>
      </c>
      <c r="AL55" s="316"/>
      <c r="AM55" s="324">
        <v>8687571</v>
      </c>
      <c r="AN55" s="325">
        <v>46512</v>
      </c>
      <c r="AO55" s="326">
        <v>-8.6999999999999993</v>
      </c>
      <c r="AP55" s="327">
        <v>60285</v>
      </c>
      <c r="AQ55" s="328">
        <v>6.4</v>
      </c>
      <c r="AR55" s="329">
        <v>-15.1</v>
      </c>
    </row>
    <row r="56" spans="1:44" x14ac:dyDescent="0.15">
      <c r="A56" s="259"/>
      <c r="AK56" s="330"/>
      <c r="AL56" s="331" t="s">
        <v>563</v>
      </c>
      <c r="AM56" s="332">
        <v>4745224</v>
      </c>
      <c r="AN56" s="333">
        <v>25405</v>
      </c>
      <c r="AO56" s="334">
        <v>-26.8</v>
      </c>
      <c r="AP56" s="335">
        <v>36445</v>
      </c>
      <c r="AQ56" s="336">
        <v>5</v>
      </c>
      <c r="AR56" s="337">
        <v>-31.8</v>
      </c>
    </row>
    <row r="57" spans="1:44" x14ac:dyDescent="0.15">
      <c r="A57" s="259"/>
      <c r="AK57" s="315" t="s">
        <v>566</v>
      </c>
      <c r="AL57" s="316"/>
      <c r="AM57" s="324">
        <v>9398001</v>
      </c>
      <c r="AN57" s="325">
        <v>50317</v>
      </c>
      <c r="AO57" s="326">
        <v>8.1999999999999993</v>
      </c>
      <c r="AP57" s="327">
        <v>52714</v>
      </c>
      <c r="AQ57" s="328">
        <v>-12.6</v>
      </c>
      <c r="AR57" s="329">
        <v>20.8</v>
      </c>
    </row>
    <row r="58" spans="1:44" x14ac:dyDescent="0.15">
      <c r="A58" s="259"/>
      <c r="AK58" s="330"/>
      <c r="AL58" s="331" t="s">
        <v>563</v>
      </c>
      <c r="AM58" s="332">
        <v>6418354</v>
      </c>
      <c r="AN58" s="333">
        <v>34364</v>
      </c>
      <c r="AO58" s="334">
        <v>35.299999999999997</v>
      </c>
      <c r="AP58" s="335">
        <v>29032</v>
      </c>
      <c r="AQ58" s="336">
        <v>-20.3</v>
      </c>
      <c r="AR58" s="337">
        <v>55.6</v>
      </c>
    </row>
    <row r="59" spans="1:44" x14ac:dyDescent="0.15">
      <c r="A59" s="259"/>
      <c r="AK59" s="315" t="s">
        <v>567</v>
      </c>
      <c r="AL59" s="316"/>
      <c r="AM59" s="324">
        <v>10667856</v>
      </c>
      <c r="AN59" s="325">
        <v>57193</v>
      </c>
      <c r="AO59" s="326">
        <v>13.7</v>
      </c>
      <c r="AP59" s="327">
        <v>46001</v>
      </c>
      <c r="AQ59" s="328">
        <v>-12.7</v>
      </c>
      <c r="AR59" s="329">
        <v>26.4</v>
      </c>
    </row>
    <row r="60" spans="1:44" x14ac:dyDescent="0.15">
      <c r="A60" s="259"/>
      <c r="AK60" s="330"/>
      <c r="AL60" s="331" t="s">
        <v>563</v>
      </c>
      <c r="AM60" s="332">
        <v>6932954</v>
      </c>
      <c r="AN60" s="333">
        <v>37169</v>
      </c>
      <c r="AO60" s="334">
        <v>8.1999999999999993</v>
      </c>
      <c r="AP60" s="335">
        <v>27974</v>
      </c>
      <c r="AQ60" s="336">
        <v>-3.6</v>
      </c>
      <c r="AR60" s="337">
        <v>11.8</v>
      </c>
    </row>
    <row r="61" spans="1:44" x14ac:dyDescent="0.15">
      <c r="A61" s="259"/>
      <c r="AK61" s="315" t="s">
        <v>568</v>
      </c>
      <c r="AL61" s="338"/>
      <c r="AM61" s="324">
        <v>9222407</v>
      </c>
      <c r="AN61" s="325">
        <v>49405</v>
      </c>
      <c r="AO61" s="326">
        <v>6.6</v>
      </c>
      <c r="AP61" s="327">
        <v>52745</v>
      </c>
      <c r="AQ61" s="339">
        <v>-1.7</v>
      </c>
      <c r="AR61" s="329">
        <v>8.3000000000000007</v>
      </c>
    </row>
    <row r="62" spans="1:44" x14ac:dyDescent="0.15">
      <c r="A62" s="259"/>
      <c r="AK62" s="330"/>
      <c r="AL62" s="331" t="s">
        <v>563</v>
      </c>
      <c r="AM62" s="332">
        <v>5920666</v>
      </c>
      <c r="AN62" s="333">
        <v>31717</v>
      </c>
      <c r="AO62" s="334">
        <v>15.7</v>
      </c>
      <c r="AP62" s="335">
        <v>31707</v>
      </c>
      <c r="AQ62" s="336">
        <v>-0.2</v>
      </c>
      <c r="AR62" s="337">
        <v>15.9</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sheetData>
  <sheetProtection algorithmName="SHA-512" hashValue="99y2+mXk4W7IN9SjDGvFvO42B4uTjDeuXz4R6cGg7y/7S7aPaAQ1CWbm6hE/4AAt3ZXELGnKQc8V9AlmzQAo8A==" saltValue="DMdXgHF4GYFRvNdVCbZeW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570</v>
      </c>
    </row>
    <row r="121" spans="125:125" ht="13.5" hidden="1" customHeight="1" x14ac:dyDescent="0.15">
      <c r="DU121" s="253"/>
    </row>
  </sheetData>
  <sheetProtection algorithmName="SHA-512" hashValue="JbQwJMcZmJhq1i576P+EzLo1v2IVR9xBNcMboKe4aeFPC3JP/nyitwEkqBOfrCUPubxwhthQdpsVkg8KZ9qojw==" saltValue="22z6VLrGaS5uslvto1Kmk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571</v>
      </c>
    </row>
  </sheetData>
  <sheetProtection algorithmName="SHA-512" hashValue="yyxwWZa1TLssfK1k7KxaMaG1F9C7Z/VuevpVXYOuSwOTsn4MMar7bm0Ix6kf7Pdz4CopMR0kxVQ8F1Yf2rhNyA==" saltValue="9yDCdWynLbT9ipyIYZv8k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572</v>
      </c>
      <c r="G46" s="8" t="s">
        <v>573</v>
      </c>
      <c r="H46" s="8" t="s">
        <v>574</v>
      </c>
      <c r="I46" s="8" t="s">
        <v>575</v>
      </c>
      <c r="J46" s="9" t="s">
        <v>576</v>
      </c>
    </row>
    <row r="47" spans="2:10" ht="57.75" customHeight="1" x14ac:dyDescent="0.15">
      <c r="B47" s="10"/>
      <c r="C47" s="1126" t="s">
        <v>3</v>
      </c>
      <c r="D47" s="1126"/>
      <c r="E47" s="1127"/>
      <c r="F47" s="11">
        <v>24.68</v>
      </c>
      <c r="G47" s="12">
        <v>21.41</v>
      </c>
      <c r="H47" s="12">
        <v>18.84</v>
      </c>
      <c r="I47" s="12">
        <v>19.12</v>
      </c>
      <c r="J47" s="13">
        <v>22.47</v>
      </c>
    </row>
    <row r="48" spans="2:10" ht="57.75" customHeight="1" x14ac:dyDescent="0.15">
      <c r="B48" s="14"/>
      <c r="C48" s="1128" t="s">
        <v>4</v>
      </c>
      <c r="D48" s="1128"/>
      <c r="E48" s="1129"/>
      <c r="F48" s="15">
        <v>7.4</v>
      </c>
      <c r="G48" s="16">
        <v>8.2799999999999994</v>
      </c>
      <c r="H48" s="16">
        <v>7.24</v>
      </c>
      <c r="I48" s="16">
        <v>8.92</v>
      </c>
      <c r="J48" s="17">
        <v>9.61</v>
      </c>
    </row>
    <row r="49" spans="2:10" ht="57.75" customHeight="1" thickBot="1" x14ac:dyDescent="0.2">
      <c r="B49" s="18"/>
      <c r="C49" s="1130" t="s">
        <v>5</v>
      </c>
      <c r="D49" s="1130"/>
      <c r="E49" s="1131"/>
      <c r="F49" s="19">
        <v>0.99</v>
      </c>
      <c r="G49" s="20" t="s">
        <v>577</v>
      </c>
      <c r="H49" s="20" t="s">
        <v>578</v>
      </c>
      <c r="I49" s="20">
        <v>3.52</v>
      </c>
      <c r="J49" s="21">
        <v>3.38</v>
      </c>
    </row>
    <row r="50" spans="2:10" x14ac:dyDescent="0.15"/>
  </sheetData>
  <sheetProtection algorithmName="SHA-512" hashValue="Sd5pZbklDkiDOqJFpzTMoMKzoEk7a3jUnTm3vCAbE9KzBFnjAWEDkfEVJGsi+3rhC5S2PpmxgY3U2CYbl2xjBA==" saltValue="XTDNmdQqFXudaBQtFj11g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稲葉　泰輔</cp:lastModifiedBy>
  <cp:lastPrinted>2024-03-22T01:48:27Z</cp:lastPrinted>
  <dcterms:created xsi:type="dcterms:W3CDTF">2024-02-05T01:47:55Z</dcterms:created>
  <dcterms:modified xsi:type="dcterms:W3CDTF">2024-03-22T01:57:28Z</dcterms:modified>
  <cp:category/>
</cp:coreProperties>
</file>