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1.41.109\zaisei04\026　財政状況資料集\R5財政状況資料集\03_組合せ分析・ストック情報項目除く（3月末公表分_R4年度決算)\07_分析内容チェック済み\"/>
    </mc:Choice>
  </mc:AlternateContent>
  <xr:revisionPtr revIDLastSave="0" documentId="13_ncr:1_{60BC2A69-4E88-42F9-ACE4-7650696AED98}" xr6:coauthVersionLast="47" xr6:coauthVersionMax="47" xr10:uidLastSave="{00000000-0000-0000-0000-000000000000}"/>
  <bookViews>
    <workbookView xWindow="-120" yWindow="-120" windowWidth="2763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7"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U37" i="10"/>
  <c r="C37" i="10"/>
  <c r="BE36" i="10"/>
  <c r="U36" i="10"/>
  <c r="BE35" i="10"/>
  <c r="BE34" i="10"/>
  <c r="C34" i="10"/>
  <c r="C35" i="10" s="1"/>
  <c r="C36"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s="1"/>
  <c r="CO34" i="10" l="1"/>
  <c r="CO35" i="10" s="1"/>
  <c r="CO36" i="10" s="1"/>
</calcChain>
</file>

<file path=xl/sharedStrings.xml><?xml version="1.0" encoding="utf-8"?>
<sst xmlns="http://schemas.openxmlformats.org/spreadsheetml/2006/main" count="1109" uniqueCount="610">
  <si>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</si>
  <si>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</si>
  <si>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</si>
  <si>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</si>
  <si>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</si>
  <si>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</si>
  <si>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</si>
  <si>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</si>
  <si>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</si>
  <si>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</si>
  <si>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</si>
  <si>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</si>
  <si>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</si>
  <si>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</si>
  <si>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</si>
  <si>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</si>
  <si>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</si>
  <si>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</si>
  <si>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</si>
  <si>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</si>
  <si>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</si>
  <si>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</si>
  <si>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</si>
  <si>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</si>
  <si>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</si>
  <si>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</si>
  <si>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</si>
  <si>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</si>
  <si>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</si>
  <si>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</si>
  <si>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</si>
  <si>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</si>
  <si>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</si>
  <si>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</si>
  <si>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</si>
  <si>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</si>
  <si>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</si>
  <si>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</si>
  <si>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</si>
  <si>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</si>
  <si>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</si>
  <si>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</si>
  <si>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</si>
  <si>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</si>
  <si>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</si>
  <si>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</si>
  <si>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</si>
  <si>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</si>
  <si>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</si>
  <si>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</si>
  <si>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</si>
  <si>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</si>
  <si>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</si>
  <si>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</si>
  <si>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</si>
  <si>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</si>
  <si>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</si>
  <si>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</si>
  <si>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</si>
  <si>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</si>
  <si>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</si>
  <si>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</si>
  <si>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</si>
  <si>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</si>
  <si>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</si>
  <si>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</si>
  <si>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</si>
  <si>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</si>
  <si>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</si>
  <si>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</si>
  <si>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</si>
  <si>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</si>
  <si>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</si>
  <si>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</si>
  <si>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</si>
  <si>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</si>
  <si>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</si>
  <si>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</si>
  <si>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</si>
  <si>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</si>
  <si>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</si>
  <si>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</si>
  <si>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</si>
  <si>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</si>
  <si>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</si>
  <si>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</si>
  <si>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</si>
  <si>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</si>
  <si>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</si>
  <si>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</si>
  <si>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</si>
  <si>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</si>
  <si>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</si>
  <si>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</si>
  <si>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</si>
  <si>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</si>
  <si>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</si>
  <si>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</si>
  <si>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</si>
  <si>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</si>
  <si>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蒲郡市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</si>
  <si>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</si>
  <si>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</si>
  <si>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</si>
  <si>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</si>
  <si>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</si>
  <si>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</si>
  <si>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</si>
  <si>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</si>
  <si>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</si>
  <si>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</si>
  <si>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</si>
  <si>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</si>
  <si>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</si>
  <si>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</si>
  <si>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</si>
  <si>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</si>
  <si>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</si>
  <si>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</si>
  <si>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</si>
  <si>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</si>
  <si>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</si>
  <si>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</si>
  <si>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</si>
  <si>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</si>
  <si>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</si>
  <si>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</si>
  <si>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</si>
  <si>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</si>
  <si>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</si>
  <si>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</si>
  <si>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</si>
  <si>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</si>
  <si>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</si>
  <si>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</si>
  <si>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</si>
  <si>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</si>
  <si>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</si>
  <si>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</si>
  <si>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</si>
  <si>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</si>
  <si>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</si>
  <si>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</si>
  <si>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</si>
  <si>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</si>
  <si>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</si>
  <si>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</si>
  <si>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</si>
  <si>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</si>
  <si>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</si>
  <si>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</si>
  <si>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</si>
  <si>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</si>
  <si>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</si>
  <si>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</si>
  <si>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</si>
  <si>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</si>
  <si>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</si>
  <si>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</si>
  <si>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</si>
  <si>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</si>
  <si>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</si>
  <si>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</si>
  <si>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</si>
  <si>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</si>
  <si>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</si>
  <si>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</si>
  <si>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</si>
  <si>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</si>
  <si>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</si>
  <si>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</si>
  <si>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</si>
  <si>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</si>
  <si>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</si>
  <si>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</si>
  <si>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</si>
  <si>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</si>
  <si>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</si>
  <si>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</si>
  <si>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</si>
  <si>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</si>
  <si>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</si>
  <si>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</si>
  <si>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</si>
  <si>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</si>
  <si>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</si>
  <si>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</si>
  <si>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</si>
  <si>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</si>
  <si>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</si>
  <si>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</si>
  <si>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</si>
  <si>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</si>
  <si>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</si>
  <si>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</si>
  <si>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</si>
  <si>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</si>
  <si>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</si>
  <si>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</si>
  <si>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</si>
  <si>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</si>
  <si>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</si>
  <si>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</si>
  <si>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</si>
  <si>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</si>
  <si>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</si>
  <si>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</si>
  <si>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</si>
  <si>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</si>
  <si>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</si>
  <si>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</si>
  <si>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</si>
  <si>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</si>
  <si>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</si>
  <si>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</si>
  <si>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愛知県蒲郡市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</si>
  <si>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</si>
  <si>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</si>
  <si>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</si>
  <si>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</si>
  <si>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</si>
  <si>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</si>
  <si>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</si>
  <si>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</si>
  <si>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</si>
  <si>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</si>
  <si>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</si>
  <si>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</si>
  <si>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</si>
  <si>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</si>
  <si>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</si>
  <si>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</si>
  <si>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</si>
  <si>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</si>
  <si>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</si>
  <si>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</si>
  <si>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</si>
  <si>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</si>
  <si>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</si>
  <si>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</si>
  <si>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</si>
  <si>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</si>
  <si>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</si>
  <si>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</si>
  <si>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</si>
  <si>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</si>
  <si>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</si>
  <si>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</si>
  <si>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</si>
  <si>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</si>
  <si>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</si>
  <si>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</si>
  <si>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</si>
  <si>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</si>
  <si>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</si>
  <si>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</si>
  <si>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</si>
  <si>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</si>
  <si>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</si>
  <si>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</si>
  <si>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</si>
  <si>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</si>
  <si>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</si>
  <si>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</si>
  <si>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</si>
  <si>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</si>
  <si>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</si>
  <si>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</si>
  <si>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</si>
  <si>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</si>
  <si>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</si>
  <si>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</si>
  <si>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</si>
  <si>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</si>
  <si>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</si>
  <si>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</si>
  <si>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</si>
  <si>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</si>
  <si>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</si>
  <si>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</si>
  <si>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</si>
  <si>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</si>
  <si>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</si>
  <si>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</si>
  <si>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</si>
  <si>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</si>
  <si>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</si>
  <si>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</si>
  <si>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</si>
  <si>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</si>
  <si>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</si>
  <si>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</si>
  <si>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</si>
  <si>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</si>
  <si>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</si>
  <si>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</si>
  <si>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</si>
  <si>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</si>
  <si>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</si>
  <si>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</si>
  <si>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</si>
  <si>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</si>
  <si>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</si>
  <si>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</si>
  <si>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</si>
  <si>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</si>
  <si>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</si>
  <si>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</si>
  <si>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</si>
  <si>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</si>
  <si>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</si>
  <si>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</si>
  <si>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</si>
  <si>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</si>
  <si>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</si>
  <si>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</si>
  <si>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</si>
  <si>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</si>
  <si>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</si>
  <si>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</si>
  <si>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</si>
  <si>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</si>
  <si>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</si>
  <si>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</si>
  <si>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</si>
  <si>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</si>
  <si>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</si>
  <si>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</si>
  <si>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</si>
  <si>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</si>
  <si>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</si>
  <si>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</si>
  <si>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</si>
  <si>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</si>
  <si>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上水道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</si>
  <si>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</si>
  <si>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</si>
  <si>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</si>
  <si>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</si>
  <si>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</si>
  <si>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</si>
  <si>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</si>
  <si>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</si>
  <si>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</si>
  <si>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</si>
  <si>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</si>
  <si>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</si>
  <si>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</si>
  <si>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</si>
  <si>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</si>
  <si>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</si>
  <si>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</si>
  <si>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</si>
  <si>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</si>
  <si>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</si>
  <si>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</si>
  <si>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</si>
  <si>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</si>
  <si>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</si>
  <si>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</si>
  <si>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</si>
  <si>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</si>
  <si>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</si>
  <si>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</si>
  <si>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</si>
  <si>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</si>
  <si>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</si>
  <si>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</si>
  <si>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</si>
  <si>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愛知県蒲郡市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</si>
  <si>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</si>
  <si>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</si>
  <si>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</si>
  <si>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</si>
  <si>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</si>
  <si>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</si>
  <si>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</si>
  <si>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</si>
  <si>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</si>
  <si>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</si>
  <si>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</si>
  <si>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</si>
  <si>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</si>
  <si>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</si>
  <si>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</si>
  <si>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</si>
  <si>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</si>
  <si>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</si>
  <si>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</si>
  <si>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</si>
  <si>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</si>
  <si>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公共用地対策事業特別会計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</si>
  <si>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</si>
  <si>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</si>
  <si>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</si>
  <si>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</si>
  <si>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</si>
  <si>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</si>
  <si>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</si>
  <si>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</si>
  <si>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</si>
  <si>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</si>
  <si>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</si>
  <si>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</si>
  <si>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</si>
  <si>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</si>
  <si>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</si>
  <si>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</si>
  <si>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</si>
  <si>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</si>
  <si>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</si>
  <si>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</si>
  <si>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</si>
  <si>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</si>
  <si>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モーターボート競走事業会計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</si>
  <si>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</si>
  <si>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</si>
  <si>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</si>
  <si>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</si>
  <si>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</si>
  <si>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</si>
  <si>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</si>
  <si>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</si>
  <si>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</si>
  <si>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</si>
  <si>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</si>
  <si>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</si>
  <si>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</si>
  <si>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</si>
  <si>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</si>
  <si>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</si>
  <si>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</si>
  <si>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</si>
  <si>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</si>
  <si>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</si>
  <si>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</si>
  <si>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</si>
  <si>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</si>
  <si>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</si>
  <si>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</si>
  <si>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</si>
  <si>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</si>
  <si>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</si>
  <si>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</si>
  <si>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</si>
  <si>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</si>
  <si>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</si>
  <si>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</si>
  <si>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</si>
  <si>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</si>
  <si>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</si>
  <si>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</si>
  <si>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</si>
  <si>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</si>
  <si>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</si>
  <si>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</si>
  <si>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</si>
  <si>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</si>
  <si>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</si>
  <si>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</si>
  <si>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</si>
  <si>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</si>
  <si>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</si>
  <si>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</si>
  <si>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</si>
  <si>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</si>
  <si>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</si>
  <si>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</si>
  <si>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</si>
  <si>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</si>
  <si>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</si>
  <si>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</si>
  <si>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</si>
  <si>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</si>
  <si>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</si>
  <si>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</si>
  <si>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</si>
  <si>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</si>
  <si>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</si>
  <si>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</si>
  <si>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</si>
  <si>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</si>
  <si>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</si>
  <si>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</si>
  <si>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</si>
  <si>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</si>
  <si>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</si>
  <si>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モーターボート競走事業会計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</si>
  <si>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</si>
  <si>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</si>
  <si>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</si>
  <si>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</si>
  <si>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</si>
  <si>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</si>
  <si>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</si>
  <si>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</si>
  <si>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</si>
  <si>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</si>
  <si>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</si>
  <si>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</si>
  <si>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</si>
  <si>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</si>
  <si>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</si>
  <si>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</si>
  <si>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</si>
  <si>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</si>
  <si>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</si>
  <si>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</si>
  <si>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</si>
  <si>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</si>
  <si>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</si>
  <si>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</si>
  <si>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</si>
  <si>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</si>
  <si>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</si>
  <si>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</si>
  <si>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</si>
  <si>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</si>
  <si>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</si>
  <si>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</si>
  <si>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</si>
  <si>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</si>
  <si>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</si>
  <si>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</si>
  <si>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</si>
  <si>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</si>
  <si>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</si>
  <si>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</si>
  <si>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</si>
  <si>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</si>
  <si>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</si>
  <si>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</si>
  <si>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</si>
  <si>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</si>
  <si>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</si>
  <si>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</si>
  <si>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</si>
  <si>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</si>
  <si>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</si>
  <si>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</si>
  <si>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</si>
  <si>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</si>
  <si>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</si>
  <si>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</si>
  <si>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</si>
  <si>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</si>
  <si>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</si>
  <si>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</si>
  <si>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</si>
  <si>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</si>
  <si>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</si>
  <si>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</si>
  <si>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</si>
  <si>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</si>
  <si>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</si>
  <si>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</si>
  <si>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</si>
  <si>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</si>
  <si>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</si>
  <si>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</si>
  <si>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</si>
  <si>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</si>
  <si>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</si>
  <si>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</si>
  <si>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</si>
  <si>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</si>
  <si>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</si>
  <si>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</si>
  <si>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</si>
  <si>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</si>
  <si>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</si>
  <si>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</si>
  <si>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</si>
  <si>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</si>
  <si>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</si>
  <si>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</si>
  <si>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</si>
  <si>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5.42</t>
  </si>
  <si>
    <t>モーターボート競走事業会計</t>
  </si>
  <si>
    <t>病院事業会計</t>
  </si>
  <si>
    <t>▲ 0.62</t>
  </si>
  <si>
    <t>一般会計</t>
  </si>
  <si>
    <t>水道事業会計</t>
  </si>
  <si>
    <t>公共用地対策事業特別会計</t>
  </si>
  <si>
    <t>下水道事業会計</t>
  </si>
  <si>
    <t>土地区画整理事業特別会計</t>
  </si>
  <si>
    <t>国民健康保険事業特別会計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</si>
  <si>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</si>
  <si>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</si>
  <si>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</si>
  <si>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</si>
  <si>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</si>
  <si>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</si>
  <si>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</si>
  <si>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</si>
  <si>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</si>
  <si>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蒲郡市幸田町衛生組合</t>
    <rPh sb="0" eb="3">
      <t>ガマゴオリシ</t>
    </rPh>
    <rPh sb="3" eb="6">
      <t>コウタチョウ</t>
    </rPh>
    <rPh sb="6" eb="10">
      <t>エイセイクミアイ</t>
    </rPh>
    <phoneticPr fontId="2"/>
  </si>
  <si>
    <t>愛知県後期高齢者医療広域連合（一般会計）</t>
    <phoneticPr fontId="2"/>
  </si>
  <si>
    <t>愛知県後期高齢者医療広域連合（後期高齢者医療特別会計）</t>
    <phoneticPr fontId="2"/>
  </si>
  <si>
    <t>東三河広域連合（一般会計）</t>
    <rPh sb="8" eb="12">
      <t>イッパンカイケイ</t>
    </rPh>
    <phoneticPr fontId="2"/>
  </si>
  <si>
    <t>東三河広域連合（介護保険特別会計）</t>
    <phoneticPr fontId="2"/>
  </si>
  <si>
    <t>蒲郡交通安全事業会</t>
    <rPh sb="0" eb="2">
      <t>ガマゴオリ</t>
    </rPh>
    <rPh sb="2" eb="6">
      <t>コウツウアンゼン</t>
    </rPh>
    <rPh sb="6" eb="9">
      <t>ジギョウカイ</t>
    </rPh>
    <phoneticPr fontId="2"/>
  </si>
  <si>
    <t>蒲郡港営施設</t>
    <rPh sb="0" eb="2">
      <t>ガマゴオリ</t>
    </rPh>
    <rPh sb="2" eb="3">
      <t>ミナト</t>
    </rPh>
    <rPh sb="3" eb="4">
      <t>エイ</t>
    </rPh>
    <rPh sb="4" eb="6">
      <t>シセツ</t>
    </rPh>
    <phoneticPr fontId="2"/>
  </si>
  <si>
    <t>蒲郡土地開発公社</t>
    <rPh sb="0" eb="2">
      <t>ガマゴオリ</t>
    </rPh>
    <rPh sb="2" eb="8">
      <t>トチカイハツコウシャ</t>
    </rPh>
    <phoneticPr fontId="2"/>
  </si>
  <si>
    <t>-</t>
    <phoneticPr fontId="2"/>
  </si>
  <si>
    <t>モーターボート競走事業収益基金</t>
    <phoneticPr fontId="5"/>
  </si>
  <si>
    <t>教育施設整備事業基金</t>
    <phoneticPr fontId="2"/>
  </si>
  <si>
    <t>ふるさと蒲郡応援基金</t>
    <phoneticPr fontId="2"/>
  </si>
  <si>
    <t>新型コロナウイルス感染症対策基金</t>
    <phoneticPr fontId="2"/>
  </si>
  <si>
    <t>社会福祉基金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</si>
</sst>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C76C-43D5-AAA1-2659066965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33605</c:v>
                </c:pt>
                <c:pt idx="1">
                  <c:v>57422</c:v>
                </c:pt>
                <c:pt idx="2">
                  <c:v>46584</c:v>
                </c:pt>
                <c:pt idx="3">
                  <c:v>61968</c:v>
                </c:pt>
                <c:pt idx="4">
                  <c:v>57630</c:v>
                </c:pt>
              </c:numCache>
            </c:numRef>
          </c:val>
          <c:smooth val="0"/>
          <c:extLst>
            <c:ext xmlns:c16="http://schemas.microsoft.com/office/drawing/2014/chart" uri="{C3380CC4-5D6E-409C-BE32-E72D297353CC}">
              <c16:uniqueId val="{00000001-C76C-43D5-AAA1-2659066965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11.1</c:v>
                </c:pt>
                <c:pt idx="1">
                  <c:v>12.06</c:v>
                </c:pt>
                <c:pt idx="2">
                  <c:v>13.68</c:v>
                </c:pt>
                <c:pt idx="3">
                  <c:v>16.96</c:v>
                </c:pt>
                <c:pt idx="4">
                  <c:v>8.51</c:v>
                </c:pt>
              </c:numCache>
            </c:numRef>
          </c:val>
          <c:extLst>
            <c:ext xmlns:c16="http://schemas.microsoft.com/office/drawing/2014/chart" uri="{C3380CC4-5D6E-409C-BE32-E72D297353CC}">
              <c16:uniqueId val="{00000000-1C4F-4599-A131-AA0FC231379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21.44</c:v>
                </c:pt>
                <c:pt idx="1">
                  <c:v>23.26</c:v>
                </c:pt>
                <c:pt idx="2">
                  <c:v>25.68</c:v>
                </c:pt>
                <c:pt idx="3">
                  <c:v>29.16</c:v>
                </c:pt>
                <c:pt idx="4">
                  <c:v>38.130000000000003</c:v>
                </c:pt>
              </c:numCache>
            </c:numRef>
          </c:val>
          <c:extLst>
            <c:ext xmlns:c16="http://schemas.microsoft.com/office/drawing/2014/chart" uri="{C3380CC4-5D6E-409C-BE32-E72D297353CC}">
              <c16:uniqueId val="{00000001-1C4F-4599-A131-AA0FC231379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1.08</c:v>
                </c:pt>
                <c:pt idx="1">
                  <c:v>1.27</c:v>
                </c:pt>
                <c:pt idx="2">
                  <c:v>2.09</c:v>
                </c:pt>
                <c:pt idx="3">
                  <c:v>6.2</c:v>
                </c:pt>
                <c:pt idx="4">
                  <c:v>-5.42</c:v>
                </c:pt>
              </c:numCache>
            </c:numRef>
          </c:val>
          <c:smooth val="0"/>
          <c:extLst>
            <c:ext xmlns:c16="http://schemas.microsoft.com/office/drawing/2014/chart" uri="{C3380CC4-5D6E-409C-BE32-E72D297353CC}">
              <c16:uniqueId val="{00000002-1C4F-4599-A131-AA0FC231379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2.12</c:v>
                </c:pt>
                <c:pt idx="2">
                  <c:v>#N/A</c:v>
                </c:pt>
                <c:pt idx="3">
                  <c:v>0.18</c:v>
                </c:pt>
                <c:pt idx="4">
                  <c:v>#N/A</c:v>
                </c:pt>
                <c:pt idx="5">
                  <c:v>1.57</c:v>
                </c:pt>
                <c:pt idx="6">
                  <c:v>#N/A</c:v>
                </c:pt>
                <c:pt idx="7">
                  <c:v>1.01</c:v>
                </c:pt>
                <c:pt idx="8">
                  <c:v>#N/A</c:v>
                </c:pt>
                <c:pt idx="9">
                  <c:v>0.22</c:v>
                </c:pt>
              </c:numCache>
            </c:numRef>
          </c:val>
          <c:extLst>
            <c:ext xmlns:c16="http://schemas.microsoft.com/office/drawing/2014/chart" uri="{C3380CC4-5D6E-409C-BE32-E72D297353CC}">
              <c16:uniqueId val="{00000000-A148-4F78-BA7A-D6521CF14F3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48-4F78-BA7A-D6521CF14F3C}"/>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0.48</c:v>
                </c:pt>
                <c:pt idx="4">
                  <c:v>#N/A</c:v>
                </c:pt>
                <c:pt idx="5">
                  <c:v>0.51</c:v>
                </c:pt>
                <c:pt idx="6">
                  <c:v>#N/A</c:v>
                </c:pt>
                <c:pt idx="7">
                  <c:v>0.66</c:v>
                </c:pt>
                <c:pt idx="8">
                  <c:v>#N/A</c:v>
                </c:pt>
                <c:pt idx="9">
                  <c:v>0.34</c:v>
                </c:pt>
              </c:numCache>
            </c:numRef>
          </c:val>
          <c:extLst>
            <c:ext xmlns:c16="http://schemas.microsoft.com/office/drawing/2014/chart" uri="{C3380CC4-5D6E-409C-BE32-E72D297353CC}">
              <c16:uniqueId val="{00000002-A148-4F78-BA7A-D6521CF14F3C}"/>
            </c:ext>
          </c:extLst>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0.31</c:v>
                </c:pt>
                <c:pt idx="2">
                  <c:v>#N/A</c:v>
                </c:pt>
                <c:pt idx="3">
                  <c:v>0.88</c:v>
                </c:pt>
                <c:pt idx="4">
                  <c:v>#N/A</c:v>
                </c:pt>
                <c:pt idx="5">
                  <c:v>1.1499999999999999</c:v>
                </c:pt>
                <c:pt idx="6">
                  <c:v>#N/A</c:v>
                </c:pt>
                <c:pt idx="7">
                  <c:v>3.58</c:v>
                </c:pt>
                <c:pt idx="8">
                  <c:v>#N/A</c:v>
                </c:pt>
                <c:pt idx="9">
                  <c:v>0.4</c:v>
                </c:pt>
              </c:numCache>
            </c:numRef>
          </c:val>
          <c:extLst>
            <c:ext xmlns:c16="http://schemas.microsoft.com/office/drawing/2014/chart" uri="{C3380CC4-5D6E-409C-BE32-E72D297353CC}">
              <c16:uniqueId val="{00000003-A148-4F78-BA7A-D6521CF14F3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#N/A</c:v>
                </c:pt>
                <c:pt idx="3">
                  <c:v>1.9</c:v>
                </c:pt>
                <c:pt idx="4">
                  <c:v>#N/A</c:v>
                </c:pt>
                <c:pt idx="5">
                  <c:v>2.2599999999999998</c:v>
                </c:pt>
                <c:pt idx="6">
                  <c:v>#N/A</c:v>
                </c:pt>
                <c:pt idx="7">
                  <c:v>2.61</c:v>
                </c:pt>
                <c:pt idx="8">
                  <c:v>#N/A</c:v>
                </c:pt>
                <c:pt idx="9">
                  <c:v>2.4</c:v>
                </c:pt>
              </c:numCache>
            </c:numRef>
          </c:val>
          <c:extLst>
            <c:ext xmlns:c16="http://schemas.microsoft.com/office/drawing/2014/chart" uri="{C3380CC4-5D6E-409C-BE32-E72D297353CC}">
              <c16:uniqueId val="{00000004-A148-4F78-BA7A-D6521CF14F3C}"/>
            </c:ext>
          </c:extLst>
        </c:ser>
        <c:ser>
          <c:idx val="5"/>
          <c:order val="5"/>
          <c:tx>
            <c:strRef>
              <c:f>データシート!$A$32</c:f>
              <c:strCache>
                <c:ptCount val="1"/>
                <c:pt idx="0">
                  <c:v>公共用地対策事業特別会計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3.09</c:v>
                </c:pt>
                <c:pt idx="2">
                  <c:v>#N/A</c:v>
                </c:pt>
                <c:pt idx="3">
                  <c:v>2.72</c:v>
                </c:pt>
                <c:pt idx="4">
                  <c:v>#N/A</c:v>
                </c:pt>
                <c:pt idx="5">
                  <c:v>3.13</c:v>
                </c:pt>
                <c:pt idx="6">
                  <c:v>#N/A</c:v>
                </c:pt>
                <c:pt idx="7">
                  <c:v>2.79</c:v>
                </c:pt>
                <c:pt idx="8">
                  <c:v>#N/A</c:v>
                </c:pt>
                <c:pt idx="9">
                  <c:v>3.34</c:v>
                </c:pt>
              </c:numCache>
            </c:numRef>
          </c:val>
          <c:extLst>
            <c:ext xmlns:c16="http://schemas.microsoft.com/office/drawing/2014/chart" uri="{C3380CC4-5D6E-409C-BE32-E72D297353CC}">
              <c16:uniqueId val="{00000005-A148-4F78-BA7A-D6521CF14F3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6.38</c:v>
                </c:pt>
                <c:pt idx="2">
                  <c:v>#N/A</c:v>
                </c:pt>
                <c:pt idx="3">
                  <c:v>6.54</c:v>
                </c:pt>
                <c:pt idx="4">
                  <c:v>#N/A</c:v>
                </c:pt>
                <c:pt idx="5">
                  <c:v>6.2</c:v>
                </c:pt>
                <c:pt idx="6">
                  <c:v>#N/A</c:v>
                </c:pt>
                <c:pt idx="7">
                  <c:v>5.84</c:v>
                </c:pt>
                <c:pt idx="8">
                  <c:v>#N/A</c:v>
                </c:pt>
                <c:pt idx="9">
                  <c:v>4.4000000000000004</c:v>
                </c:pt>
              </c:numCache>
            </c:numRef>
          </c:val>
          <c:extLst>
            <c:ext xmlns:c16="http://schemas.microsoft.com/office/drawing/2014/chart" uri="{C3380CC4-5D6E-409C-BE32-E72D297353CC}">
              <c16:uniqueId val="{00000006-A148-4F78-BA7A-D6521CF14F3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8</c:v>
                </c:pt>
                <c:pt idx="2">
                  <c:v>#N/A</c:v>
                </c:pt>
                <c:pt idx="3">
                  <c:v>8.9600000000000009</c:v>
                </c:pt>
                <c:pt idx="4">
                  <c:v>#N/A</c:v>
                </c:pt>
                <c:pt idx="5">
                  <c:v>10.54</c:v>
                </c:pt>
                <c:pt idx="6">
                  <c:v>#N/A</c:v>
                </c:pt>
                <c:pt idx="7">
                  <c:v>11.19</c:v>
                </c:pt>
                <c:pt idx="8">
                  <c:v>#N/A</c:v>
                </c:pt>
                <c:pt idx="9">
                  <c:v>4.75</c:v>
                </c:pt>
              </c:numCache>
            </c:numRef>
          </c:val>
          <c:extLst>
            <c:ext xmlns:c16="http://schemas.microsoft.com/office/drawing/2014/chart" uri="{C3380CC4-5D6E-409C-BE32-E72D297353CC}">
              <c16:uniqueId val="{00000007-A148-4F78-BA7A-D6521CF14F3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0.62</c:v>
                </c:pt>
                <c:pt idx="1">
                  <c:v>#N/A</c:v>
                </c:pt>
                <c:pt idx="2">
                  <c:v>#N/A</c:v>
                </c:pt>
                <c:pt idx="3">
                  <c:v>2.1800000000000002</c:v>
                </c:pt>
                <c:pt idx="4">
                  <c:v>#N/A</c:v>
                </c:pt>
                <c:pt idx="5">
                  <c:v>6.45</c:v>
                </c:pt>
                <c:pt idx="6">
                  <c:v>#N/A</c:v>
                </c:pt>
                <c:pt idx="7">
                  <c:v>13.64</c:v>
                </c:pt>
                <c:pt idx="8">
                  <c:v>#N/A</c:v>
                </c:pt>
                <c:pt idx="9">
                  <c:v>17.2</c:v>
                </c:pt>
              </c:numCache>
            </c:numRef>
          </c:val>
          <c:extLst>
            <c:ext xmlns:c16="http://schemas.microsoft.com/office/drawing/2014/chart" uri="{C3380CC4-5D6E-409C-BE32-E72D297353CC}">
              <c16:uniqueId val="{00000008-A148-4F78-BA7A-D6521CF14F3C}"/>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112.13</c:v>
                </c:pt>
                <c:pt idx="2">
                  <c:v>#N/A</c:v>
                </c:pt>
                <c:pt idx="3">
                  <c:v>126.93</c:v>
                </c:pt>
                <c:pt idx="4">
                  <c:v>#N/A</c:v>
                </c:pt>
                <c:pt idx="5">
                  <c:v>148.05000000000001</c:v>
                </c:pt>
                <c:pt idx="6">
                  <c:v>#N/A</c:v>
                </c:pt>
                <c:pt idx="7">
                  <c:v>184.59</c:v>
                </c:pt>
                <c:pt idx="8">
                  <c:v>#N/A</c:v>
                </c:pt>
                <c:pt idx="9">
                  <c:v>220.64</c:v>
                </c:pt>
              </c:numCache>
            </c:numRef>
          </c:val>
          <c:extLst>
            <c:ext xmlns:c16="http://schemas.microsoft.com/office/drawing/2014/chart" uri="{C3380CC4-5D6E-409C-BE32-E72D297353CC}">
              <c16:uniqueId val="{00000009-A148-4F78-BA7A-D6521CF14F3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3242</c:v>
                </c:pt>
                <c:pt idx="5">
                  <c:v>3151</c:v>
                </c:pt>
                <c:pt idx="8">
                  <c:v>3006</c:v>
                </c:pt>
                <c:pt idx="11">
                  <c:v>2877</c:v>
                </c:pt>
                <c:pt idx="14">
                  <c:v>2744</c:v>
                </c:pt>
              </c:numCache>
            </c:numRef>
          </c:val>
          <c:extLst>
            <c:ext xmlns:c16="http://schemas.microsoft.com/office/drawing/2014/chart" uri="{C3380CC4-5D6E-409C-BE32-E72D297353CC}">
              <c16:uniqueId val="{00000000-9790-4C5F-A048-579F4B86AC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90-4C5F-A048-579F4B86AC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90-4C5F-A048-579F4B86AC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52</c:v>
                </c:pt>
                <c:pt idx="3">
                  <c:v>52</c:v>
                </c:pt>
                <c:pt idx="6">
                  <c:v>52</c:v>
                </c:pt>
                <c:pt idx="9">
                  <c:v>52</c:v>
                </c:pt>
                <c:pt idx="12">
                  <c:v>52</c:v>
                </c:pt>
              </c:numCache>
            </c:numRef>
          </c:val>
          <c:extLst>
            <c:ext xmlns:c16="http://schemas.microsoft.com/office/drawing/2014/chart" uri="{C3380CC4-5D6E-409C-BE32-E72D297353CC}">
              <c16:uniqueId val="{00000003-9790-4C5F-A048-579F4B86AC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c:v>
                </c:pt>
                <c:pt idx="3">
                  <c:v>2</c:v>
                </c:pt>
                <c:pt idx="6">
                  <c:v>3</c:v>
                </c:pt>
                <c:pt idx="9">
                  <c:v>2</c:v>
                </c:pt>
                <c:pt idx="12">
                  <c:v>3</c:v>
                </c:pt>
              </c:numCache>
            </c:numRef>
          </c:val>
          <c:extLst>
            <c:ext xmlns:c16="http://schemas.microsoft.com/office/drawing/2014/chart" uri="{C3380CC4-5D6E-409C-BE32-E72D297353CC}">
              <c16:uniqueId val="{00000004-9790-4C5F-A048-579F4B86AC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90-4C5F-A048-579F4B86AC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90-4C5F-A048-579F4B86AC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3170</c:v>
                </c:pt>
                <c:pt idx="3">
                  <c:v>3051</c:v>
                </c:pt>
                <c:pt idx="6">
                  <c:v>2779</c:v>
                </c:pt>
                <c:pt idx="9">
                  <c:v>2885</c:v>
                </c:pt>
                <c:pt idx="12">
                  <c:v>2872</c:v>
                </c:pt>
              </c:numCache>
            </c:numRef>
          </c:val>
          <c:extLst>
            <c:ext xmlns:c16="http://schemas.microsoft.com/office/drawing/2014/chart" uri="{C3380CC4-5D6E-409C-BE32-E72D297353CC}">
              <c16:uniqueId val="{00000007-9790-4C5F-A048-579F4B86AC4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-15</c:v>
                </c:pt>
                <c:pt idx="2">
                  <c:v>#N/A</c:v>
                </c:pt>
                <c:pt idx="3">
                  <c:v>#N/A</c:v>
                </c:pt>
                <c:pt idx="4">
                  <c:v>-46</c:v>
                </c:pt>
                <c:pt idx="5">
                  <c:v>#N/A</c:v>
                </c:pt>
                <c:pt idx="6">
                  <c:v>#N/A</c:v>
                </c:pt>
                <c:pt idx="7">
                  <c:v>-172</c:v>
                </c:pt>
                <c:pt idx="8">
                  <c:v>#N/A</c:v>
                </c:pt>
                <c:pt idx="9">
                  <c:v>#N/A</c:v>
                </c:pt>
                <c:pt idx="10">
                  <c:v>62</c:v>
                </c:pt>
                <c:pt idx="11">
                  <c:v>#N/A</c:v>
                </c:pt>
                <c:pt idx="12">
                  <c:v>#N/A</c:v>
                </c:pt>
                <c:pt idx="13">
                  <c:v>183</c:v>
                </c:pt>
                <c:pt idx="14">
                  <c:v>#N/A</c:v>
                </c:pt>
              </c:numCache>
            </c:numRef>
          </c:val>
          <c:smooth val="0"/>
          <c:extLst>
            <c:ext xmlns:c16="http://schemas.microsoft.com/office/drawing/2014/chart" uri="{C3380CC4-5D6E-409C-BE32-E72D297353CC}">
              <c16:uniqueId val="{00000008-9790-4C5F-A048-579F4B86AC4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23207</c:v>
                </c:pt>
                <c:pt idx="5">
                  <c:v>23016</c:v>
                </c:pt>
                <c:pt idx="8">
                  <c:v>22867</c:v>
                </c:pt>
                <c:pt idx="11">
                  <c:v>23028</c:v>
                </c:pt>
                <c:pt idx="14">
                  <c:v>22641</c:v>
                </c:pt>
              </c:numCache>
            </c:numRef>
          </c:val>
          <c:extLst>
            <c:ext xmlns:c16="http://schemas.microsoft.com/office/drawing/2014/chart" uri="{C3380CC4-5D6E-409C-BE32-E72D297353CC}">
              <c16:uniqueId val="{00000000-E5F4-4BE1-BC9F-CC2F7AE3C3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5472</c:v>
                </c:pt>
                <c:pt idx="5">
                  <c:v>4898</c:v>
                </c:pt>
                <c:pt idx="8">
                  <c:v>4426</c:v>
                </c:pt>
                <c:pt idx="11">
                  <c:v>4218</c:v>
                </c:pt>
                <c:pt idx="14">
                  <c:v>3634</c:v>
                </c:pt>
              </c:numCache>
            </c:numRef>
          </c:val>
          <c:extLst>
            <c:ext xmlns:c16="http://schemas.microsoft.com/office/drawing/2014/chart" uri="{C3380CC4-5D6E-409C-BE32-E72D297353CC}">
              <c16:uniqueId val="{00000001-E5F4-4BE1-BC9F-CC2F7AE3C3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8233</c:v>
                </c:pt>
                <c:pt idx="5">
                  <c:v>10545</c:v>
                </c:pt>
                <c:pt idx="8">
                  <c:v>13871</c:v>
                </c:pt>
                <c:pt idx="11">
                  <c:v>17176</c:v>
                </c:pt>
                <c:pt idx="14">
                  <c:v>23039</c:v>
                </c:pt>
              </c:numCache>
            </c:numRef>
          </c:val>
          <c:extLst>
            <c:ext xmlns:c16="http://schemas.microsoft.com/office/drawing/2014/chart" uri="{C3380CC4-5D6E-409C-BE32-E72D297353CC}">
              <c16:uniqueId val="{00000002-E5F4-4BE1-BC9F-CC2F7AE3C3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F4-4BE1-BC9F-CC2F7AE3C3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F4-4BE1-BC9F-CC2F7AE3C3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F4-4BE1-BC9F-CC2F7AE3C3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2882</c:v>
                </c:pt>
                <c:pt idx="3">
                  <c:v>3005</c:v>
                </c:pt>
                <c:pt idx="6">
                  <c:v>3245</c:v>
                </c:pt>
                <c:pt idx="9">
                  <c:v>3414</c:v>
                </c:pt>
                <c:pt idx="12">
                  <c:v>3538</c:v>
                </c:pt>
              </c:numCache>
            </c:numRef>
          </c:val>
          <c:extLst>
            <c:ext xmlns:c16="http://schemas.microsoft.com/office/drawing/2014/chart" uri="{C3380CC4-5D6E-409C-BE32-E72D297353CC}">
              <c16:uniqueId val="{00000006-E5F4-4BE1-BC9F-CC2F7AE3C3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553</c:v>
                </c:pt>
                <c:pt idx="3">
                  <c:v>503</c:v>
                </c:pt>
                <c:pt idx="6">
                  <c:v>453</c:v>
                </c:pt>
                <c:pt idx="9">
                  <c:v>402</c:v>
                </c:pt>
                <c:pt idx="12">
                  <c:v>352</c:v>
                </c:pt>
              </c:numCache>
            </c:numRef>
          </c:val>
          <c:extLst>
            <c:ext xmlns:c16="http://schemas.microsoft.com/office/drawing/2014/chart" uri="{C3380CC4-5D6E-409C-BE32-E72D297353CC}">
              <c16:uniqueId val="{00000007-E5F4-4BE1-BC9F-CC2F7AE3C3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3624</c:v>
                </c:pt>
                <c:pt idx="3">
                  <c:v>7461</c:v>
                </c:pt>
                <c:pt idx="6">
                  <c:v>16</c:v>
                </c:pt>
                <c:pt idx="9">
                  <c:v>13</c:v>
                </c:pt>
                <c:pt idx="12">
                  <c:v>1683</c:v>
                </c:pt>
              </c:numCache>
            </c:numRef>
          </c:val>
          <c:extLst>
            <c:ext xmlns:c16="http://schemas.microsoft.com/office/drawing/2014/chart" uri="{C3380CC4-5D6E-409C-BE32-E72D297353CC}">
              <c16:uniqueId val="{00000008-E5F4-4BE1-BC9F-CC2F7AE3C3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219</c:v>
                </c:pt>
                <c:pt idx="3">
                  <c:v>203</c:v>
                </c:pt>
                <c:pt idx="6">
                  <c:v>188</c:v>
                </c:pt>
                <c:pt idx="9">
                  <c:v>172</c:v>
                </c:pt>
                <c:pt idx="12">
                  <c:v>156</c:v>
                </c:pt>
              </c:numCache>
            </c:numRef>
          </c:val>
          <c:extLst>
            <c:ext xmlns:c16="http://schemas.microsoft.com/office/drawing/2014/chart" uri="{C3380CC4-5D6E-409C-BE32-E72D297353CC}">
              <c16:uniqueId val="{00000009-E5F4-4BE1-BC9F-CC2F7AE3C3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25292</c:v>
                </c:pt>
                <c:pt idx="3">
                  <c:v>25500</c:v>
                </c:pt>
                <c:pt idx="6">
                  <c:v>25140</c:v>
                </c:pt>
                <c:pt idx="9">
                  <c:v>24958</c:v>
                </c:pt>
                <c:pt idx="12">
                  <c:v>23848</c:v>
                </c:pt>
              </c:numCache>
            </c:numRef>
          </c:val>
          <c:extLst>
            <c:ext xmlns:c16="http://schemas.microsoft.com/office/drawing/2014/chart" uri="{C3380CC4-5D6E-409C-BE32-E72D297353CC}">
              <c16:uniqueId val="{0000000A-E5F4-4BE1-BC9F-CC2F7AE3C3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5F4-4BE1-BC9F-CC2F7AE3C3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4558</c:v>
                </c:pt>
                <c:pt idx="1">
                  <c:v>5467</c:v>
                </c:pt>
                <c:pt idx="2">
                  <c:v>6919</c:v>
                </c:pt>
              </c:numCache>
            </c:numRef>
          </c:val>
          <c:extLst>
            <c:ext xmlns:c16="http://schemas.microsoft.com/office/drawing/2014/chart" uri="{C3380CC4-5D6E-409C-BE32-E72D297353CC}">
              <c16:uniqueId val="{00000000-8C30-48B4-8EA9-E4C8BE9AD6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275</c:v>
                </c:pt>
                <c:pt idx="1">
                  <c:v>276</c:v>
                </c:pt>
                <c:pt idx="2">
                  <c:v>277</c:v>
                </c:pt>
              </c:numCache>
            </c:numRef>
          </c:val>
          <c:extLst>
            <c:ext xmlns:c16="http://schemas.microsoft.com/office/drawing/2014/chart" uri="{C3380CC4-5D6E-409C-BE32-E72D297353CC}">
              <c16:uniqueId val="{00000001-8C30-48B4-8EA9-E4C8BE9AD6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8621</c:v>
                </c:pt>
                <c:pt idx="1">
                  <c:v>11013</c:v>
                </c:pt>
                <c:pt idx="2">
                  <c:v>15421</c:v>
                </c:pt>
              </c:numCache>
            </c:numRef>
          </c:val>
          <c:extLst>
            <c:ext xmlns:c16="http://schemas.microsoft.com/office/drawing/2014/chart" uri="{C3380CC4-5D6E-409C-BE32-E72D297353CC}">
              <c16:uniqueId val="{00000002-8C30-48B4-8EA9-E4C8BE9AD6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％（３カ年平均）、単年度では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単年度において、</a:t>
          </a:r>
          <a:r>
            <a:rPr kumimoji="1" lang="ja-JP" altLang="en-US" sz="1100">
              <a:solidFill>
                <a:schemeClr val="dk1"/>
              </a:solidFill>
              <a:effectLst/>
              <a:latin typeface="+mn-lt"/>
              <a:ea typeface="+mn-ea"/>
              <a:cs typeface="+mn-cs"/>
            </a:rPr>
            <a:t>増加した</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算入交際費等が減少したこと</a:t>
          </a:r>
          <a:r>
            <a:rPr kumimoji="1" lang="ja-JP" altLang="ja-JP" sz="1100">
              <a:solidFill>
                <a:schemeClr val="dk1"/>
              </a:solidFill>
              <a:effectLst/>
              <a:latin typeface="+mn-lt"/>
              <a:ea typeface="+mn-ea"/>
              <a:cs typeface="+mn-cs"/>
            </a:rPr>
            <a:t>よるもの。</a:t>
          </a:r>
          <a:endParaRPr lang="ja-JP" altLang="ja-JP" sz="1400">
            <a:effectLst/>
          </a:endParaRPr>
        </a:p>
        <a:p>
          <a:r>
            <a:rPr kumimoji="1" lang="ja-JP" altLang="ja-JP" sz="1100">
              <a:solidFill>
                <a:schemeClr val="dk1"/>
              </a:solidFill>
              <a:effectLst/>
              <a:latin typeface="+mn-lt"/>
              <a:ea typeface="+mn-ea"/>
              <a:cs typeface="+mn-cs"/>
            </a:rPr>
            <a:t>　今後も公共施設の長寿命化、更新等による借入が見込まれるため、注意が必要である。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減債基金のうち、満期一括償還地方債の償還財源として積み立てたものはない。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将来負担比率は発生していない。要因として、モーターボート競走事業収益基金などの充当可能基金が</a:t>
          </a:r>
          <a:r>
            <a:rPr kumimoji="1" lang="ja-JP" altLang="en-US" sz="1100">
              <a:solidFill>
                <a:schemeClr val="dk1"/>
              </a:solidFill>
              <a:effectLst/>
              <a:latin typeface="+mn-lt"/>
              <a:ea typeface="+mn-ea"/>
              <a:cs typeface="+mn-cs"/>
            </a:rPr>
            <a:t>大幅に</a:t>
          </a:r>
          <a:r>
            <a:rPr kumimoji="1" lang="ja-JP" altLang="ja-JP" sz="1100">
              <a:solidFill>
                <a:schemeClr val="dk1"/>
              </a:solidFill>
              <a:effectLst/>
              <a:latin typeface="+mn-lt"/>
              <a:ea typeface="+mn-ea"/>
              <a:cs typeface="+mn-cs"/>
            </a:rPr>
            <a:t>増となっていることが挙げられる。</a:t>
          </a:r>
          <a:endParaRPr lang="ja-JP" altLang="ja-JP" sz="1400">
            <a:effectLst/>
          </a:endParaRPr>
        </a:p>
        <a:p>
          <a:r>
            <a:rPr kumimoji="1" lang="ja-JP" altLang="ja-JP" sz="1100">
              <a:solidFill>
                <a:schemeClr val="dk1"/>
              </a:solidFill>
              <a:effectLst/>
              <a:latin typeface="+mn-lt"/>
              <a:ea typeface="+mn-ea"/>
              <a:cs typeface="+mn-cs"/>
            </a:rPr>
            <a:t>　今後想定される公共施設の整備に当該基金等を充てることにより充当可能財源等が減少することが考えられる</a:t>
          </a:r>
          <a:r>
            <a:rPr kumimoji="1" lang="ja-JP" altLang="en-US" sz="1100">
              <a:solidFill>
                <a:schemeClr val="dk1"/>
              </a:solidFill>
              <a:effectLst/>
              <a:latin typeface="+mn-lt"/>
              <a:ea typeface="+mn-ea"/>
              <a:cs typeface="+mn-cs"/>
            </a:rPr>
            <a:t>。また、公共施設の整備には、地方債の発行も不可避であり、</a:t>
          </a:r>
          <a:r>
            <a:rPr kumimoji="1" lang="ja-JP" altLang="ja-JP" sz="1100">
              <a:solidFill>
                <a:schemeClr val="dk1"/>
              </a:solidFill>
              <a:effectLst/>
              <a:latin typeface="+mn-lt"/>
              <a:ea typeface="+mn-ea"/>
              <a:cs typeface="+mn-cs"/>
            </a:rPr>
            <a:t>新規発行</a:t>
          </a:r>
          <a:r>
            <a:rPr kumimoji="1" lang="ja-JP" altLang="en-US" sz="1100">
              <a:solidFill>
                <a:schemeClr val="dk1"/>
              </a:solidFill>
              <a:effectLst/>
              <a:latin typeface="+mn-lt"/>
              <a:ea typeface="+mn-ea"/>
              <a:cs typeface="+mn-cs"/>
            </a:rPr>
            <a:t>の際には、基準財政需要額に算入可否も含めて慎重に検討</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する</a:t>
          </a:r>
          <a:r>
            <a:rPr kumimoji="1" lang="ja-JP" altLang="ja-JP" sz="1100">
              <a:solidFill>
                <a:schemeClr val="dk1"/>
              </a:solidFill>
              <a:effectLst/>
              <a:latin typeface="+mn-lt"/>
              <a:ea typeface="+mn-ea"/>
              <a:cs typeface="+mn-cs"/>
            </a:rPr>
            <a:t>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愛知県蒲郡市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財政調整基金については、財源不足のための取崩を行わなかったこと、決算積立</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百万円を行ったこと、</a:t>
          </a:r>
          <a:r>
            <a:rPr lang="ja-JP" altLang="ja-JP" sz="1200">
              <a:solidFill>
                <a:schemeClr val="dk1"/>
              </a:solidFill>
              <a:effectLst/>
              <a:latin typeface="+mn-lt"/>
              <a:ea typeface="+mn-ea"/>
              <a:cs typeface="+mn-cs"/>
            </a:rPr>
            <a:t>利子収入</a:t>
          </a:r>
          <a:r>
            <a:rPr lang="en-US" altLang="ja-JP" sz="1200">
              <a:solidFill>
                <a:schemeClr val="dk1"/>
              </a:solidFill>
              <a:effectLst/>
              <a:latin typeface="+mn-lt"/>
              <a:ea typeface="+mn-ea"/>
              <a:cs typeface="+mn-cs"/>
            </a:rPr>
            <a:t>35</a:t>
          </a:r>
          <a:r>
            <a:rPr lang="ja-JP" altLang="en-US" sz="1200">
              <a:solidFill>
                <a:schemeClr val="dk1"/>
              </a:solidFill>
              <a:effectLst/>
              <a:latin typeface="+mn-lt"/>
              <a:ea typeface="+mn-ea"/>
              <a:cs typeface="+mn-cs"/>
            </a:rPr>
            <a:t>百万</a:t>
          </a:r>
          <a:r>
            <a:rPr lang="ja-JP" altLang="ja-JP" sz="1200">
              <a:solidFill>
                <a:schemeClr val="dk1"/>
              </a:solidFill>
              <a:effectLst/>
              <a:latin typeface="+mn-lt"/>
              <a:ea typeface="+mn-ea"/>
              <a:cs typeface="+mn-cs"/>
            </a:rPr>
            <a:t>円、土地区画整理事業特別会計繰入金</a:t>
          </a:r>
          <a:r>
            <a:rPr lang="en-US" altLang="ja-JP" sz="1200">
              <a:solidFill>
                <a:schemeClr val="dk1"/>
              </a:solidFill>
              <a:effectLst/>
              <a:latin typeface="+mn-lt"/>
              <a:ea typeface="+mn-ea"/>
              <a:cs typeface="+mn-cs"/>
            </a:rPr>
            <a:t>542</a:t>
          </a:r>
          <a:r>
            <a:rPr lang="ja-JP" altLang="en-US" sz="1200">
              <a:solidFill>
                <a:schemeClr val="dk1"/>
              </a:solidFill>
              <a:effectLst/>
              <a:latin typeface="+mn-lt"/>
              <a:ea typeface="+mn-ea"/>
              <a:cs typeface="+mn-cs"/>
            </a:rPr>
            <a:t>百万</a:t>
          </a:r>
          <a:r>
            <a:rPr lang="ja-JP" altLang="ja-JP" sz="1200">
              <a:solidFill>
                <a:schemeClr val="dk1"/>
              </a:solidFill>
              <a:effectLst/>
              <a:latin typeface="+mn-lt"/>
              <a:ea typeface="+mn-ea"/>
              <a:cs typeface="+mn-cs"/>
            </a:rPr>
            <a:t>円、公共用地対策事業特別会計繰入金</a:t>
          </a:r>
          <a:r>
            <a:rPr lang="en-US" altLang="ja-JP" sz="1200">
              <a:solidFill>
                <a:schemeClr val="dk1"/>
              </a:solidFill>
              <a:effectLst/>
              <a:latin typeface="+mn-lt"/>
              <a:ea typeface="+mn-ea"/>
              <a:cs typeface="+mn-cs"/>
            </a:rPr>
            <a:t>75</a:t>
          </a:r>
          <a:r>
            <a:rPr lang="ja-JP" altLang="en-US" sz="1200">
              <a:solidFill>
                <a:schemeClr val="dk1"/>
              </a:solidFill>
              <a:effectLst/>
              <a:latin typeface="+mn-lt"/>
              <a:ea typeface="+mn-ea"/>
              <a:cs typeface="+mn-cs"/>
            </a:rPr>
            <a:t>百万</a:t>
          </a:r>
          <a:r>
            <a:rPr lang="ja-JP" altLang="ja-JP" sz="1200">
              <a:solidFill>
                <a:schemeClr val="dk1"/>
              </a:solidFill>
              <a:effectLst/>
              <a:latin typeface="+mn-lt"/>
              <a:ea typeface="+mn-ea"/>
              <a:cs typeface="+mn-cs"/>
            </a:rPr>
            <a:t>円を加えた</a:t>
          </a:r>
          <a:r>
            <a:rPr lang="en-US" altLang="ja-JP" sz="1200">
              <a:solidFill>
                <a:schemeClr val="dk1"/>
              </a:solidFill>
              <a:effectLst/>
              <a:latin typeface="+mn-lt"/>
              <a:ea typeface="+mn-ea"/>
              <a:cs typeface="+mn-cs"/>
            </a:rPr>
            <a:t>652</a:t>
          </a:r>
          <a:r>
            <a:rPr lang="ja-JP" altLang="en-US" sz="1200">
              <a:solidFill>
                <a:schemeClr val="dk1"/>
              </a:solidFill>
              <a:effectLst/>
              <a:latin typeface="+mn-lt"/>
              <a:ea typeface="+mn-ea"/>
              <a:cs typeface="+mn-cs"/>
            </a:rPr>
            <a:t>百</a:t>
          </a:r>
          <a:r>
            <a:rPr lang="ja-JP" altLang="ja-JP" sz="1200">
              <a:solidFill>
                <a:schemeClr val="dk1"/>
              </a:solidFill>
              <a:effectLst/>
              <a:latin typeface="+mn-lt"/>
              <a:ea typeface="+mn-ea"/>
              <a:cs typeface="+mn-cs"/>
            </a:rPr>
            <a:t>千円を積み立てた</a:t>
          </a:r>
          <a:r>
            <a:rPr kumimoji="1" lang="ja-JP" altLang="ja-JP" sz="1200">
              <a:solidFill>
                <a:schemeClr val="dk1"/>
              </a:solidFill>
              <a:effectLst/>
              <a:latin typeface="+mn-lt"/>
              <a:ea typeface="+mn-ea"/>
              <a:cs typeface="+mn-cs"/>
            </a:rPr>
            <a:t>ことから増加した。</a:t>
          </a:r>
          <a:endParaRPr lang="ja-JP" altLang="ja-JP" sz="1200">
            <a:effectLst/>
          </a:endParaRPr>
        </a:p>
        <a:p>
          <a:r>
            <a:rPr kumimoji="1" lang="ja-JP" altLang="ja-JP" sz="1200">
              <a:solidFill>
                <a:schemeClr val="dk1"/>
              </a:solidFill>
              <a:effectLst/>
              <a:latin typeface="+mn-lt"/>
              <a:ea typeface="+mn-ea"/>
              <a:cs typeface="+mn-cs"/>
            </a:rPr>
            <a:t>　そ</a:t>
          </a:r>
          <a:r>
            <a:rPr lang="ja-JP" altLang="en-US" sz="1200">
              <a:effectLst/>
            </a:rPr>
            <a:t>の他特定目的基金のうち、ふるさと蒲郡応援寄附金については寄附額に応じ</a:t>
          </a:r>
          <a:r>
            <a:rPr lang="en-US" altLang="ja-JP" sz="1200">
              <a:effectLst/>
            </a:rPr>
            <a:t>1,406,719</a:t>
          </a:r>
          <a:r>
            <a:rPr lang="ja-JP" altLang="en-US" sz="1200">
              <a:effectLst/>
            </a:rPr>
            <a:t>千円を積み立て、また前年度積み立て分の</a:t>
          </a:r>
          <a:r>
            <a:rPr lang="en-US" altLang="ja-JP" sz="1200">
              <a:effectLst/>
            </a:rPr>
            <a:t>709,291</a:t>
          </a:r>
          <a:r>
            <a:rPr lang="ja-JP" altLang="en-US" sz="1200">
              <a:effectLst/>
            </a:rPr>
            <a:t>千円を取り崩した。</a:t>
          </a:r>
        </a:p>
        <a:p>
          <a:r>
            <a:rPr lang="ja-JP" altLang="en-US" sz="1200">
              <a:effectLst/>
            </a:rPr>
            <a:t>モーターボート競走事業収益基金については収益金に利子分を足した</a:t>
          </a:r>
          <a:r>
            <a:rPr lang="en-US" altLang="ja-JP" sz="1200">
              <a:effectLst/>
            </a:rPr>
            <a:t>4,035,427</a:t>
          </a:r>
          <a:r>
            <a:rPr lang="ja-JP" altLang="en-US" sz="1200">
              <a:effectLst/>
            </a:rPr>
            <a:t>千円を積み立て、前年度までの積み立て分から</a:t>
          </a:r>
          <a:r>
            <a:rPr lang="en-US" altLang="ja-JP" sz="1200">
              <a:effectLst/>
            </a:rPr>
            <a:t>146,215</a:t>
          </a:r>
          <a:r>
            <a:rPr lang="ja-JP" altLang="en-US" sz="1200">
              <a:effectLst/>
            </a:rPr>
            <a:t>千円を取り崩した。</a:t>
          </a:r>
        </a:p>
        <a:p>
          <a:r>
            <a:rPr lang="ja-JP" altLang="en-US" sz="1200">
              <a:effectLst/>
            </a:rPr>
            <a:t>新型コロナウイルス感染症対策基金については、</a:t>
          </a:r>
          <a:r>
            <a:rPr lang="en-US" altLang="ja-JP" sz="1200">
              <a:effectLst/>
            </a:rPr>
            <a:t>5,065</a:t>
          </a:r>
          <a:r>
            <a:rPr lang="ja-JP" altLang="en-US" sz="1200">
              <a:effectLst/>
            </a:rPr>
            <a:t>千円の積立を行い、前年度までの積み立て分から</a:t>
          </a:r>
          <a:r>
            <a:rPr lang="en-US" altLang="ja-JP" sz="1200">
              <a:effectLst/>
            </a:rPr>
            <a:t>134,605</a:t>
          </a:r>
          <a:r>
            <a:rPr lang="ja-JP" altLang="en-US" sz="1200">
              <a:effectLst/>
            </a:rPr>
            <a:t>千円を取り崩した。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mn-lt"/>
              <a:ea typeface="+mn-ea"/>
              <a:cs typeface="+mn-cs"/>
            </a:rPr>
            <a:t>　各基金の目的に沿って適正に管理していく。</a:t>
          </a:r>
          <a:endParaRPr lang="ja-JP" altLang="ja-JP" sz="1200">
            <a:effectLst/>
          </a:endParaRPr>
        </a:p>
        <a:p>
          <a:r>
            <a:rPr kumimoji="1" lang="ja-JP" altLang="ja-JP" sz="1200">
              <a:solidFill>
                <a:schemeClr val="dk1"/>
              </a:solidFill>
              <a:effectLst/>
              <a:latin typeface="+mn-lt"/>
              <a:ea typeface="+mn-ea"/>
              <a:cs typeface="+mn-cs"/>
            </a:rPr>
            <a:t>　公共施設マネジメントの推進による投資的経費の増加が予想されるため、財源として教育施設整備事業基金及びモーターボート競走事業収益基金を活用していく。</a:t>
          </a:r>
          <a:endParaRPr lang="ja-JP" altLang="ja-JP" sz="1200">
            <a:effectLst/>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新型コロナウイルス感染症対策基金：新型コロナウイルス感染症対策に充てることを目的　</a:t>
          </a:r>
          <a:endParaRPr lang="ja-JP" altLang="ja-JP" sz="1300">
            <a:effectLst/>
          </a:endParaRPr>
        </a:p>
        <a:p>
          <a:r>
            <a:rPr kumimoji="1" lang="ja-JP" altLang="ja-JP" sz="1300">
              <a:solidFill>
                <a:schemeClr val="dk1"/>
              </a:solidFill>
              <a:effectLst/>
              <a:latin typeface="+mn-lt"/>
              <a:ea typeface="+mn-ea"/>
              <a:cs typeface="+mn-cs"/>
            </a:rPr>
            <a:t>　モーターボート競走事業収益基金　：公共施設等の整備に充てることを目的</a:t>
          </a:r>
          <a:endParaRPr lang="ja-JP" altLang="ja-JP" sz="1300">
            <a:effectLst/>
          </a:endParaRPr>
        </a:p>
        <a:p>
          <a:r>
            <a:rPr kumimoji="1" lang="ja-JP" altLang="ja-JP" sz="1300">
              <a:solidFill>
                <a:schemeClr val="dk1"/>
              </a:solidFill>
              <a:effectLst/>
              <a:latin typeface="+mn-lt"/>
              <a:ea typeface="+mn-ea"/>
              <a:cs typeface="+mn-cs"/>
            </a:rPr>
            <a:t>　教育施設整備事業基金　　　　　　：教育施設の整備に充てることを目的</a:t>
          </a:r>
          <a:endParaRPr lang="ja-JP" altLang="ja-JP" sz="1300">
            <a:effectLst/>
          </a:endParaRPr>
        </a:p>
        <a:p>
          <a:r>
            <a:rPr kumimoji="1" lang="ja-JP" altLang="ja-JP" sz="1300">
              <a:solidFill>
                <a:schemeClr val="dk1"/>
              </a:solidFill>
              <a:effectLst/>
              <a:latin typeface="+mn-lt"/>
              <a:ea typeface="+mn-ea"/>
              <a:cs typeface="+mn-cs"/>
            </a:rPr>
            <a:t>　社会福祉基金　　　　　　　　　　：社会福祉の充実を目的</a:t>
          </a:r>
          <a:endParaRPr lang="ja-JP" altLang="ja-JP" sz="1300">
            <a:effectLst/>
          </a:endParaRPr>
        </a:p>
        <a:p>
          <a:r>
            <a:rPr kumimoji="1" lang="ja-JP" altLang="ja-JP" sz="1300">
              <a:solidFill>
                <a:schemeClr val="dk1"/>
              </a:solidFill>
              <a:effectLst/>
              <a:latin typeface="+mn-lt"/>
              <a:ea typeface="+mn-ea"/>
              <a:cs typeface="+mn-cs"/>
            </a:rPr>
            <a:t>　ふるさと蒲郡応援基金　　　　　　：ふるさと納税による寄附金の積立を行う。</a:t>
          </a:r>
          <a:endParaRPr lang="ja-JP" altLang="ja-JP" sz="1300">
            <a:effectLst/>
          </a:endParaRPr>
        </a:p>
        <a:p>
          <a:r>
            <a:rPr kumimoji="1" lang="ja-JP" altLang="ja-JP" sz="1300">
              <a:solidFill>
                <a:schemeClr val="dk1"/>
              </a:solidFill>
              <a:effectLst/>
              <a:latin typeface="+mn-lt"/>
              <a:ea typeface="+mn-ea"/>
              <a:cs typeface="+mn-cs"/>
            </a:rPr>
            <a:t>　　　　　　　　　　　　　　　　　　基金の管理を適正に行い寄附目的に沿った事業の財源とする。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主な理由としては、</a:t>
          </a:r>
          <a:r>
            <a:rPr lang="ja-JP" altLang="ja-JP" sz="1300">
              <a:solidFill>
                <a:schemeClr val="dk1"/>
              </a:solidFill>
              <a:effectLst/>
              <a:latin typeface="+mn-lt"/>
              <a:ea typeface="+mn-ea"/>
              <a:cs typeface="+mn-cs"/>
            </a:rPr>
            <a:t>モーターボート競走事業収益基金については収益金に利子分を足した</a:t>
          </a:r>
          <a:r>
            <a:rPr lang="en-US" altLang="ja-JP" sz="1300">
              <a:solidFill>
                <a:schemeClr val="dk1"/>
              </a:solidFill>
              <a:effectLst/>
              <a:latin typeface="+mn-lt"/>
              <a:ea typeface="+mn-ea"/>
              <a:cs typeface="+mn-cs"/>
            </a:rPr>
            <a:t>4,035,427</a:t>
          </a:r>
          <a:r>
            <a:rPr lang="ja-JP" altLang="ja-JP" sz="1300">
              <a:solidFill>
                <a:schemeClr val="dk1"/>
              </a:solidFill>
              <a:effectLst/>
              <a:latin typeface="+mn-lt"/>
              <a:ea typeface="+mn-ea"/>
              <a:cs typeface="+mn-cs"/>
            </a:rPr>
            <a:t>千円を積み立て</a:t>
          </a:r>
          <a:r>
            <a:rPr lang="ja-JP" altLang="en-US" sz="1300">
              <a:solidFill>
                <a:schemeClr val="dk1"/>
              </a:solidFill>
              <a:effectLst/>
              <a:latin typeface="+mn-lt"/>
              <a:ea typeface="+mn-ea"/>
              <a:cs typeface="+mn-cs"/>
            </a:rPr>
            <a:t>たため。また、</a:t>
          </a:r>
          <a:r>
            <a:rPr lang="ja-JP" altLang="ja-JP" sz="1300">
              <a:solidFill>
                <a:schemeClr val="dk1"/>
              </a:solidFill>
              <a:effectLst/>
              <a:latin typeface="+mn-lt"/>
              <a:ea typeface="+mn-ea"/>
              <a:cs typeface="+mn-cs"/>
            </a:rPr>
            <a:t>ふるさと蒲郡応援寄附金については</a:t>
          </a:r>
          <a:r>
            <a:rPr lang="ja-JP" altLang="en-US" sz="1300">
              <a:solidFill>
                <a:schemeClr val="dk1"/>
              </a:solidFill>
              <a:effectLst/>
              <a:latin typeface="+mn-lt"/>
              <a:ea typeface="+mn-ea"/>
              <a:cs typeface="+mn-cs"/>
            </a:rPr>
            <a:t>寄附額に応じて積立額が変動し、令和４年の</a:t>
          </a:r>
          <a:r>
            <a:rPr lang="ja-JP" altLang="ja-JP" sz="1300">
              <a:solidFill>
                <a:schemeClr val="dk1"/>
              </a:solidFill>
              <a:effectLst/>
              <a:latin typeface="+mn-lt"/>
              <a:ea typeface="+mn-ea"/>
              <a:cs typeface="+mn-cs"/>
            </a:rPr>
            <a:t>寄附額</a:t>
          </a:r>
          <a:r>
            <a:rPr lang="ja-JP" altLang="en-US" sz="1300">
              <a:solidFill>
                <a:schemeClr val="dk1"/>
              </a:solidFill>
              <a:effectLst/>
              <a:latin typeface="+mn-lt"/>
              <a:ea typeface="+mn-ea"/>
              <a:cs typeface="+mn-cs"/>
            </a:rPr>
            <a:t>が令和３年に比べて増額したため</a:t>
          </a:r>
          <a:r>
            <a:rPr lang="en-US" altLang="ja-JP" sz="1300">
              <a:solidFill>
                <a:schemeClr val="dk1"/>
              </a:solidFill>
              <a:effectLst/>
              <a:latin typeface="+mn-lt"/>
              <a:ea typeface="+mn-ea"/>
              <a:cs typeface="+mn-cs"/>
            </a:rPr>
            <a:t>697</a:t>
          </a:r>
          <a:r>
            <a:rPr lang="ja-JP" altLang="en-US" sz="1300">
              <a:solidFill>
                <a:schemeClr val="dk1"/>
              </a:solidFill>
              <a:effectLst/>
              <a:latin typeface="+mn-lt"/>
              <a:ea typeface="+mn-ea"/>
              <a:cs typeface="+mn-cs"/>
            </a:rPr>
            <a:t>百万円増額した。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それぞれの基金の目的に沿って適正に積立及び処分を行う。モーターボート競走事業収益基金は、今後公共施設等の整備に関する大型事業の財源として、活用を進めていく。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予算編成</a:t>
          </a:r>
          <a:r>
            <a:rPr kumimoji="1" lang="ja-JP" altLang="en-US" sz="1300">
              <a:solidFill>
                <a:schemeClr val="dk1"/>
              </a:solidFill>
              <a:effectLst/>
              <a:latin typeface="+mn-lt"/>
              <a:ea typeface="+mn-ea"/>
              <a:cs typeface="+mn-cs"/>
            </a:rPr>
            <a:t>時点</a:t>
          </a:r>
          <a:r>
            <a:rPr kumimoji="1" lang="ja-JP" altLang="ja-JP" sz="1300">
              <a:solidFill>
                <a:schemeClr val="dk1"/>
              </a:solidFill>
              <a:effectLst/>
              <a:latin typeface="+mn-lt"/>
              <a:ea typeface="+mn-ea"/>
              <a:cs typeface="+mn-cs"/>
            </a:rPr>
            <a:t>では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金額に差異はあるものの基金繰入金により予算を編成している</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決算見込みの状況から近年決算において基金取崩を行っていない。決算積立、特別会計繰入金、運用による利子収入相当額等の積立を行い、令和</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1,452</a:t>
          </a:r>
          <a:r>
            <a:rPr kumimoji="1" lang="ja-JP" altLang="ja-JP" sz="1300">
              <a:solidFill>
                <a:schemeClr val="dk1"/>
              </a:solidFill>
              <a:effectLst/>
              <a:latin typeface="+mn-lt"/>
              <a:ea typeface="+mn-ea"/>
              <a:cs typeface="+mn-cs"/>
            </a:rPr>
            <a:t>百万円の増加となった。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市税収入増減にかかわらず、予算執行に対し、各課が経費節減（歳出削減）を行うことなどにより捻出した額等の一定額を積み立てる方策としている。災害や急激な景気の悪化に備えること等及び年度間調整のため、必要な金額を確保する。今後について予算の範囲内で適正な積立及び処分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mn-lt"/>
              <a:ea typeface="+mn-ea"/>
              <a:cs typeface="+mn-cs"/>
            </a:rPr>
            <a:t>　取崩を行わず、運用益の積立を行ったため増加となった。</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mn-lt"/>
              <a:ea typeface="+mn-ea"/>
              <a:cs typeface="+mn-cs"/>
            </a:rPr>
            <a:t>　将来の償還財源の確保、財政の健全な運営に資するための資金であり、今後について予算の範囲内で適正な積立及び処分を行う。</a:t>
          </a:r>
          <a:endParaRPr lang="ja-JP" altLang="ja-JP" sz="13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78,666
75,342
56.96
40,895,500
38,971,797
1,544,742
18,145,799
23,848,475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財政力指数については、愛知県平均には及ばないが、類似団体平均は上回っている。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使用料・手数料の見直し、ネーミングライツなどにより自主財源の確保を実施していくとともに、業務のコスト削減を進め、財政の健全化を図る。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520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22578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153811</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118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153811</xdr:rowOff>
    </xdr:from>
    <xdr:to>
      <xdr:col>11</xdr:col>
      <xdr:colOff>31750</xdr:colOff>
      <xdr:row>40</xdr:row>
      <xdr:rowOff>153811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118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103011</xdr:rowOff>
    </xdr:from>
    <xdr:to>
      <xdr:col>11</xdr:col>
      <xdr:colOff>82550</xdr:colOff>
      <xdr:row>41</xdr:row>
      <xdr:rowOff>33161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43338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103011</xdr:rowOff>
    </xdr:from>
    <xdr:to>
      <xdr:col>7</xdr:col>
      <xdr:colOff>31750</xdr:colOff>
      <xdr:row>41</xdr:row>
      <xdr:rowOff>33161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43338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経常収支比率は、愛知県平均には及ばないが、類似団体平均は上回っている。今後も業務改善によるコスト削減など、義務的経費の削減を図っていく。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59055</xdr:rowOff>
    </xdr:from>
    <xdr:to>
      <xdr:col>23</xdr:col>
      <xdr:colOff>133350</xdr:colOff>
      <xdr:row>63</xdr:row>
      <xdr:rowOff>35878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17505"/>
          <a:ext cx="838200" cy="3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59055</xdr:rowOff>
    </xdr:from>
    <xdr:to>
      <xdr:col>19</xdr:col>
      <xdr:colOff>133350</xdr:colOff>
      <xdr:row>62</xdr:row>
      <xdr:rowOff>122872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17505"/>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122872</xdr:rowOff>
    </xdr:from>
    <xdr:to>
      <xdr:col>15</xdr:col>
      <xdr:colOff>82550</xdr:colOff>
      <xdr:row>62</xdr:row>
      <xdr:rowOff>171132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7527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171132</xdr:rowOff>
    </xdr:from>
    <xdr:to>
      <xdr:col>11</xdr:col>
      <xdr:colOff>31750</xdr:colOff>
      <xdr:row>62</xdr:row>
      <xdr:rowOff>171132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01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156528</xdr:rowOff>
    </xdr:from>
    <xdr:to>
      <xdr:col>23</xdr:col>
      <xdr:colOff>184150</xdr:colOff>
      <xdr:row>63</xdr:row>
      <xdr:rowOff>86678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1605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8255</xdr:rowOff>
    </xdr:from>
    <xdr:to>
      <xdr:col>19</xdr:col>
      <xdr:colOff>184150</xdr:colOff>
      <xdr:row>61</xdr:row>
      <xdr:rowOff>109855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120032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72072</xdr:rowOff>
    </xdr:from>
    <xdr:to>
      <xdr:col>15</xdr:col>
      <xdr:colOff>133350</xdr:colOff>
      <xdr:row>63</xdr:row>
      <xdr:rowOff>2222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12399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120332</xdr:rowOff>
    </xdr:from>
    <xdr:to>
      <xdr:col>11</xdr:col>
      <xdr:colOff>82550</xdr:colOff>
      <xdr:row>63</xdr:row>
      <xdr:rowOff>50482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60659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120332</xdr:rowOff>
    </xdr:from>
    <xdr:to>
      <xdr:col>7</xdr:col>
      <xdr:colOff>31750</xdr:colOff>
      <xdr:row>63</xdr:row>
      <xdr:rowOff>50482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60659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人口１人当たり人件費・物件費等決算額は、前年度から</a:t>
          </a:r>
          <a:r>
            <a:rPr kumimoji="1" lang="en-US" altLang="ja-JP" sz="1100">
              <a:solidFill>
                <a:schemeClr val="dk1"/>
              </a:solidFill>
              <a:effectLst/>
              <a:latin typeface="+mn-lt"/>
              <a:ea typeface="+mn-ea"/>
              <a:cs typeface="+mn-cs"/>
            </a:rPr>
            <a:t>871</a:t>
          </a:r>
          <a:r>
            <a:rPr kumimoji="1" lang="ja-JP" altLang="ja-JP" sz="1100">
              <a:solidFill>
                <a:schemeClr val="dk1"/>
              </a:solidFill>
              <a:effectLst/>
              <a:latin typeface="+mn-lt"/>
              <a:ea typeface="+mn-ea"/>
              <a:cs typeface="+mn-cs"/>
            </a:rPr>
            <a:t>円減少したが、類似団体平均及び愛知県平均よりも上回っている状況となっている。一方、類似団体平均及び愛知県平均は、前年度から増加しており、相対的に改善が見られ、計上コストの削減効果が表れていると言える。</a:t>
          </a:r>
          <a:endParaRPr lang="ja-JP" altLang="ja-JP" sz="1400">
            <a:effectLst/>
          </a:endParaRPr>
        </a:p>
        <a:p>
          <a:r>
            <a:rPr kumimoji="1" lang="ja-JP" altLang="ja-JP" sz="1100">
              <a:solidFill>
                <a:schemeClr val="dk1"/>
              </a:solidFill>
              <a:effectLst/>
              <a:latin typeface="+mn-lt"/>
              <a:ea typeface="+mn-ea"/>
              <a:cs typeface="+mn-cs"/>
            </a:rPr>
            <a:t>　今後も人員の適正配置を図っていくとともに、公共施設の見直しを検討し物件費等の経常コスト削減を図っていく。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43087</xdr:rowOff>
    </xdr:from>
    <xdr:to>
      <xdr:col>23</xdr:col>
      <xdr:colOff>133350</xdr:colOff>
      <xdr:row>83</xdr:row>
      <xdr:rowOff>50093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273437"/>
          <a:ext cx="838200" cy="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111824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99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145397</xdr:rowOff>
    </xdr:from>
    <xdr:to>
      <xdr:col>19</xdr:col>
      <xdr:colOff>133350</xdr:colOff>
      <xdr:row>83</xdr:row>
      <xdr:rowOff>50093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204297"/>
          <a:ext cx="889000" cy="7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165144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81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834</xdr:rowOff>
    </xdr:from>
    <xdr:to>
      <xdr:col>15</xdr:col>
      <xdr:colOff>82550</xdr:colOff>
      <xdr:row>82</xdr:row>
      <xdr:rowOff>145397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59734"/>
          <a:ext cx="889000" cy="1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2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106378</xdr:rowOff>
    </xdr:from>
    <xdr:to>
      <xdr:col>11</xdr:col>
      <xdr:colOff>31750</xdr:colOff>
      <xdr:row>82</xdr:row>
      <xdr:rowOff>834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93828"/>
          <a:ext cx="889000" cy="6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47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163737</xdr:rowOff>
    </xdr:from>
    <xdr:to>
      <xdr:col>23</xdr:col>
      <xdr:colOff>184150</xdr:colOff>
      <xdr:row>83</xdr:row>
      <xdr:rowOff>93887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135814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1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170743</xdr:rowOff>
    </xdr:from>
    <xdr:to>
      <xdr:col>19</xdr:col>
      <xdr:colOff>184150</xdr:colOff>
      <xdr:row>83</xdr:row>
      <xdr:rowOff>100893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2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85670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3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94597</xdr:rowOff>
    </xdr:from>
    <xdr:to>
      <xdr:col>15</xdr:col>
      <xdr:colOff>133350</xdr:colOff>
      <xdr:row>83</xdr:row>
      <xdr:rowOff>24747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15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9524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23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121484</xdr:rowOff>
    </xdr:from>
    <xdr:to>
      <xdr:col>11</xdr:col>
      <xdr:colOff>82550</xdr:colOff>
      <xdr:row>82</xdr:row>
      <xdr:rowOff>51634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0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36411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55578</xdr:rowOff>
    </xdr:from>
    <xdr:to>
      <xdr:col>7</xdr:col>
      <xdr:colOff>31750</xdr:colOff>
      <xdr:row>81</xdr:row>
      <xdr:rowOff>157178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167355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101.2</a:t>
          </a:r>
          <a:r>
            <a:rPr kumimoji="1" lang="ja-JP" altLang="ja-JP" sz="1100">
              <a:solidFill>
                <a:schemeClr val="dk1"/>
              </a:solidFill>
              <a:effectLst/>
              <a:latin typeface="+mn-lt"/>
              <a:ea typeface="+mn-ea"/>
              <a:cs typeface="+mn-cs"/>
            </a:rPr>
            <a:t>となり、類似団体平均及び全国平均を上回っている。</a:t>
          </a:r>
          <a:endParaRPr lang="ja-JP" altLang="ja-JP" sz="1400">
            <a:effectLst/>
          </a:endParaRPr>
        </a:p>
        <a:p>
          <a:r>
            <a:rPr kumimoji="1" lang="ja-JP" altLang="ja-JP" sz="1100">
              <a:solidFill>
                <a:schemeClr val="dk1"/>
              </a:solidFill>
              <a:effectLst/>
              <a:latin typeface="+mn-lt"/>
              <a:ea typeface="+mn-ea"/>
              <a:cs typeface="+mn-cs"/>
            </a:rPr>
            <a:t>　本市では、これまでの定員適正化計画において、目標値を上回る人員削減を実施し、総職員数の抑制を行ってきたが、５０歳台後半及び採用抑制の影響を受けた４０歳から４５歳未満の職員数が年齢分布構造となっていることが要因と考えられる。今後は、令和４年４月からの「第４次蒲郡市定員適正化計画」に基づいて適正な人員配置を行うとともに、適正な給与構造を検討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69850</xdr:rowOff>
    </xdr:from>
    <xdr:to>
      <xdr:col>81</xdr:col>
      <xdr:colOff>44450</xdr:colOff>
      <xdr:row>89</xdr:row>
      <xdr:rowOff>69850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32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104321</xdr:rowOff>
    </xdr:from>
    <xdr:to>
      <xdr:col>72</xdr:col>
      <xdr:colOff>203200</xdr:colOff>
      <xdr:row>89</xdr:row>
      <xdr:rowOff>156029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3633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156029</xdr:rowOff>
    </xdr:from>
    <xdr:to>
      <xdr:col>68</xdr:col>
      <xdr:colOff>152400</xdr:colOff>
      <xdr:row>90</xdr:row>
      <xdr:rowOff>53521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4150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105229</xdr:rowOff>
    </xdr:from>
    <xdr:to>
      <xdr:col>68</xdr:col>
      <xdr:colOff>203200</xdr:colOff>
      <xdr:row>90</xdr:row>
      <xdr:rowOff>35379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3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20156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4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2721</xdr:rowOff>
    </xdr:from>
    <xdr:to>
      <xdr:col>64</xdr:col>
      <xdr:colOff>152400</xdr:colOff>
      <xdr:row>90</xdr:row>
      <xdr:rowOff>104321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89098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人口千人当たり職員数は、各平均よりも高い結果となった。</a:t>
          </a:r>
          <a:endParaRPr lang="ja-JP" altLang="ja-JP" sz="1400">
            <a:effectLst/>
          </a:endParaRPr>
        </a:p>
        <a:p>
          <a:r>
            <a:rPr kumimoji="1" lang="ja-JP" altLang="ja-JP" sz="1100" baseline="0">
              <a:solidFill>
                <a:schemeClr val="dk1"/>
              </a:solidFill>
              <a:effectLst/>
              <a:latin typeface="+mn-lt"/>
              <a:ea typeface="+mn-ea"/>
              <a:cs typeface="+mn-cs"/>
            </a:rPr>
            <a:t>　主な要因としては、</a:t>
          </a:r>
          <a:r>
            <a:rPr kumimoji="1" lang="ja-JP" altLang="ja-JP" sz="1100">
              <a:solidFill>
                <a:schemeClr val="dk1"/>
              </a:solidFill>
              <a:effectLst/>
              <a:latin typeface="+mn-lt"/>
              <a:ea typeface="+mn-ea"/>
              <a:cs typeface="+mn-cs"/>
            </a:rPr>
            <a:t>定員適正化計画</a:t>
          </a:r>
          <a:r>
            <a:rPr kumimoji="1" lang="ja-JP" altLang="ja-JP" sz="110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将来における年齢別職員分布において偏在が発生しないように考慮した計画的な採用を実施して、今後の行政課題とされるデジタル化への対応始め働き方改革の推進、専門職の充実、市民サービスの向上を図るために必要とされる範囲内での増員を行。）に</a:t>
          </a:r>
          <a:r>
            <a:rPr kumimoji="1" lang="ja-JP" altLang="ja-JP" sz="1100" baseline="0">
              <a:solidFill>
                <a:schemeClr val="dk1"/>
              </a:solidFill>
              <a:effectLst/>
              <a:latin typeface="+mn-lt"/>
              <a:ea typeface="+mn-ea"/>
              <a:cs typeface="+mn-cs"/>
            </a:rPr>
            <a:t>基づき職員を採用したことにより、職員数が増加したことが挙げられる。</a:t>
          </a:r>
          <a:r>
            <a:rPr kumimoji="1" lang="ja-JP" altLang="ja-JP" sz="1100">
              <a:solidFill>
                <a:schemeClr val="dk1"/>
              </a:solidFill>
              <a:effectLst/>
              <a:latin typeface="+mn-lt"/>
              <a:ea typeface="+mn-ea"/>
              <a:cs typeface="+mn-cs"/>
            </a:rPr>
            <a:t>今後も適正な職員配置を行っていく。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114300</xdr:rowOff>
    </xdr:from>
    <xdr:to>
      <xdr:col>81</xdr:col>
      <xdr:colOff>44450</xdr:colOff>
      <xdr:row>64</xdr:row>
      <xdr:rowOff>7196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9156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46372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108268</xdr:rowOff>
    </xdr:from>
    <xdr:to>
      <xdr:col>77</xdr:col>
      <xdr:colOff>44450</xdr:colOff>
      <xdr:row>63</xdr:row>
      <xdr:rowOff>114300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9096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125535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1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72072</xdr:rowOff>
    </xdr:from>
    <xdr:to>
      <xdr:col>72</xdr:col>
      <xdr:colOff>203200</xdr:colOff>
      <xdr:row>63</xdr:row>
      <xdr:rowOff>108268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734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87330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39899</xdr:rowOff>
    </xdr:from>
    <xdr:to>
      <xdr:col>68</xdr:col>
      <xdr:colOff>152400</xdr:colOff>
      <xdr:row>63</xdr:row>
      <xdr:rowOff>72072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84124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89340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127846</xdr:rowOff>
    </xdr:from>
    <xdr:to>
      <xdr:col>81</xdr:col>
      <xdr:colOff>95250</xdr:colOff>
      <xdr:row>64</xdr:row>
      <xdr:rowOff>57996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99923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63500</xdr:rowOff>
    </xdr:from>
    <xdr:to>
      <xdr:col>77</xdr:col>
      <xdr:colOff>95250</xdr:colOff>
      <xdr:row>63</xdr:row>
      <xdr:rowOff>165100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149877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57468</xdr:rowOff>
    </xdr:from>
    <xdr:to>
      <xdr:col>73</xdr:col>
      <xdr:colOff>44450</xdr:colOff>
      <xdr:row>63</xdr:row>
      <xdr:rowOff>159068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143845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21272</xdr:rowOff>
    </xdr:from>
    <xdr:to>
      <xdr:col>68</xdr:col>
      <xdr:colOff>203200</xdr:colOff>
      <xdr:row>63</xdr:row>
      <xdr:rowOff>122872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107649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160549</xdr:rowOff>
    </xdr:from>
    <xdr:to>
      <xdr:col>64</xdr:col>
      <xdr:colOff>152400</xdr:colOff>
      <xdr:row>63</xdr:row>
      <xdr:rowOff>90699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75476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7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a:t>
          </a:r>
          <a:r>
            <a:rPr kumimoji="1" lang="ja-JP" altLang="ja-JP" sz="1100" i="0">
              <a:solidFill>
                <a:schemeClr val="dk1"/>
              </a:solidFill>
              <a:effectLst/>
              <a:latin typeface="+mn-lt"/>
              <a:ea typeface="+mn-ea"/>
              <a:cs typeface="+mn-cs"/>
            </a:rPr>
            <a:t>下水道事業に対する繰出を全てモーターボート競走事業から直接行っているため、</a:t>
          </a:r>
          <a:r>
            <a:rPr kumimoji="1" lang="ja-JP" altLang="ja-JP" sz="1100">
              <a:solidFill>
                <a:schemeClr val="dk1"/>
              </a:solidFill>
              <a:effectLst/>
              <a:latin typeface="+mn-lt"/>
              <a:ea typeface="+mn-ea"/>
              <a:cs typeface="+mn-cs"/>
            </a:rPr>
            <a:t>愛知県平均及び類似団体平均を上回っている。</a:t>
          </a:r>
          <a:r>
            <a:rPr kumimoji="1" lang="ja-JP" altLang="ja-JP" sz="1100" i="0">
              <a:solidFill>
                <a:schemeClr val="dk1"/>
              </a:solidFill>
              <a:effectLst/>
              <a:latin typeface="+mn-lt"/>
              <a:ea typeface="+mn-ea"/>
              <a:cs typeface="+mn-cs"/>
            </a:rPr>
            <a:t>。</a:t>
          </a:r>
          <a:endParaRPr lang="ja-JP" altLang="ja-JP" sz="1400">
            <a:effectLst/>
          </a:endParaRPr>
        </a:p>
        <a:p>
          <a:r>
            <a:rPr kumimoji="1" lang="ja-JP" altLang="ja-JP" sz="1100" i="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今後、モーターボート競走事業の収益が悪化した場合、一般会計からの繰出が増加し、数値が悪化することが懸念されるため、市債残高に注視し、引き続き計画的な市債発行を行っていく。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59944</xdr:rowOff>
    </xdr:from>
    <xdr:to>
      <xdr:col>81</xdr:col>
      <xdr:colOff>44450</xdr:colOff>
      <xdr:row>36</xdr:row>
      <xdr:rowOff>98552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2321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50292</xdr:rowOff>
    </xdr:from>
    <xdr:to>
      <xdr:col>77</xdr:col>
      <xdr:colOff>44450</xdr:colOff>
      <xdr:row>36</xdr:row>
      <xdr:rowOff>59944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22249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50292</xdr:rowOff>
    </xdr:from>
    <xdr:to>
      <xdr:col>72</xdr:col>
      <xdr:colOff>203200</xdr:colOff>
      <xdr:row>36</xdr:row>
      <xdr:rowOff>69596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2224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69596</xdr:rowOff>
    </xdr:from>
    <xdr:to>
      <xdr:col>68</xdr:col>
      <xdr:colOff>152400</xdr:colOff>
      <xdr:row>36</xdr:row>
      <xdr:rowOff>69596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24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47752</xdr:rowOff>
    </xdr:from>
    <xdr:to>
      <xdr:col>81</xdr:col>
      <xdr:colOff>95250</xdr:colOff>
      <xdr:row>36</xdr:row>
      <xdr:rowOff>149352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2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140479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1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9144</xdr:rowOff>
    </xdr:from>
    <xdr:to>
      <xdr:col>77</xdr:col>
      <xdr:colOff>95250</xdr:colOff>
      <xdr:row>36</xdr:row>
      <xdr:rowOff>110744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120921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5950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170942</xdr:rowOff>
    </xdr:from>
    <xdr:to>
      <xdr:col>73</xdr:col>
      <xdr:colOff>44450</xdr:colOff>
      <xdr:row>36</xdr:row>
      <xdr:rowOff>101092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111269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18796</xdr:rowOff>
    </xdr:from>
    <xdr:to>
      <xdr:col>68</xdr:col>
      <xdr:colOff>203200</xdr:colOff>
      <xdr:row>36</xdr:row>
      <xdr:rowOff>120396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130573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18796</xdr:rowOff>
    </xdr:from>
    <xdr:to>
      <xdr:col>64</xdr:col>
      <xdr:colOff>152400</xdr:colOff>
      <xdr:row>36</xdr:row>
      <xdr:rowOff>120396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130573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将来負担比率は１１年連続して発生していない。この理由としては、病院事業会計及び下水道事業会計に対する繰出しをモーターボート競走事業会計から直接行っていることがあげられる。今後も、区画整理事業、下水道事業、病院事業への繰出しを計画的に行い、少しでもモーターボート競走事業に依存しない体制作りを目指す。</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78,666
75,342
56.96
40,895,500
38,971,797
1,544,742
18,145,799
23,848,475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人件費に係る経常収支比率は、前年度比で</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依然として類似団体及び愛知県平均を上回っている。</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ではごみ処理業務や消防業務、保育所業務の大部分を直営で行っており、こうした部分での職員数が多いことが、類似団体、愛知県平均を上回る要因であるが、今後、民間でも実施可能な部分については、委託することも検討を進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30988</xdr:rowOff>
    </xdr:from>
    <xdr:to>
      <xdr:col>24</xdr:col>
      <xdr:colOff>25400</xdr:colOff>
      <xdr:row>38</xdr:row>
      <xdr:rowOff>122428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460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460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49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1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71628</xdr:rowOff>
    </xdr:from>
    <xdr:to>
      <xdr:col>24</xdr:col>
      <xdr:colOff>76200</xdr:colOff>
      <xdr:row>39</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43705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及び愛知県</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を上回った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光熱水費の高騰が悪化の主な要因と考えられる。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光熱水費の高騰</a:t>
          </a:r>
          <a:r>
            <a:rPr kumimoji="1" lang="ja-JP" altLang="en-US" sz="1100">
              <a:solidFill>
                <a:schemeClr val="dk1"/>
              </a:solidFill>
              <a:effectLst/>
              <a:latin typeface="+mn-lt"/>
              <a:ea typeface="+mn-ea"/>
              <a:cs typeface="+mn-cs"/>
            </a:rPr>
            <a:t>、労務単価の上昇による委託料の</a:t>
          </a:r>
          <a:r>
            <a:rPr kumimoji="1" lang="ja-JP" altLang="ja-JP" sz="1100">
              <a:solidFill>
                <a:schemeClr val="dk1"/>
              </a:solidFill>
              <a:effectLst/>
              <a:latin typeface="+mn-lt"/>
              <a:ea typeface="+mn-ea"/>
              <a:cs typeface="+mn-cs"/>
            </a:rPr>
            <a:t>増加が見込まれるため、効率的な事業の運用により削減を図っていく。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81280</xdr:rowOff>
    </xdr:from>
    <xdr:to>
      <xdr:col>82</xdr:col>
      <xdr:colOff>107950</xdr:colOff>
      <xdr:row>18</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673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81280</xdr:rowOff>
    </xdr:from>
    <xdr:to>
      <xdr:col>78</xdr:col>
      <xdr:colOff>69850</xdr:colOff>
      <xdr:row>18</xdr:row>
      <xdr:rowOff>142240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67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142240</xdr:rowOff>
    </xdr:from>
    <xdr:to>
      <xdr:col>73</xdr:col>
      <xdr:colOff>180975</xdr:colOff>
      <xdr:row>18</xdr:row>
      <xdr:rowOff>165100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28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165100</xdr:rowOff>
    </xdr:from>
    <xdr:to>
      <xdr:col>69</xdr:col>
      <xdr:colOff>92075</xdr:colOff>
      <xdr:row>18</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25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88917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91440</xdr:rowOff>
    </xdr:from>
    <xdr:to>
      <xdr:col>82</xdr:col>
      <xdr:colOff>158750</xdr:colOff>
      <xdr:row>19</xdr:row>
      <xdr:rowOff>21590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63517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30480</xdr:rowOff>
    </xdr:from>
    <xdr:to>
      <xdr:col>78</xdr:col>
      <xdr:colOff>120650</xdr:colOff>
      <xdr:row>18</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116857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91440</xdr:rowOff>
    </xdr:from>
    <xdr:to>
      <xdr:col>74</xdr:col>
      <xdr:colOff>31750</xdr:colOff>
      <xdr:row>19</xdr:row>
      <xdr:rowOff>21590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6367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114300</xdr:rowOff>
    </xdr:from>
    <xdr:to>
      <xdr:col>69</xdr:col>
      <xdr:colOff>142875</xdr:colOff>
      <xdr:row>19</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29227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114300</xdr:rowOff>
    </xdr:from>
    <xdr:to>
      <xdr:col>65</xdr:col>
      <xdr:colOff>53975</xdr:colOff>
      <xdr:row>19</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0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29227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しているが、県内平均は下回っているものの、類似団体との比較では高くなっている。</a:t>
          </a:r>
          <a:endParaRPr lang="ja-JP" altLang="ja-JP" sz="1400">
            <a:effectLst/>
          </a:endParaRPr>
        </a:p>
        <a:p>
          <a:r>
            <a:rPr kumimoji="1" lang="ja-JP" altLang="ja-JP" sz="1100">
              <a:solidFill>
                <a:schemeClr val="dk1"/>
              </a:solidFill>
              <a:effectLst/>
              <a:latin typeface="+mn-lt"/>
              <a:ea typeface="+mn-ea"/>
              <a:cs typeface="+mn-cs"/>
            </a:rPr>
            <a:t>　今後も高齢者の増や福祉の需要拡大により扶助費の増が見込まれるが、生活保護費においては、就労支援等、生活保護にならないような支援や、医療の適正受診勧奨等に継続的に力を入れていくことで、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57</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118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110672</xdr:rowOff>
    </xdr:from>
    <xdr:to>
      <xdr:col>19</xdr:col>
      <xdr:colOff>187325</xdr:colOff>
      <xdr:row>57</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11872"/>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58</xdr:row>
      <xdr:rowOff>94343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9078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43543</xdr:rowOff>
    </xdr:from>
    <xdr:to>
      <xdr:col>11</xdr:col>
      <xdr:colOff>60325</xdr:colOff>
      <xdr:row>58</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その他に対する経常収支比率は、前年度より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ポイント悪化したが、類似団体及び愛知県平均を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今後、後期高齢者医療事業特別会計等への繰出金が増加していくことが予想されるが、各事業における事業内容を精査していく。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397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4734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8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9978</xdr:rowOff>
    </xdr:from>
    <xdr:to>
      <xdr:col>78</xdr:col>
      <xdr:colOff>69850</xdr:colOff>
      <xdr:row>55</xdr:row>
      <xdr:rowOff>107950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397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64605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55</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55</xdr:row>
      <xdr:rowOff>86178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0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110870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35378</xdr:rowOff>
    </xdr:from>
    <xdr:to>
      <xdr:col>65</xdr:col>
      <xdr:colOff>53975</xdr:colOff>
      <xdr:row>55</xdr:row>
      <xdr:rowOff>136978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147155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、類似団体及び愛知県平均を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今後も、補助事業については、</a:t>
          </a:r>
          <a:r>
            <a:rPr lang="ja-JP" altLang="ja-JP" sz="1100" b="0" i="0" baseline="0">
              <a:solidFill>
                <a:schemeClr val="dk1"/>
              </a:solidFill>
              <a:effectLst/>
              <a:latin typeface="+mn-lt"/>
              <a:ea typeface="+mn-ea"/>
              <a:cs typeface="+mn-cs"/>
            </a:rPr>
            <a:t>費用対効果、経費負担のあり方を精査し、補助金の廃止、統合、縮小を実施する。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35</xdr:row>
      <xdr:rowOff>124714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026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101854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35</xdr:row>
      <xdr:rowOff>101854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02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23131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106426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51054</xdr:rowOff>
    </xdr:from>
    <xdr:to>
      <xdr:col>74</xdr:col>
      <xdr:colOff>31750</xdr:colOff>
      <xdr:row>35</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162831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55626</xdr:rowOff>
    </xdr:from>
    <xdr:to>
      <xdr:col>65</xdr:col>
      <xdr:colOff>53975</xdr:colOff>
      <xdr:row>35</xdr:row>
      <xdr:rowOff>157226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167403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し、愛知県平均との比較では上回っている。</a:t>
          </a:r>
          <a:endParaRPr lang="ja-JP" altLang="ja-JP" sz="1400">
            <a:effectLst/>
          </a:endParaRPr>
        </a:p>
        <a:p>
          <a:r>
            <a:rPr kumimoji="1" lang="ja-JP" altLang="ja-JP" sz="1100">
              <a:solidFill>
                <a:schemeClr val="dk1"/>
              </a:solidFill>
              <a:effectLst/>
              <a:latin typeface="+mn-lt"/>
              <a:ea typeface="+mn-ea"/>
              <a:cs typeface="+mn-cs"/>
            </a:rPr>
            <a:t>　近年、当市は「</a:t>
          </a:r>
          <a:r>
            <a:rPr lang="ja-JP" altLang="ja-JP" sz="1100" b="0" i="0" baseline="0">
              <a:solidFill>
                <a:schemeClr val="dk1"/>
              </a:solidFill>
              <a:effectLst/>
              <a:latin typeface="+mn-lt"/>
              <a:ea typeface="+mn-ea"/>
              <a:cs typeface="+mn-cs"/>
            </a:rPr>
            <a:t>返済額より多く借りない」こと</a:t>
          </a:r>
          <a:r>
            <a:rPr kumimoji="1" lang="ja-JP" altLang="ja-JP" sz="1100">
              <a:solidFill>
                <a:schemeClr val="dk1"/>
              </a:solidFill>
              <a:effectLst/>
              <a:latin typeface="+mn-lt"/>
              <a:ea typeface="+mn-ea"/>
              <a:cs typeface="+mn-cs"/>
            </a:rPr>
            <a:t>を方針としており、起債残高が年々減少していることから改善をしている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今後、公共施設の複合化など大規模な事業も予定されており、償還も厳しい状況が予想されるが、引き続き「</a:t>
          </a:r>
          <a:r>
            <a:rPr lang="ja-JP" altLang="ja-JP" sz="1100" b="0" i="0" baseline="0">
              <a:solidFill>
                <a:schemeClr val="dk1"/>
              </a:solidFill>
              <a:effectLst/>
              <a:latin typeface="+mn-lt"/>
              <a:ea typeface="+mn-ea"/>
              <a:cs typeface="+mn-cs"/>
            </a:rPr>
            <a:t>返済額より多く借りない」ことを方針とし、計画的な市債発行を行って</a:t>
          </a:r>
          <a:r>
            <a:rPr kumimoji="1" lang="ja-JP" altLang="ja-JP" sz="1100">
              <a:solidFill>
                <a:schemeClr val="dk1"/>
              </a:solidFill>
              <a:effectLst/>
              <a:latin typeface="+mn-lt"/>
              <a:ea typeface="+mn-ea"/>
              <a:cs typeface="+mn-cs"/>
            </a:rPr>
            <a:t>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88137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6692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74422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66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74422</xdr:rowOff>
    </xdr:from>
    <xdr:to>
      <xdr:col>15</xdr:col>
      <xdr:colOff>98425</xdr:colOff>
      <xdr:row>77</xdr:row>
      <xdr:rowOff>152146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2760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152146</xdr:rowOff>
    </xdr:from>
    <xdr:to>
      <xdr:col>11</xdr:col>
      <xdr:colOff>9525</xdr:colOff>
      <xdr:row>78</xdr:row>
      <xdr:rowOff>21844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353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53864</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57421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公債費以外では、</a:t>
          </a:r>
          <a:r>
            <a:rPr kumimoji="1" lang="ja-JP" altLang="en-US" sz="1000">
              <a:solidFill>
                <a:schemeClr val="dk1"/>
              </a:solidFill>
              <a:effectLst/>
              <a:latin typeface="+mn-lt"/>
              <a:ea typeface="+mn-ea"/>
              <a:cs typeface="+mn-cs"/>
            </a:rPr>
            <a:t>臨時財政対策債の借入を行わなかったことなどにより</a:t>
          </a:r>
          <a:r>
            <a:rPr kumimoji="1" lang="ja-JP" altLang="ja-JP"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4.8</a:t>
          </a:r>
          <a:r>
            <a:rPr kumimoji="1" lang="ja-JP" altLang="ja-JP" sz="1000">
              <a:solidFill>
                <a:schemeClr val="dk1"/>
              </a:solidFill>
              <a:effectLst/>
              <a:latin typeface="+mn-lt"/>
              <a:ea typeface="+mn-ea"/>
              <a:cs typeface="+mn-cs"/>
            </a:rPr>
            <a:t>ポイント悪化した</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mn-lt"/>
              <a:ea typeface="+mn-ea"/>
              <a:cs typeface="+mn-cs"/>
            </a:rPr>
            <a:t>、類似団体及び愛知県平均を</a:t>
          </a:r>
          <a:r>
            <a:rPr kumimoji="1" lang="ja-JP" altLang="en-US" sz="1000">
              <a:solidFill>
                <a:schemeClr val="dk1"/>
              </a:solidFill>
              <a:effectLst/>
              <a:latin typeface="+mn-lt"/>
              <a:ea typeface="+mn-ea"/>
              <a:cs typeface="+mn-cs"/>
            </a:rPr>
            <a:t>下</a:t>
          </a:r>
          <a:r>
            <a:rPr kumimoji="1" lang="ja-JP" altLang="ja-JP" sz="1000">
              <a:solidFill>
                <a:schemeClr val="dk1"/>
              </a:solidFill>
              <a:effectLst/>
              <a:latin typeface="+mn-lt"/>
              <a:ea typeface="+mn-ea"/>
              <a:cs typeface="+mn-cs"/>
            </a:rPr>
            <a:t>回った。</a:t>
          </a:r>
          <a:endParaRPr kumimoji="1" lang="en-US" altLang="ja-JP" sz="1000">
            <a:solidFill>
              <a:schemeClr val="dk1"/>
            </a:solidFill>
            <a:effectLst/>
            <a:latin typeface="+mn-lt"/>
            <a:ea typeface="+mn-ea"/>
            <a:cs typeface="+mn-cs"/>
          </a:endParaRPr>
        </a:p>
        <a:p>
          <a:pPr eaLnBrk="1" fontAlgn="auto" latinLnBrk="0" hangingPunct="1"/>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今後、福祉サービスの利用拡大や、高齢化の更なる進行による扶助費の増加が予想される。</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窓口</a:t>
          </a:r>
          <a:r>
            <a:rPr kumimoji="1" lang="ja-JP" altLang="ja-JP" sz="1000">
              <a:solidFill>
                <a:schemeClr val="dk1"/>
              </a:solidFill>
              <a:effectLst/>
              <a:latin typeface="+mn-lt"/>
              <a:ea typeface="+mn-ea"/>
              <a:cs typeface="+mn-cs"/>
            </a:rPr>
            <a:t>民間委託等による委託料（物件費）の増加は今後も予想されるところであり、各事業の見直し、合理化を行うことで関連経費の抑制を図る。</a:t>
          </a:r>
          <a:endParaRPr lang="ja-JP" altLang="ja-JP" sz="11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77</xdr:row>
      <xdr:rowOff>83565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065761"/>
          <a:ext cx="838200" cy="2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6576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139716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33274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93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122428</xdr:rowOff>
    </xdr:from>
    <xdr:to>
      <xdr:col>69</xdr:col>
      <xdr:colOff>92075</xdr:colOff>
      <xdr:row>76</xdr:row>
      <xdr:rowOff>163576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1526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32765</xdr:rowOff>
    </xdr:from>
    <xdr:to>
      <xdr:col>82</xdr:col>
      <xdr:colOff>158750</xdr:colOff>
      <xdr:row>77</xdr:row>
      <xdr:rowOff>134365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49292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71628</xdr:rowOff>
    </xdr:from>
    <xdr:to>
      <xdr:col>65</xdr:col>
      <xdr:colOff>53975</xdr:colOff>
      <xdr:row>77</xdr:row>
      <xdr:rowOff>1778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11955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37827</xdr:rowOff>
    </xdr:from>
    <xdr:to>
      <xdr:col>29</xdr:col>
      <xdr:colOff>127000</xdr:colOff>
      <xdr:row>16</xdr:row>
      <xdr:rowOff>74232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28652"/>
          <a:ext cx="647700" cy="3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74232</xdr:rowOff>
    </xdr:from>
    <xdr:to>
      <xdr:col>26</xdr:col>
      <xdr:colOff>50800</xdr:colOff>
      <xdr:row>16</xdr:row>
      <xdr:rowOff>132105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65057"/>
          <a:ext cx="698500" cy="57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132105</xdr:rowOff>
    </xdr:from>
    <xdr:to>
      <xdr:col>22</xdr:col>
      <xdr:colOff>114300</xdr:colOff>
      <xdr:row>17</xdr:row>
      <xdr:rowOff>77965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2930"/>
          <a:ext cx="698500" cy="117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77965</xdr:rowOff>
    </xdr:from>
    <xdr:to>
      <xdr:col>18</xdr:col>
      <xdr:colOff>177800</xdr:colOff>
      <xdr:row>17</xdr:row>
      <xdr:rowOff>124466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40240"/>
          <a:ext cx="698500" cy="4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158477</xdr:rowOff>
    </xdr:from>
    <xdr:to>
      <xdr:col>29</xdr:col>
      <xdr:colOff>177800</xdr:colOff>
      <xdr:row>16</xdr:row>
      <xdr:rowOff>88627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778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130554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23432</xdr:rowOff>
    </xdr:from>
    <xdr:to>
      <xdr:col>26</xdr:col>
      <xdr:colOff>101600</xdr:colOff>
      <xdr:row>16</xdr:row>
      <xdr:rowOff>125032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1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109809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00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81305</xdr:rowOff>
    </xdr:from>
    <xdr:to>
      <xdr:col>22</xdr:col>
      <xdr:colOff>165100</xdr:colOff>
      <xdr:row>17</xdr:row>
      <xdr:rowOff>11455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2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167682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5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27165</xdr:rowOff>
    </xdr:from>
    <xdr:to>
      <xdr:col>19</xdr:col>
      <xdr:colOff>38100</xdr:colOff>
      <xdr:row>17</xdr:row>
      <xdr:rowOff>128765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113542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73666</xdr:rowOff>
    </xdr:from>
    <xdr:to>
      <xdr:col>15</xdr:col>
      <xdr:colOff>101600</xdr:colOff>
      <xdr:row>18</xdr:row>
      <xdr:rowOff>3816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35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160043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2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1422</xdr:rowOff>
    </xdr:from>
    <xdr:to>
      <xdr:col>29</xdr:col>
      <xdr:colOff>127000</xdr:colOff>
      <xdr:row>38</xdr:row>
      <xdr:rowOff>59030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9022"/>
          <a:ext cx="647700" cy="5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59030</xdr:rowOff>
    </xdr:from>
    <xdr:to>
      <xdr:col>26</xdr:col>
      <xdr:colOff>50800</xdr:colOff>
      <xdr:row>38</xdr:row>
      <xdr:rowOff>170738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526630"/>
          <a:ext cx="698500" cy="111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110465</xdr:rowOff>
    </xdr:from>
    <xdr:to>
      <xdr:col>22</xdr:col>
      <xdr:colOff>114300</xdr:colOff>
      <xdr:row>38</xdr:row>
      <xdr:rowOff>170738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578065"/>
          <a:ext cx="698500" cy="6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95986</xdr:rowOff>
    </xdr:from>
    <xdr:to>
      <xdr:col>18</xdr:col>
      <xdr:colOff>177800</xdr:colOff>
      <xdr:row>38</xdr:row>
      <xdr:rowOff>110465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563586"/>
          <a:ext cx="698500" cy="14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293522</xdr:rowOff>
    </xdr:from>
    <xdr:to>
      <xdr:col>29</xdr:col>
      <xdr:colOff>177800</xdr:colOff>
      <xdr:row>38</xdr:row>
      <xdr:rowOff>52222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8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265599</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38</xdr:row>
      <xdr:rowOff>8230</xdr:rowOff>
    </xdr:from>
    <xdr:to>
      <xdr:col>26</xdr:col>
      <xdr:colOff>101600</xdr:colOff>
      <xdr:row>38</xdr:row>
      <xdr:rowOff>109830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75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94607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62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38</xdr:row>
      <xdr:rowOff>119938</xdr:rowOff>
    </xdr:from>
    <xdr:to>
      <xdr:col>22</xdr:col>
      <xdr:colOff>165100</xdr:colOff>
      <xdr:row>39</xdr:row>
      <xdr:rowOff>50088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587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39</xdr:row>
      <xdr:rowOff>34865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67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38</xdr:row>
      <xdr:rowOff>59665</xdr:rowOff>
    </xdr:from>
    <xdr:to>
      <xdr:col>19</xdr:col>
      <xdr:colOff>38100</xdr:colOff>
      <xdr:row>38</xdr:row>
      <xdr:rowOff>161265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52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146042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61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45186</xdr:rowOff>
    </xdr:from>
    <xdr:to>
      <xdr:col>15</xdr:col>
      <xdr:colOff>101600</xdr:colOff>
      <xdr:row>38</xdr:row>
      <xdr:rowOff>146786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512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131563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78,666
75,342
56.96
40,895,500
38,971,797
1,544,742
18,145,799
23,848,475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164808</xdr:rowOff>
    </xdr:from>
    <xdr:to>
      <xdr:col>24</xdr:col>
      <xdr:colOff>63500</xdr:colOff>
      <xdr:row>35</xdr:row>
      <xdr:rowOff>44145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94108"/>
          <a:ext cx="838200" cy="5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20674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1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44145</xdr:rowOff>
    </xdr:from>
    <xdr:to>
      <xdr:col>19</xdr:col>
      <xdr:colOff>177800</xdr:colOff>
      <xdr:row>35</xdr:row>
      <xdr:rowOff>113583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44895"/>
          <a:ext cx="889000" cy="6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156005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113583</xdr:rowOff>
    </xdr:from>
    <xdr:to>
      <xdr:col>15</xdr:col>
      <xdr:colOff>50800</xdr:colOff>
      <xdr:row>36</xdr:row>
      <xdr:rowOff>48775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14333"/>
          <a:ext cx="889000" cy="10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17854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48775</xdr:rowOff>
    </xdr:from>
    <xdr:to>
      <xdr:col>10</xdr:col>
      <xdr:colOff>114300</xdr:colOff>
      <xdr:row>36</xdr:row>
      <xdr:rowOff>64548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2097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156881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169302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114008</xdr:rowOff>
    </xdr:from>
    <xdr:to>
      <xdr:col>24</xdr:col>
      <xdr:colOff>114300</xdr:colOff>
      <xdr:row>35</xdr:row>
      <xdr:rowOff>44158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136885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9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164795</xdr:rowOff>
    </xdr:from>
    <xdr:to>
      <xdr:col>20</xdr:col>
      <xdr:colOff>38100</xdr:colOff>
      <xdr:row>35</xdr:row>
      <xdr:rowOff>94945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9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111472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6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62783</xdr:rowOff>
    </xdr:from>
    <xdr:to>
      <xdr:col>15</xdr:col>
      <xdr:colOff>101600</xdr:colOff>
      <xdr:row>35</xdr:row>
      <xdr:rowOff>164383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6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169425</xdr:rowOff>
    </xdr:from>
    <xdr:to>
      <xdr:col>10</xdr:col>
      <xdr:colOff>165100</xdr:colOff>
      <xdr:row>36</xdr:row>
      <xdr:rowOff>99575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116102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4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13748</xdr:rowOff>
    </xdr:from>
    <xdr:to>
      <xdr:col>6</xdr:col>
      <xdr:colOff>38100</xdr:colOff>
      <xdr:row>36</xdr:row>
      <xdr:rowOff>115348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131875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68790</xdr:rowOff>
    </xdr:from>
    <xdr:to>
      <xdr:col>24</xdr:col>
      <xdr:colOff>63500</xdr:colOff>
      <xdr:row>56</xdr:row>
      <xdr:rowOff>87426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69990"/>
          <a:ext cx="838200" cy="1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68790</xdr:rowOff>
    </xdr:from>
    <xdr:to>
      <xdr:col>19</xdr:col>
      <xdr:colOff>177800</xdr:colOff>
      <xdr:row>56</xdr:row>
      <xdr:rowOff>137403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69990"/>
          <a:ext cx="889000" cy="6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49224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137403</xdr:rowOff>
    </xdr:from>
    <xdr:to>
      <xdr:col>15</xdr:col>
      <xdr:colOff>50800</xdr:colOff>
      <xdr:row>57</xdr:row>
      <xdr:rowOff>70510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38603"/>
          <a:ext cx="889000" cy="10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93137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86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70510</xdr:rowOff>
    </xdr:from>
    <xdr:to>
      <xdr:col>10</xdr:col>
      <xdr:colOff>114300</xdr:colOff>
      <xdr:row>57</xdr:row>
      <xdr:rowOff>135411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3160"/>
          <a:ext cx="889000" cy="6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36626</xdr:rowOff>
    </xdr:from>
    <xdr:to>
      <xdr:col>24</xdr:col>
      <xdr:colOff>114300</xdr:colOff>
      <xdr:row>56</xdr:row>
      <xdr:rowOff>138226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59503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48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17990</xdr:rowOff>
    </xdr:from>
    <xdr:to>
      <xdr:col>20</xdr:col>
      <xdr:colOff>38100</xdr:colOff>
      <xdr:row>56</xdr:row>
      <xdr:rowOff>119590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136117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9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86603</xdr:rowOff>
    </xdr:from>
    <xdr:to>
      <xdr:col>15</xdr:col>
      <xdr:colOff>101600</xdr:colOff>
      <xdr:row>57</xdr:row>
      <xdr:rowOff>16753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8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33280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6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19710</xdr:rowOff>
    </xdr:from>
    <xdr:to>
      <xdr:col>10</xdr:col>
      <xdr:colOff>165100</xdr:colOff>
      <xdr:row>57</xdr:row>
      <xdr:rowOff>121310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112437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84611</xdr:rowOff>
    </xdr:from>
    <xdr:to>
      <xdr:col>6</xdr:col>
      <xdr:colOff>38100</xdr:colOff>
      <xdr:row>58</xdr:row>
      <xdr:rowOff>14761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5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4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83579</xdr:rowOff>
    </xdr:from>
    <xdr:to>
      <xdr:col>24</xdr:col>
      <xdr:colOff>63500</xdr:colOff>
      <xdr:row>78</xdr:row>
      <xdr:rowOff>124764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56679"/>
          <a:ext cx="838200" cy="4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83579</xdr:rowOff>
    </xdr:from>
    <xdr:to>
      <xdr:col>19</xdr:col>
      <xdr:colOff>177800</xdr:colOff>
      <xdr:row>78</xdr:row>
      <xdr:rowOff>88418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56679"/>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88418</xdr:rowOff>
    </xdr:from>
    <xdr:to>
      <xdr:col>15</xdr:col>
      <xdr:colOff>50800</xdr:colOff>
      <xdr:row>78</xdr:row>
      <xdr:rowOff>124079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61518"/>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120269</xdr:rowOff>
    </xdr:from>
    <xdr:to>
      <xdr:col>10</xdr:col>
      <xdr:colOff>114300</xdr:colOff>
      <xdr:row>78</xdr:row>
      <xdr:rowOff>124079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9336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73964</xdr:rowOff>
    </xdr:from>
    <xdr:to>
      <xdr:col>24</xdr:col>
      <xdr:colOff>114300</xdr:colOff>
      <xdr:row>79</xdr:row>
      <xdr:rowOff>4114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160341</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1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32779</xdr:rowOff>
    </xdr:from>
    <xdr:to>
      <xdr:col>20</xdr:col>
      <xdr:colOff>38100</xdr:colOff>
      <xdr:row>78</xdr:row>
      <xdr:rowOff>134379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125506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9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37618</xdr:rowOff>
    </xdr:from>
    <xdr:to>
      <xdr:col>15</xdr:col>
      <xdr:colOff>101600</xdr:colOff>
      <xdr:row>78</xdr:row>
      <xdr:rowOff>139218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1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130345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73279</xdr:rowOff>
    </xdr:from>
    <xdr:to>
      <xdr:col>10</xdr:col>
      <xdr:colOff>165100</xdr:colOff>
      <xdr:row>79</xdr:row>
      <xdr:rowOff>3429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4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166006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3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69469</xdr:rowOff>
    </xdr:from>
    <xdr:to>
      <xdr:col>6</xdr:col>
      <xdr:colOff>38100</xdr:colOff>
      <xdr:row>78</xdr:row>
      <xdr:rowOff>171069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162196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101116</xdr:rowOff>
    </xdr:from>
    <xdr:to>
      <xdr:col>24</xdr:col>
      <xdr:colOff>63500</xdr:colOff>
      <xdr:row>96</xdr:row>
      <xdr:rowOff>113737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88866"/>
          <a:ext cx="838200" cy="18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116546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2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101116</xdr:rowOff>
    </xdr:from>
    <xdr:to>
      <xdr:col>19</xdr:col>
      <xdr:colOff>177800</xdr:colOff>
      <xdr:row>97</xdr:row>
      <xdr:rowOff>77913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88866"/>
          <a:ext cx="889000" cy="3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16668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96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77913</xdr:rowOff>
    </xdr:from>
    <xdr:to>
      <xdr:col>15</xdr:col>
      <xdr:colOff>50800</xdr:colOff>
      <xdr:row>97</xdr:row>
      <xdr:rowOff>142460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08563"/>
          <a:ext cx="889000" cy="6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59450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34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142460</xdr:rowOff>
    </xdr:from>
    <xdr:to>
      <xdr:col>10</xdr:col>
      <xdr:colOff>114300</xdr:colOff>
      <xdr:row>98</xdr:row>
      <xdr:rowOff>54270</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73110"/>
          <a:ext cx="889000" cy="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116877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9059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6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62937</xdr:rowOff>
    </xdr:from>
    <xdr:to>
      <xdr:col>24</xdr:col>
      <xdr:colOff>114300</xdr:colOff>
      <xdr:row>96</xdr:row>
      <xdr:rowOff>164537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41364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50316</xdr:rowOff>
    </xdr:from>
    <xdr:to>
      <xdr:col>20</xdr:col>
      <xdr:colOff>38100</xdr:colOff>
      <xdr:row>95</xdr:row>
      <xdr:rowOff>151916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143043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3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27113</xdr:rowOff>
    </xdr:from>
    <xdr:to>
      <xdr:col>15</xdr:col>
      <xdr:colOff>101600</xdr:colOff>
      <xdr:row>97</xdr:row>
      <xdr:rowOff>128713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119840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91660</xdr:rowOff>
    </xdr:from>
    <xdr:to>
      <xdr:col>10</xdr:col>
      <xdr:colOff>165100</xdr:colOff>
      <xdr:row>98</xdr:row>
      <xdr:rowOff>21810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2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1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3470</xdr:rowOff>
    </xdr:from>
    <xdr:to>
      <xdr:col>6</xdr:col>
      <xdr:colOff>38100</xdr:colOff>
      <xdr:row>98</xdr:row>
      <xdr:rowOff>105070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0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96197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9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128052</xdr:rowOff>
    </xdr:from>
    <xdr:to>
      <xdr:col>54</xdr:col>
      <xdr:colOff>189865</xdr:colOff>
      <xdr:row>39</xdr:row>
      <xdr:rowOff>144522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785902"/>
          <a:ext cx="1270" cy="1045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148349</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3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144522</xdr:rowOff>
    </xdr:from>
    <xdr:to>
      <xdr:col>55</xdr:col>
      <xdr:colOff>88900</xdr:colOff>
      <xdr:row>39</xdr:row>
      <xdr:rowOff>144522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3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74729</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56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128052</xdr:rowOff>
    </xdr:from>
    <xdr:to>
      <xdr:col>55</xdr:col>
      <xdr:colOff>88900</xdr:colOff>
      <xdr:row>33</xdr:row>
      <xdr:rowOff>128052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785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50372</xdr:rowOff>
    </xdr:from>
    <xdr:to>
      <xdr:col>55</xdr:col>
      <xdr:colOff>0</xdr:colOff>
      <xdr:row>38</xdr:row>
      <xdr:rowOff>70968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565472"/>
          <a:ext cx="838200" cy="2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31821</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0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8944</xdr:rowOff>
    </xdr:from>
    <xdr:to>
      <xdr:col>55</xdr:col>
      <xdr:colOff>50800</xdr:colOff>
      <xdr:row>37</xdr:row>
      <xdr:rowOff>110544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35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138502</xdr:rowOff>
    </xdr:from>
    <xdr:to>
      <xdr:col>50</xdr:col>
      <xdr:colOff>114300</xdr:colOff>
      <xdr:row>38</xdr:row>
      <xdr:rowOff>50372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453452"/>
          <a:ext cx="889000" cy="111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43485</xdr:rowOff>
    </xdr:from>
    <xdr:to>
      <xdr:col>50</xdr:col>
      <xdr:colOff>165100</xdr:colOff>
      <xdr:row>37</xdr:row>
      <xdr:rowOff>145085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161612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138502</xdr:rowOff>
    </xdr:from>
    <xdr:to>
      <xdr:col>45</xdr:col>
      <xdr:colOff>177800</xdr:colOff>
      <xdr:row>39</xdr:row>
      <xdr:rowOff>47280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453452"/>
          <a:ext cx="889000" cy="128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96352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127105</xdr:rowOff>
    </xdr:from>
    <xdr:to>
      <xdr:col>41</xdr:col>
      <xdr:colOff>50800</xdr:colOff>
      <xdr:row>39</xdr:row>
      <xdr:rowOff>47280</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642205"/>
          <a:ext cx="889000" cy="9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264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20168</xdr:rowOff>
    </xdr:from>
    <xdr:to>
      <xdr:col>55</xdr:col>
      <xdr:colOff>50800</xdr:colOff>
      <xdr:row>38</xdr:row>
      <xdr:rowOff>121768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5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170045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5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171022</xdr:rowOff>
    </xdr:from>
    <xdr:to>
      <xdr:col>50</xdr:col>
      <xdr:colOff>165100</xdr:colOff>
      <xdr:row>38</xdr:row>
      <xdr:rowOff>101172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51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92299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60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87702</xdr:rowOff>
    </xdr:from>
    <xdr:to>
      <xdr:col>46</xdr:col>
      <xdr:colOff>38100</xdr:colOff>
      <xdr:row>32</xdr:row>
      <xdr:rowOff>17852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4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8979</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5495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167930</xdr:rowOff>
    </xdr:from>
    <xdr:to>
      <xdr:col>41</xdr:col>
      <xdr:colOff>101600</xdr:colOff>
      <xdr:row>39</xdr:row>
      <xdr:rowOff>98080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89207</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77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76305</xdr:rowOff>
    </xdr:from>
    <xdr:to>
      <xdr:col>36</xdr:col>
      <xdr:colOff>165100</xdr:colOff>
      <xdr:row>39</xdr:row>
      <xdr:rowOff>6455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169032</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68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a:extLst>
            <a:ext uri="{FF2B5EF4-FFF2-40B4-BE49-F238E27FC236}">
              <a16:creationId xmlns:a16="http://schemas.microsoft.com/office/drawing/2014/main" id="{00000000-0008-0000-06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3" name="普通建設事業費最小値テキスト">
          <a:extLst>
            <a:ext uri="{FF2B5EF4-FFF2-40B4-BE49-F238E27FC236}">
              <a16:creationId xmlns:a16="http://schemas.microsoft.com/office/drawing/2014/main" id="{00000000-0008-0000-0600-000061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5" name="普通建設事業費最大値テキスト">
          <a:extLst>
            <a:ext uri="{FF2B5EF4-FFF2-40B4-BE49-F238E27FC236}">
              <a16:creationId xmlns:a16="http://schemas.microsoft.com/office/drawing/2014/main" id="{00000000-0008-0000-0600-000063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110113</xdr:rowOff>
    </xdr:from>
    <xdr:to>
      <xdr:col>55</xdr:col>
      <xdr:colOff>0</xdr:colOff>
      <xdr:row>55</xdr:row>
      <xdr:rowOff>157335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9639300" y="9539863"/>
          <a:ext cx="838200" cy="4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124303</xdr:rowOff>
    </xdr:from>
    <xdr:ext cx="534377" cy="259045"/>
    <xdr:sp macro="" textlink="">
      <xdr:nvSpPr>
        <xdr:cNvPr id="358" name="普通建設事業費平均値テキスト">
          <a:extLst>
            <a:ext uri="{FF2B5EF4-FFF2-40B4-BE49-F238E27FC236}">
              <a16:creationId xmlns:a16="http://schemas.microsoft.com/office/drawing/2014/main" id="{00000000-0008-0000-0600-000066010000}"/>
            </a:ext>
          </a:extLst>
        </xdr:cNvPr>
        <xdr:cNvSpPr txBox="1"/>
      </xdr:nvSpPr>
      <xdr:spPr>
        <a:xfrm>
          <a:off x="10528300" y="955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110113</xdr:rowOff>
    </xdr:from>
    <xdr:to>
      <xdr:col>50</xdr:col>
      <xdr:colOff>114300</xdr:colOff>
      <xdr:row>56</xdr:row>
      <xdr:rowOff>106128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8750300" y="9539863"/>
          <a:ext cx="889000" cy="16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64878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72111" y="966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159599</xdr:rowOff>
    </xdr:from>
    <xdr:to>
      <xdr:col>45</xdr:col>
      <xdr:colOff>177800</xdr:colOff>
      <xdr:row>56</xdr:row>
      <xdr:rowOff>106128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7861300" y="9589349"/>
          <a:ext cx="889000" cy="1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159599</xdr:rowOff>
    </xdr:from>
    <xdr:to>
      <xdr:col>41</xdr:col>
      <xdr:colOff>50800</xdr:colOff>
      <xdr:row>57</xdr:row>
      <xdr:rowOff>75964</xdr:rowOff>
    </xdr:to>
    <xdr:cxnSp macro="">
      <xdr:nvCxnSpPr>
        <xdr:cNvPr id="366" name="直線コネクタ 365">
          <a:extLst>
            <a:ext uri="{FF2B5EF4-FFF2-40B4-BE49-F238E27FC236}">
              <a16:creationId xmlns:a16="http://schemas.microsoft.com/office/drawing/2014/main" id="{00000000-0008-0000-0600-00006E010000}"/>
            </a:ext>
          </a:extLst>
        </xdr:cNvPr>
        <xdr:cNvCxnSpPr/>
      </xdr:nvCxnSpPr>
      <xdr:spPr>
        <a:xfrm flipV="1">
          <a:off x="6972300" y="9589349"/>
          <a:ext cx="889000" cy="25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106535</xdr:rowOff>
    </xdr:from>
    <xdr:to>
      <xdr:col>55</xdr:col>
      <xdr:colOff>50800</xdr:colOff>
      <xdr:row>56</xdr:row>
      <xdr:rowOff>36685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10426700" y="95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129412</xdr:rowOff>
    </xdr:from>
    <xdr:ext cx="534377" cy="259045"/>
    <xdr:sp macro="" textlink="">
      <xdr:nvSpPr>
        <xdr:cNvPr id="377" name="普通建設事業費該当値テキスト">
          <a:extLst>
            <a:ext uri="{FF2B5EF4-FFF2-40B4-BE49-F238E27FC236}">
              <a16:creationId xmlns:a16="http://schemas.microsoft.com/office/drawing/2014/main" id="{00000000-0008-0000-0600-000079010000}"/>
            </a:ext>
          </a:extLst>
        </xdr:cNvPr>
        <xdr:cNvSpPr txBox="1"/>
      </xdr:nvSpPr>
      <xdr:spPr>
        <a:xfrm>
          <a:off x="10528300" y="93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59313</xdr:rowOff>
    </xdr:from>
    <xdr:to>
      <xdr:col>50</xdr:col>
      <xdr:colOff>165100</xdr:colOff>
      <xdr:row>55</xdr:row>
      <xdr:rowOff>160913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9588500" y="948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5990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9372111" y="926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55328</xdr:rowOff>
    </xdr:from>
    <xdr:to>
      <xdr:col>46</xdr:col>
      <xdr:colOff>38100</xdr:colOff>
      <xdr:row>56</xdr:row>
      <xdr:rowOff>156928</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8699500" y="96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148055</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8483111" y="974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108799</xdr:rowOff>
    </xdr:from>
    <xdr:to>
      <xdr:col>41</xdr:col>
      <xdr:colOff>101600</xdr:colOff>
      <xdr:row>56</xdr:row>
      <xdr:rowOff>38949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7810500" y="95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30076</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7594111" y="963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25164</xdr:rowOff>
    </xdr:from>
    <xdr:to>
      <xdr:col>36</xdr:col>
      <xdr:colOff>165100</xdr:colOff>
      <xdr:row>57</xdr:row>
      <xdr:rowOff>126764</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6921500" y="97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117891</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705111" y="98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155542</xdr:rowOff>
    </xdr:from>
    <xdr:to>
      <xdr:col>55</xdr:col>
      <xdr:colOff>0</xdr:colOff>
      <xdr:row>78</xdr:row>
      <xdr:rowOff>48146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185742"/>
          <a:ext cx="838200" cy="23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153029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183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162629</xdr:rowOff>
    </xdr:from>
    <xdr:to>
      <xdr:col>50</xdr:col>
      <xdr:colOff>114300</xdr:colOff>
      <xdr:row>78</xdr:row>
      <xdr:rowOff>48146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8750300" y="13364279"/>
          <a:ext cx="889000" cy="5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87648</xdr:rowOff>
    </xdr:from>
    <xdr:to>
      <xdr:col>45</xdr:col>
      <xdr:colOff>177800</xdr:colOff>
      <xdr:row>77</xdr:row>
      <xdr:rowOff>162629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946398"/>
          <a:ext cx="889000" cy="4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87648</xdr:rowOff>
    </xdr:from>
    <xdr:to>
      <xdr:col>41</xdr:col>
      <xdr:colOff>50800</xdr:colOff>
      <xdr:row>77</xdr:row>
      <xdr:rowOff>41402</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946398"/>
          <a:ext cx="889000" cy="29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5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104742</xdr:rowOff>
    </xdr:from>
    <xdr:to>
      <xdr:col>55</xdr:col>
      <xdr:colOff>50800</xdr:colOff>
      <xdr:row>77</xdr:row>
      <xdr:rowOff>34892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13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127619</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98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168796</xdr:rowOff>
    </xdr:from>
    <xdr:to>
      <xdr:col>50</xdr:col>
      <xdr:colOff>165100</xdr:colOff>
      <xdr:row>78</xdr:row>
      <xdr:rowOff>98946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37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90073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404428" y="134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111829</xdr:rowOff>
    </xdr:from>
    <xdr:to>
      <xdr:col>46</xdr:col>
      <xdr:colOff>38100</xdr:colOff>
      <xdr:row>78</xdr:row>
      <xdr:rowOff>41979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33106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0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36848</xdr:rowOff>
    </xdr:from>
    <xdr:to>
      <xdr:col>41</xdr:col>
      <xdr:colOff>101600</xdr:colOff>
      <xdr:row>75</xdr:row>
      <xdr:rowOff>138448</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89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154975</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67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162052</xdr:rowOff>
    </xdr:from>
    <xdr:to>
      <xdr:col>36</xdr:col>
      <xdr:colOff>165100</xdr:colOff>
      <xdr:row>77</xdr:row>
      <xdr:rowOff>92202</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19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83329</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32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141267</xdr:rowOff>
    </xdr:from>
    <xdr:to>
      <xdr:col>55</xdr:col>
      <xdr:colOff>0</xdr:colOff>
      <xdr:row>96</xdr:row>
      <xdr:rowOff>26412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9639300" y="16429017"/>
          <a:ext cx="838200" cy="5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162980</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45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141267</xdr:rowOff>
    </xdr:from>
    <xdr:to>
      <xdr:col>50</xdr:col>
      <xdr:colOff>114300</xdr:colOff>
      <xdr:row>96</xdr:row>
      <xdr:rowOff>52440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8750300" y="16429017"/>
          <a:ext cx="8890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127564</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58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52440</xdr:rowOff>
    </xdr:from>
    <xdr:to>
      <xdr:col>45</xdr:col>
      <xdr:colOff>177800</xdr:colOff>
      <xdr:row>97</xdr:row>
      <xdr:rowOff>37923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7861300" y="16511640"/>
          <a:ext cx="889000" cy="15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37923</xdr:rowOff>
    </xdr:from>
    <xdr:to>
      <xdr:col>41</xdr:col>
      <xdr:colOff>50800</xdr:colOff>
      <xdr:row>98</xdr:row>
      <xdr:rowOff>26380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668573"/>
          <a:ext cx="889000" cy="15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147062</xdr:rowOff>
    </xdr:from>
    <xdr:to>
      <xdr:col>55</xdr:col>
      <xdr:colOff>50800</xdr:colOff>
      <xdr:row>96</xdr:row>
      <xdr:rowOff>77212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43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169939</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28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90467</xdr:rowOff>
    </xdr:from>
    <xdr:to>
      <xdr:col>50</xdr:col>
      <xdr:colOff>165100</xdr:colOff>
      <xdr:row>96</xdr:row>
      <xdr:rowOff>20617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37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37144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15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1640</xdr:rowOff>
    </xdr:from>
    <xdr:to>
      <xdr:col>46</xdr:col>
      <xdr:colOff>38100</xdr:colOff>
      <xdr:row>96</xdr:row>
      <xdr:rowOff>103240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46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94367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5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158573</xdr:rowOff>
    </xdr:from>
    <xdr:to>
      <xdr:col>41</xdr:col>
      <xdr:colOff>101600</xdr:colOff>
      <xdr:row>97</xdr:row>
      <xdr:rowOff>88723</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6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79850</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94111" y="167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147030</xdr:rowOff>
    </xdr:from>
    <xdr:to>
      <xdr:col>36</xdr:col>
      <xdr:colOff>165100</xdr:colOff>
      <xdr:row>98</xdr:row>
      <xdr:rowOff>77180</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68307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87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a:extLst>
            <a:ext uri="{FF2B5EF4-FFF2-40B4-BE49-F238E27FC236}">
              <a16:creationId xmlns:a16="http://schemas.microsoft.com/office/drawing/2014/main" id="{00000000-0008-0000-06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2" name="災害復旧事業費最小値テキスト">
          <a:extLst>
            <a:ext uri="{FF2B5EF4-FFF2-40B4-BE49-F238E27FC236}">
              <a16:creationId xmlns:a16="http://schemas.microsoft.com/office/drawing/2014/main" id="{00000000-0008-0000-0600-00000A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4" name="災害復旧事業費最大値テキスト">
          <a:extLst>
            <a:ext uri="{FF2B5EF4-FFF2-40B4-BE49-F238E27FC236}">
              <a16:creationId xmlns:a16="http://schemas.microsoft.com/office/drawing/2014/main" id="{00000000-0008-0000-0600-00000C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129984</xdr:rowOff>
    </xdr:from>
    <xdr:to>
      <xdr:col>85</xdr:col>
      <xdr:colOff>127000</xdr:colOff>
      <xdr:row>38</xdr:row>
      <xdr:rowOff>134283</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5481300" y="6645084"/>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7" name="災害復旧事業費平均値テキスト">
          <a:extLst>
            <a:ext uri="{FF2B5EF4-FFF2-40B4-BE49-F238E27FC236}">
              <a16:creationId xmlns:a16="http://schemas.microsoft.com/office/drawing/2014/main" id="{00000000-0008-0000-0600-00000F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134283</xdr:rowOff>
    </xdr:from>
    <xdr:to>
      <xdr:col>81</xdr:col>
      <xdr:colOff>50800</xdr:colOff>
      <xdr:row>38</xdr:row>
      <xdr:rowOff>135882</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4592300" y="6649383"/>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135882</xdr:rowOff>
    </xdr:from>
    <xdr:to>
      <xdr:col>76</xdr:col>
      <xdr:colOff>114300</xdr:colOff>
      <xdr:row>38</xdr:row>
      <xdr:rowOff>138009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3703300" y="665098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132293</xdr:rowOff>
    </xdr:from>
    <xdr:to>
      <xdr:col>71</xdr:col>
      <xdr:colOff>177800</xdr:colOff>
      <xdr:row>38</xdr:row>
      <xdr:rowOff>138009</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814300" y="664739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79184</xdr:rowOff>
    </xdr:from>
    <xdr:to>
      <xdr:col>85</xdr:col>
      <xdr:colOff>177800</xdr:colOff>
      <xdr:row>39</xdr:row>
      <xdr:rowOff>9334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6268700" y="65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10314</xdr:rowOff>
    </xdr:from>
    <xdr:ext cx="378565" cy="259045"/>
    <xdr:sp macro="" textlink="">
      <xdr:nvSpPr>
        <xdr:cNvPr id="546" name="災害復旧事業費該当値テキスト">
          <a:extLst>
            <a:ext uri="{FF2B5EF4-FFF2-40B4-BE49-F238E27FC236}">
              <a16:creationId xmlns:a16="http://schemas.microsoft.com/office/drawing/2014/main" id="{00000000-0008-0000-0600-000022020000}"/>
            </a:ext>
          </a:extLst>
        </xdr:cNvPr>
        <xdr:cNvSpPr txBox="1"/>
      </xdr:nvSpPr>
      <xdr:spPr>
        <a:xfrm>
          <a:off x="16370300" y="6525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83483</xdr:rowOff>
    </xdr:from>
    <xdr:to>
      <xdr:col>81</xdr:col>
      <xdr:colOff>101600</xdr:colOff>
      <xdr:row>39</xdr:row>
      <xdr:rowOff>13633</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5430500" y="65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4760</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669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85082</xdr:rowOff>
    </xdr:from>
    <xdr:to>
      <xdr:col>76</xdr:col>
      <xdr:colOff>165100</xdr:colOff>
      <xdr:row>39</xdr:row>
      <xdr:rowOff>15232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4541500" y="66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6359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4403017" y="6692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87209</xdr:rowOff>
    </xdr:from>
    <xdr:to>
      <xdr:col>72</xdr:col>
      <xdr:colOff>38100</xdr:colOff>
      <xdr:row>39</xdr:row>
      <xdr:rowOff>17359</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3652500" y="66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8486</xdr:rowOff>
    </xdr:from>
    <xdr:ext cx="313932"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3546333" y="669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81493</xdr:rowOff>
    </xdr:from>
    <xdr:to>
      <xdr:col>67</xdr:col>
      <xdr:colOff>101600</xdr:colOff>
      <xdr:row>39</xdr:row>
      <xdr:rowOff>11643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2763500" y="659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2770</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625017" y="6689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17138</xdr:rowOff>
    </xdr:from>
    <xdr:to>
      <xdr:col>85</xdr:col>
      <xdr:colOff>127000</xdr:colOff>
      <xdr:row>76</xdr:row>
      <xdr:rowOff>18918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47338"/>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18918</xdr:rowOff>
    </xdr:from>
    <xdr:to>
      <xdr:col>81</xdr:col>
      <xdr:colOff>50800</xdr:colOff>
      <xdr:row>76</xdr:row>
      <xdr:rowOff>43312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049118"/>
          <a:ext cx="8890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153400</xdr:rowOff>
    </xdr:from>
    <xdr:to>
      <xdr:col>76</xdr:col>
      <xdr:colOff>114300</xdr:colOff>
      <xdr:row>76</xdr:row>
      <xdr:rowOff>43312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012150"/>
          <a:ext cx="889000" cy="6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130850</xdr:rowOff>
    </xdr:from>
    <xdr:to>
      <xdr:col>71</xdr:col>
      <xdr:colOff>177800</xdr:colOff>
      <xdr:row>75</xdr:row>
      <xdr:rowOff>153400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989600"/>
          <a:ext cx="889000" cy="2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137788</xdr:rowOff>
    </xdr:from>
    <xdr:to>
      <xdr:col>85</xdr:col>
      <xdr:colOff>177800</xdr:colOff>
      <xdr:row>76</xdr:row>
      <xdr:rowOff>67937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96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116215</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97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139567</xdr:rowOff>
    </xdr:from>
    <xdr:to>
      <xdr:col>81</xdr:col>
      <xdr:colOff>101600</xdr:colOff>
      <xdr:row>76</xdr:row>
      <xdr:rowOff>69717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60845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0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163962</xdr:rowOff>
    </xdr:from>
    <xdr:to>
      <xdr:col>76</xdr:col>
      <xdr:colOff>165100</xdr:colOff>
      <xdr:row>76</xdr:row>
      <xdr:rowOff>94112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2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85239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11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102600</xdr:rowOff>
    </xdr:from>
    <xdr:to>
      <xdr:col>72</xdr:col>
      <xdr:colOff>38100</xdr:colOff>
      <xdr:row>76</xdr:row>
      <xdr:rowOff>32750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6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23877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05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80050</xdr:rowOff>
    </xdr:from>
    <xdr:to>
      <xdr:col>67</xdr:col>
      <xdr:colOff>101600</xdr:colOff>
      <xdr:row>76</xdr:row>
      <xdr:rowOff>10201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388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1326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0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82538</xdr:rowOff>
    </xdr:from>
    <xdr:to>
      <xdr:col>85</xdr:col>
      <xdr:colOff>127000</xdr:colOff>
      <xdr:row>95</xdr:row>
      <xdr:rowOff>135370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027388"/>
          <a:ext cx="8382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135370</xdr:rowOff>
    </xdr:from>
    <xdr:to>
      <xdr:col>81</xdr:col>
      <xdr:colOff>50800</xdr:colOff>
      <xdr:row>96</xdr:row>
      <xdr:rowOff>1778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423120"/>
          <a:ext cx="889000" cy="3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1778</xdr:rowOff>
    </xdr:from>
    <xdr:to>
      <xdr:col>76</xdr:col>
      <xdr:colOff>114300</xdr:colOff>
      <xdr:row>97</xdr:row>
      <xdr:rowOff>15036</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460978"/>
          <a:ext cx="889000" cy="18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15036</xdr:rowOff>
    </xdr:from>
    <xdr:to>
      <xdr:col>71</xdr:col>
      <xdr:colOff>177800</xdr:colOff>
      <xdr:row>98</xdr:row>
      <xdr:rowOff>101321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645686"/>
          <a:ext cx="889000" cy="2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89667</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31738</xdr:rowOff>
    </xdr:from>
    <xdr:to>
      <xdr:col>85</xdr:col>
      <xdr:colOff>177800</xdr:colOff>
      <xdr:row>93</xdr:row>
      <xdr:rowOff>133338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59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54615</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582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84570</xdr:rowOff>
    </xdr:from>
    <xdr:to>
      <xdr:col>81</xdr:col>
      <xdr:colOff>101600</xdr:colOff>
      <xdr:row>96</xdr:row>
      <xdr:rowOff>14720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3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31247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1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122428</xdr:rowOff>
    </xdr:from>
    <xdr:to>
      <xdr:col>76</xdr:col>
      <xdr:colOff>165100</xdr:colOff>
      <xdr:row>96</xdr:row>
      <xdr:rowOff>52578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4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69105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1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135686</xdr:rowOff>
    </xdr:from>
    <xdr:to>
      <xdr:col>72</xdr:col>
      <xdr:colOff>38100</xdr:colOff>
      <xdr:row>97</xdr:row>
      <xdr:rowOff>65836</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59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82363</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37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50521</xdr:rowOff>
    </xdr:from>
    <xdr:to>
      <xdr:col>67</xdr:col>
      <xdr:colOff>101600</xdr:colOff>
      <xdr:row>98</xdr:row>
      <xdr:rowOff>152121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8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143248</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94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123756</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29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43898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1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39235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82988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5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91218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6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64224</xdr:rowOff>
    </xdr:from>
    <xdr:to>
      <xdr:col>116</xdr:col>
      <xdr:colOff>63500</xdr:colOff>
      <xdr:row>58</xdr:row>
      <xdr:rowOff>66891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1323300" y="10008324"/>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66891</xdr:rowOff>
    </xdr:from>
    <xdr:to>
      <xdr:col>111</xdr:col>
      <xdr:colOff>177800</xdr:colOff>
      <xdr:row>58</xdr:row>
      <xdr:rowOff>67576</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01099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67196</xdr:rowOff>
    </xdr:from>
    <xdr:to>
      <xdr:col>107</xdr:col>
      <xdr:colOff>50800</xdr:colOff>
      <xdr:row>58</xdr:row>
      <xdr:rowOff>67576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11296"/>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67196</xdr:rowOff>
    </xdr:from>
    <xdr:to>
      <xdr:col>102</xdr:col>
      <xdr:colOff>114300</xdr:colOff>
      <xdr:row>58</xdr:row>
      <xdr:rowOff>69253</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011296"/>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13424</xdr:rowOff>
    </xdr:from>
    <xdr:to>
      <xdr:col>116</xdr:col>
      <xdr:colOff>114300</xdr:colOff>
      <xdr:row>58</xdr:row>
      <xdr:rowOff>115024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995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163301</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3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16091</xdr:rowOff>
    </xdr:from>
    <xdr:to>
      <xdr:col>112</xdr:col>
      <xdr:colOff>38100</xdr:colOff>
      <xdr:row>58</xdr:row>
      <xdr:rowOff>117691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996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108818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05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16776</xdr:rowOff>
    </xdr:from>
    <xdr:to>
      <xdr:col>107</xdr:col>
      <xdr:colOff>101600</xdr:colOff>
      <xdr:row>58</xdr:row>
      <xdr:rowOff>118376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9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109503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05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16396</xdr:rowOff>
    </xdr:from>
    <xdr:to>
      <xdr:col>102</xdr:col>
      <xdr:colOff>165100</xdr:colOff>
      <xdr:row>58</xdr:row>
      <xdr:rowOff>117996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99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109123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5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18453</xdr:rowOff>
    </xdr:from>
    <xdr:to>
      <xdr:col>98</xdr:col>
      <xdr:colOff>38100</xdr:colOff>
      <xdr:row>58</xdr:row>
      <xdr:rowOff>120053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6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111180</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55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126098</xdr:rowOff>
    </xdr:from>
    <xdr:to>
      <xdr:col>116</xdr:col>
      <xdr:colOff>63500</xdr:colOff>
      <xdr:row>78</xdr:row>
      <xdr:rowOff>126304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3499198"/>
          <a:ext cx="8382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120407</xdr:rowOff>
    </xdr:from>
    <xdr:to>
      <xdr:col>111</xdr:col>
      <xdr:colOff>177800</xdr:colOff>
      <xdr:row>78</xdr:row>
      <xdr:rowOff>126098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3493507"/>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120407</xdr:rowOff>
    </xdr:from>
    <xdr:to>
      <xdr:col>107</xdr:col>
      <xdr:colOff>50800</xdr:colOff>
      <xdr:row>78</xdr:row>
      <xdr:rowOff>129825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3493507"/>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116018</xdr:rowOff>
    </xdr:from>
    <xdr:to>
      <xdr:col>102</xdr:col>
      <xdr:colOff>114300</xdr:colOff>
      <xdr:row>78</xdr:row>
      <xdr:rowOff>129825</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3489118"/>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75504</xdr:rowOff>
    </xdr:from>
    <xdr:to>
      <xdr:col>116</xdr:col>
      <xdr:colOff>114300</xdr:colOff>
      <xdr:row>79</xdr:row>
      <xdr:rowOff>5654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44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161881</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36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75298</xdr:rowOff>
    </xdr:from>
    <xdr:to>
      <xdr:col>112</xdr:col>
      <xdr:colOff>38100</xdr:colOff>
      <xdr:row>79</xdr:row>
      <xdr:rowOff>5448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168025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54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69607</xdr:rowOff>
    </xdr:from>
    <xdr:to>
      <xdr:col>107</xdr:col>
      <xdr:colOff>101600</xdr:colOff>
      <xdr:row>78</xdr:row>
      <xdr:rowOff>171207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162334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53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79025</xdr:rowOff>
    </xdr:from>
    <xdr:to>
      <xdr:col>102</xdr:col>
      <xdr:colOff>165100</xdr:colOff>
      <xdr:row>79</xdr:row>
      <xdr:rowOff>9175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34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302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54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65218</xdr:rowOff>
    </xdr:from>
    <xdr:to>
      <xdr:col>98</xdr:col>
      <xdr:colOff>38100</xdr:colOff>
      <xdr:row>78</xdr:row>
      <xdr:rowOff>166818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343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157945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53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退職者の増による退職金の増、定員適正化計画に基づく職員採用を行ったことによる職員数増によるものである。過去の採用抑制及び定年延長などの影響で職員数は、増加傾向にある。</a:t>
          </a:r>
          <a:r>
            <a:rPr lang="en-US" altLang="ja-JP" sz="1100" b="0" i="0" baseline="0">
              <a:solidFill>
                <a:schemeClr val="dk1"/>
              </a:solidFill>
              <a:effectLst/>
              <a:latin typeface="+mn-lt"/>
              <a:ea typeface="+mn-ea"/>
              <a:cs typeface="+mn-cs"/>
            </a:rPr>
            <a:t>DX</a:t>
          </a:r>
          <a:r>
            <a:rPr lang="ja-JP" altLang="en-US" sz="1100" b="0" i="0" baseline="0">
              <a:solidFill>
                <a:schemeClr val="dk1"/>
              </a:solidFill>
              <a:effectLst/>
              <a:latin typeface="+mn-lt"/>
              <a:ea typeface="+mn-ea"/>
              <a:cs typeface="+mn-cs"/>
            </a:rPr>
            <a:t>の推進による高効率化、窓口運営の業務委託化と併せて適正化を進めていく。</a:t>
          </a:r>
          <a:endParaRPr lang="en-US" altLang="ja-JP" sz="1100" b="0" i="0" baseline="0">
            <a:solidFill>
              <a:schemeClr val="dk1"/>
            </a:solidFill>
            <a:effectLst/>
            <a:latin typeface="+mn-lt"/>
            <a:ea typeface="+mn-ea"/>
            <a:cs typeface="+mn-cs"/>
          </a:endParaRPr>
        </a:p>
        <a:p>
          <a:pPr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新型コロナウイルス</a:t>
          </a:r>
          <a:r>
            <a:rPr lang="ja-JP" altLang="ja-JP" sz="1100" b="0" i="0" baseline="0">
              <a:solidFill>
                <a:schemeClr val="dk1"/>
              </a:solidFill>
              <a:effectLst/>
              <a:latin typeface="+mn-lt"/>
              <a:ea typeface="+mn-ea"/>
              <a:cs typeface="+mn-cs"/>
            </a:rPr>
            <a:t>ワクチン接種事業</a:t>
          </a:r>
          <a:r>
            <a:rPr lang="ja-JP" altLang="en-US" sz="1100" b="0" i="0" baseline="0">
              <a:solidFill>
                <a:schemeClr val="dk1"/>
              </a:solidFill>
              <a:effectLst/>
              <a:latin typeface="+mn-lt"/>
              <a:ea typeface="+mn-ea"/>
              <a:cs typeface="+mn-cs"/>
            </a:rPr>
            <a:t>関連経費の大幅減額があったものの、原油価格高騰による光熱水費の高騰により前年度に対して微減となっている。今後は、労務単価の上昇に伴う委託料の増加など更なる物件費の増加が見込まれる。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補助費等については、</a:t>
          </a:r>
          <a:r>
            <a:rPr lang="ja-JP" altLang="en-US" sz="1100" b="0" i="0" baseline="0">
              <a:solidFill>
                <a:schemeClr val="dk1"/>
              </a:solidFill>
              <a:effectLst/>
              <a:latin typeface="+mn-lt"/>
              <a:ea typeface="+mn-ea"/>
              <a:cs typeface="+mn-cs"/>
            </a:rPr>
            <a:t>コロナ禍以前</a:t>
          </a:r>
          <a:r>
            <a:rPr lang="ja-JP" altLang="ja-JP" sz="1100" b="0" i="0" baseline="0">
              <a:solidFill>
                <a:schemeClr val="dk1"/>
              </a:solidFill>
              <a:effectLst/>
              <a:latin typeface="+mn-lt"/>
              <a:ea typeface="+mn-ea"/>
              <a:cs typeface="+mn-cs"/>
            </a:rPr>
            <a:t>に比べて高い水準となっている。</a:t>
          </a:r>
          <a:r>
            <a:rPr kumimoji="1" lang="ja-JP" altLang="ja-JP" sz="1100">
              <a:solidFill>
                <a:schemeClr val="dk1"/>
              </a:solidFill>
              <a:effectLst/>
              <a:latin typeface="+mn-lt"/>
              <a:ea typeface="+mn-ea"/>
              <a:cs typeface="+mn-cs"/>
            </a:rPr>
            <a:t>これは、新型コロナウイルス感染症</a:t>
          </a:r>
          <a:r>
            <a:rPr kumimoji="1" lang="ja-JP" altLang="en-US" sz="1100">
              <a:solidFill>
                <a:schemeClr val="dk1"/>
              </a:solidFill>
              <a:effectLst/>
              <a:latin typeface="+mn-lt"/>
              <a:ea typeface="+mn-ea"/>
              <a:cs typeface="+mn-cs"/>
            </a:rPr>
            <a:t>、物価高騰</a:t>
          </a:r>
          <a:r>
            <a:rPr kumimoji="1" lang="ja-JP" altLang="ja-JP" sz="1100">
              <a:solidFill>
                <a:schemeClr val="dk1"/>
              </a:solidFill>
              <a:effectLst/>
              <a:latin typeface="+mn-lt"/>
              <a:ea typeface="+mn-ea"/>
              <a:cs typeface="+mn-cs"/>
            </a:rPr>
            <a:t>対策として、引き続き事業者等に対する支援を行ったことが主な原因である。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扶助費については、令和</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年度に子育て世帯への臨時特別給付金給付事業の影響により臨時的に増加したため前年度比では減少しているものの、福祉サービス関係の経費を筆頭に過去から増加傾向にある。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普通建設事業費については、</a:t>
          </a:r>
          <a:r>
            <a:rPr lang="ja-JP" altLang="en-US" sz="1100" b="0" i="0" baseline="0">
              <a:solidFill>
                <a:schemeClr val="dk1"/>
              </a:solidFill>
              <a:effectLst/>
              <a:latin typeface="+mn-lt"/>
              <a:ea typeface="+mn-ea"/>
              <a:cs typeface="+mn-cs"/>
            </a:rPr>
            <a:t>武道館の大規模改造（長寿命化、避難所機能の向上）を行い、また、クリーンセンター長寿命化工事が始まった。</a:t>
          </a:r>
          <a:r>
            <a:rPr lang="ja-JP" altLang="ja-JP" sz="1100" b="0" i="0" baseline="0">
              <a:solidFill>
                <a:schemeClr val="dk1"/>
              </a:solidFill>
              <a:effectLst/>
              <a:latin typeface="+mn-lt"/>
              <a:ea typeface="+mn-ea"/>
              <a:cs typeface="+mn-cs"/>
            </a:rPr>
            <a:t>今後も大規模な公共施設の更新整備を控えており、</a:t>
          </a:r>
          <a:r>
            <a:rPr lang="ja-JP" altLang="en-US" sz="1100" b="0" i="0" baseline="0">
              <a:solidFill>
                <a:schemeClr val="dk1"/>
              </a:solidFill>
              <a:effectLst/>
              <a:latin typeface="+mn-lt"/>
              <a:ea typeface="+mn-ea"/>
              <a:cs typeface="+mn-cs"/>
            </a:rPr>
            <a:t>多額の費用を要する。</a:t>
          </a:r>
          <a:r>
            <a:rPr lang="ja-JP" altLang="ja-JP" sz="1100" b="0" i="0" baseline="0">
              <a:solidFill>
                <a:schemeClr val="dk1"/>
              </a:solidFill>
              <a:effectLst/>
              <a:latin typeface="+mn-lt"/>
              <a:ea typeface="+mn-ea"/>
              <a:cs typeface="+mn-cs"/>
            </a:rPr>
            <a:t>公共施設総合管理計画に基づき、</a:t>
          </a:r>
          <a:r>
            <a:rPr lang="ja-JP" altLang="en-US" sz="1100" b="0" i="0" baseline="0">
              <a:solidFill>
                <a:schemeClr val="dk1"/>
              </a:solidFill>
              <a:effectLst/>
              <a:latin typeface="+mn-lt"/>
              <a:ea typeface="+mn-ea"/>
              <a:cs typeface="+mn-cs"/>
            </a:rPr>
            <a:t>施設の複合化なども行いながら規模の適正化を図る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愛知県蒲郡市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78,666
75,342
56.96
40,895,500
38,971,797
1,544,742
18,145,799
23,848,475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118212</xdr:rowOff>
    </xdr:from>
    <xdr:to>
      <xdr:col>24</xdr:col>
      <xdr:colOff>63500</xdr:colOff>
      <xdr:row>35</xdr:row>
      <xdr:rowOff>122326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118962"/>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118212</xdr:rowOff>
    </xdr:from>
    <xdr:to>
      <xdr:col>19</xdr:col>
      <xdr:colOff>177800</xdr:colOff>
      <xdr:row>35</xdr:row>
      <xdr:rowOff>119583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1896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160596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1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119126</xdr:rowOff>
    </xdr:from>
    <xdr:to>
      <xdr:col>15</xdr:col>
      <xdr:colOff>50800</xdr:colOff>
      <xdr:row>35</xdr:row>
      <xdr:rowOff>119583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1987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168368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119126</xdr:rowOff>
    </xdr:from>
    <xdr:to>
      <xdr:col>10</xdr:col>
      <xdr:colOff>114300</xdr:colOff>
      <xdr:row>35</xdr:row>
      <xdr:rowOff>137871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19876"/>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71526</xdr:rowOff>
    </xdr:from>
    <xdr:to>
      <xdr:col>24</xdr:col>
      <xdr:colOff>114300</xdr:colOff>
      <xdr:row>36</xdr:row>
      <xdr:rowOff>1676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49953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5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67412</xdr:rowOff>
    </xdr:from>
    <xdr:to>
      <xdr:col>20</xdr:col>
      <xdr:colOff>38100</xdr:colOff>
      <xdr:row>35</xdr:row>
      <xdr:rowOff>169012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14089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4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68783</xdr:rowOff>
    </xdr:from>
    <xdr:to>
      <xdr:col>15</xdr:col>
      <xdr:colOff>101600</xdr:colOff>
      <xdr:row>35</xdr:row>
      <xdr:rowOff>170383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4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68326</xdr:rowOff>
    </xdr:from>
    <xdr:to>
      <xdr:col>10</xdr:col>
      <xdr:colOff>165100</xdr:colOff>
      <xdr:row>35</xdr:row>
      <xdr:rowOff>169926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6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161053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6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87071</xdr:rowOff>
    </xdr:from>
    <xdr:to>
      <xdr:col>6</xdr:col>
      <xdr:colOff>38100</xdr:colOff>
      <xdr:row>36</xdr:row>
      <xdr:rowOff>17221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153612</xdr:rowOff>
    </xdr:from>
    <xdr:to>
      <xdr:col>24</xdr:col>
      <xdr:colOff>62865</xdr:colOff>
      <xdr:row>59</xdr:row>
      <xdr:rowOff>40760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54662"/>
          <a:ext cx="1270" cy="1601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44587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6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40760</xdr:rowOff>
    </xdr:from>
    <xdr:to>
      <xdr:col>24</xdr:col>
      <xdr:colOff>152400</xdr:colOff>
      <xdr:row>59</xdr:row>
      <xdr:rowOff>40760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56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100289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2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153612</xdr:rowOff>
    </xdr:from>
    <xdr:to>
      <xdr:col>24</xdr:col>
      <xdr:colOff>152400</xdr:colOff>
      <xdr:row>49</xdr:row>
      <xdr:rowOff>153612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59396</xdr:rowOff>
    </xdr:from>
    <xdr:to>
      <xdr:col>24</xdr:col>
      <xdr:colOff>63500</xdr:colOff>
      <xdr:row>55</xdr:row>
      <xdr:rowOff>83638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146246"/>
          <a:ext cx="838200" cy="36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58531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5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80104</xdr:rowOff>
    </xdr:from>
    <xdr:to>
      <xdr:col>24</xdr:col>
      <xdr:colOff>114300</xdr:colOff>
      <xdr:row>57</xdr:row>
      <xdr:rowOff>10254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128183</xdr:rowOff>
    </xdr:from>
    <xdr:to>
      <xdr:col>19</xdr:col>
      <xdr:colOff>177800</xdr:colOff>
      <xdr:row>55</xdr:row>
      <xdr:rowOff>83638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529233"/>
          <a:ext cx="889000" cy="98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96444</xdr:rowOff>
    </xdr:from>
    <xdr:to>
      <xdr:col>20</xdr:col>
      <xdr:colOff>38100</xdr:colOff>
      <xdr:row>57</xdr:row>
      <xdr:rowOff>26594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7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17721</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128183</xdr:rowOff>
    </xdr:from>
    <xdr:to>
      <xdr:col>15</xdr:col>
      <xdr:colOff>50800</xdr:colOff>
      <xdr:row>57</xdr:row>
      <xdr:rowOff>4249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529233"/>
          <a:ext cx="889000" cy="124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96825</xdr:rowOff>
    </xdr:from>
    <xdr:to>
      <xdr:col>15</xdr:col>
      <xdr:colOff>101600</xdr:colOff>
      <xdr:row>51</xdr:row>
      <xdr:rowOff>26975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866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18102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876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4249</xdr:rowOff>
    </xdr:from>
    <xdr:to>
      <xdr:col>10</xdr:col>
      <xdr:colOff>114300</xdr:colOff>
      <xdr:row>58</xdr:row>
      <xdr:rowOff>127432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76899"/>
          <a:ext cx="889000" cy="29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49341</xdr:rowOff>
    </xdr:from>
    <xdr:to>
      <xdr:col>10</xdr:col>
      <xdr:colOff>165100</xdr:colOff>
      <xdr:row>57</xdr:row>
      <xdr:rowOff>150941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142068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64560</xdr:rowOff>
    </xdr:from>
    <xdr:to>
      <xdr:col>6</xdr:col>
      <xdr:colOff>38100</xdr:colOff>
      <xdr:row>57</xdr:row>
      <xdr:rowOff>166160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11237</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61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8596</xdr:rowOff>
    </xdr:from>
    <xdr:to>
      <xdr:col>24</xdr:col>
      <xdr:colOff>114300</xdr:colOff>
      <xdr:row>53</xdr:row>
      <xdr:rowOff>110196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31473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94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32838</xdr:rowOff>
    </xdr:from>
    <xdr:to>
      <xdr:col>20</xdr:col>
      <xdr:colOff>38100</xdr:colOff>
      <xdr:row>55</xdr:row>
      <xdr:rowOff>134438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46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150965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2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77383</xdr:rowOff>
    </xdr:from>
    <xdr:to>
      <xdr:col>15</xdr:col>
      <xdr:colOff>101600</xdr:colOff>
      <xdr:row>50</xdr:row>
      <xdr:rowOff>7533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47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24060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825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124899</xdr:rowOff>
    </xdr:from>
    <xdr:to>
      <xdr:col>10</xdr:col>
      <xdr:colOff>165100</xdr:colOff>
      <xdr:row>57</xdr:row>
      <xdr:rowOff>55049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71576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50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76632</xdr:rowOff>
    </xdr:from>
    <xdr:to>
      <xdr:col>6</xdr:col>
      <xdr:colOff>38100</xdr:colOff>
      <xdr:row>59</xdr:row>
      <xdr:rowOff>6782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2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169359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851</xdr:rowOff>
    </xdr:from>
    <xdr:to>
      <xdr:col>24</xdr:col>
      <xdr:colOff>63500</xdr:colOff>
      <xdr:row>76</xdr:row>
      <xdr:rowOff>118935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31051"/>
          <a:ext cx="838200" cy="1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97794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85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851</xdr:rowOff>
    </xdr:from>
    <xdr:to>
      <xdr:col>19</xdr:col>
      <xdr:colOff>177800</xdr:colOff>
      <xdr:row>77</xdr:row>
      <xdr:rowOff>53276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31051"/>
          <a:ext cx="889000" cy="2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86986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0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53276</xdr:rowOff>
    </xdr:from>
    <xdr:to>
      <xdr:col>15</xdr:col>
      <xdr:colOff>50800</xdr:colOff>
      <xdr:row>78</xdr:row>
      <xdr:rowOff>34798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54926"/>
          <a:ext cx="889000" cy="15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69143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111289</xdr:rowOff>
    </xdr:from>
    <xdr:to>
      <xdr:col>10</xdr:col>
      <xdr:colOff>114300</xdr:colOff>
      <xdr:row>78</xdr:row>
      <xdr:rowOff>34798</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312939"/>
          <a:ext cx="889000" cy="9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137380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96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68135</xdr:rowOff>
    </xdr:from>
    <xdr:to>
      <xdr:col>24</xdr:col>
      <xdr:colOff>114300</xdr:colOff>
      <xdr:row>76</xdr:row>
      <xdr:rowOff>169735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46562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76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121501</xdr:rowOff>
    </xdr:from>
    <xdr:to>
      <xdr:col>20</xdr:col>
      <xdr:colOff>38100</xdr:colOff>
      <xdr:row>76</xdr:row>
      <xdr:rowOff>51651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42778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07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2476</xdr:rowOff>
    </xdr:from>
    <xdr:to>
      <xdr:col>15</xdr:col>
      <xdr:colOff>101600</xdr:colOff>
      <xdr:row>77</xdr:row>
      <xdr:rowOff>104076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95203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9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155448</xdr:rowOff>
    </xdr:from>
    <xdr:to>
      <xdr:col>10</xdr:col>
      <xdr:colOff>165100</xdr:colOff>
      <xdr:row>78</xdr:row>
      <xdr:rowOff>85598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76725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4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60489</xdr:rowOff>
    </xdr:from>
    <xdr:to>
      <xdr:col>6</xdr:col>
      <xdr:colOff>38100</xdr:colOff>
      <xdr:row>77</xdr:row>
      <xdr:rowOff>162089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6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7166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37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1645</xdr:rowOff>
    </xdr:from>
    <xdr:to>
      <xdr:col>24</xdr:col>
      <xdr:colOff>63500</xdr:colOff>
      <xdr:row>96</xdr:row>
      <xdr:rowOff>127279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60845"/>
          <a:ext cx="838200" cy="12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130402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1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127279</xdr:rowOff>
    </xdr:from>
    <xdr:to>
      <xdr:col>19</xdr:col>
      <xdr:colOff>177800</xdr:colOff>
      <xdr:row>97</xdr:row>
      <xdr:rowOff>80187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86479"/>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80187</xdr:rowOff>
    </xdr:from>
    <xdr:to>
      <xdr:col>15</xdr:col>
      <xdr:colOff>50800</xdr:colOff>
      <xdr:row>97</xdr:row>
      <xdr:rowOff>145662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0837"/>
          <a:ext cx="889000" cy="6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145662</xdr:rowOff>
    </xdr:from>
    <xdr:to>
      <xdr:col>10</xdr:col>
      <xdr:colOff>114300</xdr:colOff>
      <xdr:row>98</xdr:row>
      <xdr:rowOff>27439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76312"/>
          <a:ext cx="8890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122295</xdr:rowOff>
    </xdr:from>
    <xdr:to>
      <xdr:col>24</xdr:col>
      <xdr:colOff>114300</xdr:colOff>
      <xdr:row>96</xdr:row>
      <xdr:rowOff>52445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145172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76479</xdr:rowOff>
    </xdr:from>
    <xdr:to>
      <xdr:col>20</xdr:col>
      <xdr:colOff>38100</xdr:colOff>
      <xdr:row>97</xdr:row>
      <xdr:rowOff>6629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169206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29387</xdr:rowOff>
    </xdr:from>
    <xdr:to>
      <xdr:col>15</xdr:col>
      <xdr:colOff>101600</xdr:colOff>
      <xdr:row>97</xdr:row>
      <xdr:rowOff>130987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122114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5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94862</xdr:rowOff>
    </xdr:from>
    <xdr:to>
      <xdr:col>10</xdr:col>
      <xdr:colOff>165100</xdr:colOff>
      <xdr:row>98</xdr:row>
      <xdr:rowOff>25012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16139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148089</xdr:rowOff>
    </xdr:from>
    <xdr:to>
      <xdr:col>6</xdr:col>
      <xdr:colOff>38100</xdr:colOff>
      <xdr:row>98</xdr:row>
      <xdr:rowOff>78239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7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69366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106020</xdr:rowOff>
    </xdr:from>
    <xdr:to>
      <xdr:col>55</xdr:col>
      <xdr:colOff>0</xdr:colOff>
      <xdr:row>38</xdr:row>
      <xdr:rowOff>113716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21120"/>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50106</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113716</xdr:rowOff>
    </xdr:from>
    <xdr:to>
      <xdr:col>50</xdr:col>
      <xdr:colOff>114300</xdr:colOff>
      <xdr:row>38</xdr:row>
      <xdr:rowOff>117678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2881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163339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117678</xdr:rowOff>
    </xdr:from>
    <xdr:to>
      <xdr:col>45</xdr:col>
      <xdr:colOff>177800</xdr:colOff>
      <xdr:row>38</xdr:row>
      <xdr:rowOff>131166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32778"/>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163644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131166</xdr:rowOff>
    </xdr:from>
    <xdr:to>
      <xdr:col>41</xdr:col>
      <xdr:colOff>50800</xdr:colOff>
      <xdr:row>38</xdr:row>
      <xdr:rowOff>134671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46266"/>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55220</xdr:rowOff>
    </xdr:from>
    <xdr:to>
      <xdr:col>55</xdr:col>
      <xdr:colOff>50800</xdr:colOff>
      <xdr:row>38</xdr:row>
      <xdr:rowOff>156820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14596</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62916</xdr:rowOff>
    </xdr:from>
    <xdr:to>
      <xdr:col>50</xdr:col>
      <xdr:colOff>165100</xdr:colOff>
      <xdr:row>38</xdr:row>
      <xdr:rowOff>164516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9593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66878</xdr:rowOff>
    </xdr:from>
    <xdr:to>
      <xdr:col>46</xdr:col>
      <xdr:colOff>38100</xdr:colOff>
      <xdr:row>38</xdr:row>
      <xdr:rowOff>168478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13555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5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80366</xdr:rowOff>
    </xdr:from>
    <xdr:to>
      <xdr:col>41</xdr:col>
      <xdr:colOff>101600</xdr:colOff>
      <xdr:row>39</xdr:row>
      <xdr:rowOff>10516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1643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68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83871</xdr:rowOff>
    </xdr:from>
    <xdr:to>
      <xdr:col>36</xdr:col>
      <xdr:colOff>165100</xdr:colOff>
      <xdr:row>39</xdr:row>
      <xdr:rowOff>14021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5148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9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8189</xdr:rowOff>
    </xdr:from>
    <xdr:to>
      <xdr:col>55</xdr:col>
      <xdr:colOff>0</xdr:colOff>
      <xdr:row>59</xdr:row>
      <xdr:rowOff>32569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23739"/>
          <a:ext cx="8382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16664</xdr:rowOff>
    </xdr:from>
    <xdr:to>
      <xdr:col>50</xdr:col>
      <xdr:colOff>114300</xdr:colOff>
      <xdr:row>59</xdr:row>
      <xdr:rowOff>32569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32214"/>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16664</xdr:rowOff>
    </xdr:from>
    <xdr:to>
      <xdr:col>45</xdr:col>
      <xdr:colOff>177800</xdr:colOff>
      <xdr:row>59</xdr:row>
      <xdr:rowOff>30038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132214"/>
          <a:ext cx="889000" cy="1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130022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3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30038</xdr:rowOff>
    </xdr:from>
    <xdr:to>
      <xdr:col>41</xdr:col>
      <xdr:colOff>50800</xdr:colOff>
      <xdr:row>59</xdr:row>
      <xdr:rowOff>33303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14558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128839</xdr:rowOff>
    </xdr:from>
    <xdr:to>
      <xdr:col>55</xdr:col>
      <xdr:colOff>50800</xdr:colOff>
      <xdr:row>59</xdr:row>
      <xdr:rowOff>58989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43766</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153219</xdr:rowOff>
    </xdr:from>
    <xdr:to>
      <xdr:col>50</xdr:col>
      <xdr:colOff>165100</xdr:colOff>
      <xdr:row>59</xdr:row>
      <xdr:rowOff>83369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74496</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137314</xdr:rowOff>
    </xdr:from>
    <xdr:to>
      <xdr:col>46</xdr:col>
      <xdr:colOff>38100</xdr:colOff>
      <xdr:row>59</xdr:row>
      <xdr:rowOff>67464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8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58591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150688</xdr:rowOff>
    </xdr:from>
    <xdr:to>
      <xdr:col>41</xdr:col>
      <xdr:colOff>101600</xdr:colOff>
      <xdr:row>59</xdr:row>
      <xdr:rowOff>80838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71965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8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153953</xdr:rowOff>
    </xdr:from>
    <xdr:to>
      <xdr:col>36</xdr:col>
      <xdr:colOff>165100</xdr:colOff>
      <xdr:row>59</xdr:row>
      <xdr:rowOff>84103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9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75230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9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108383</xdr:rowOff>
    </xdr:from>
    <xdr:to>
      <xdr:col>55</xdr:col>
      <xdr:colOff>0</xdr:colOff>
      <xdr:row>77</xdr:row>
      <xdr:rowOff>153091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310033"/>
          <a:ext cx="838200" cy="4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49612</xdr:rowOff>
    </xdr:from>
    <xdr:to>
      <xdr:col>50</xdr:col>
      <xdr:colOff>114300</xdr:colOff>
      <xdr:row>77</xdr:row>
      <xdr:rowOff>108383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251262"/>
          <a:ext cx="889000" cy="5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49612</xdr:rowOff>
    </xdr:from>
    <xdr:to>
      <xdr:col>45</xdr:col>
      <xdr:colOff>177800</xdr:colOff>
      <xdr:row>78</xdr:row>
      <xdr:rowOff>12409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251262"/>
          <a:ext cx="889000" cy="13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12409</xdr:rowOff>
    </xdr:from>
    <xdr:to>
      <xdr:col>41</xdr:col>
      <xdr:colOff>50800</xdr:colOff>
      <xdr:row>78</xdr:row>
      <xdr:rowOff>66320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385509"/>
          <a:ext cx="889000" cy="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102291</xdr:rowOff>
    </xdr:from>
    <xdr:to>
      <xdr:col>55</xdr:col>
      <xdr:colOff>50800</xdr:colOff>
      <xdr:row>78</xdr:row>
      <xdr:rowOff>32441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80718</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8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57583</xdr:rowOff>
    </xdr:from>
    <xdr:to>
      <xdr:col>50</xdr:col>
      <xdr:colOff>165100</xdr:colOff>
      <xdr:row>77</xdr:row>
      <xdr:rowOff>159183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150310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35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170262</xdr:rowOff>
    </xdr:from>
    <xdr:to>
      <xdr:col>46</xdr:col>
      <xdr:colOff>38100</xdr:colOff>
      <xdr:row>77</xdr:row>
      <xdr:rowOff>100412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91539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2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133059</xdr:rowOff>
    </xdr:from>
    <xdr:to>
      <xdr:col>41</xdr:col>
      <xdr:colOff>101600</xdr:colOff>
      <xdr:row>78</xdr:row>
      <xdr:rowOff>63209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54336</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15520</xdr:rowOff>
    </xdr:from>
    <xdr:to>
      <xdr:col>36</xdr:col>
      <xdr:colOff>165100</xdr:colOff>
      <xdr:row>78</xdr:row>
      <xdr:rowOff>117120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38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108247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4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57786</xdr:rowOff>
    </xdr:from>
    <xdr:to>
      <xdr:col>55</xdr:col>
      <xdr:colOff>0</xdr:colOff>
      <xdr:row>98</xdr:row>
      <xdr:rowOff>61595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516986"/>
          <a:ext cx="838200" cy="34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57786</xdr:rowOff>
    </xdr:from>
    <xdr:to>
      <xdr:col>50</xdr:col>
      <xdr:colOff>114300</xdr:colOff>
      <xdr:row>98</xdr:row>
      <xdr:rowOff>83483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516986"/>
          <a:ext cx="889000" cy="36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126840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69062</xdr:rowOff>
    </xdr:from>
    <xdr:to>
      <xdr:col>45</xdr:col>
      <xdr:colOff>177800</xdr:colOff>
      <xdr:row>98</xdr:row>
      <xdr:rowOff>83483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871162"/>
          <a:ext cx="8890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69062</xdr:rowOff>
    </xdr:from>
    <xdr:to>
      <xdr:col>41</xdr:col>
      <xdr:colOff>50800</xdr:colOff>
      <xdr:row>98</xdr:row>
      <xdr:rowOff>90799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871162"/>
          <a:ext cx="889000" cy="2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10795</xdr:rowOff>
    </xdr:from>
    <xdr:to>
      <xdr:col>55</xdr:col>
      <xdr:colOff>50800</xdr:colOff>
      <xdr:row>98</xdr:row>
      <xdr:rowOff>112395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160672</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9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6986</xdr:rowOff>
    </xdr:from>
    <xdr:to>
      <xdr:col>50</xdr:col>
      <xdr:colOff>165100</xdr:colOff>
      <xdr:row>96</xdr:row>
      <xdr:rowOff>108586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4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125113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2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32683</xdr:rowOff>
    </xdr:from>
    <xdr:to>
      <xdr:col>46</xdr:col>
      <xdr:colOff>38100</xdr:colOff>
      <xdr:row>98</xdr:row>
      <xdr:rowOff>134283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3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125410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2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18262</xdr:rowOff>
    </xdr:from>
    <xdr:to>
      <xdr:col>41</xdr:col>
      <xdr:colOff>101600</xdr:colOff>
      <xdr:row>98</xdr:row>
      <xdr:rowOff>119862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82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110989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91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39999</xdr:rowOff>
    </xdr:from>
    <xdr:to>
      <xdr:col>36</xdr:col>
      <xdr:colOff>165100</xdr:colOff>
      <xdr:row>98</xdr:row>
      <xdr:rowOff>141599</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84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132726</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9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152102</xdr:rowOff>
    </xdr:from>
    <xdr:to>
      <xdr:col>85</xdr:col>
      <xdr:colOff>127000</xdr:colOff>
      <xdr:row>35</xdr:row>
      <xdr:rowOff>143701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981402"/>
          <a:ext cx="838200" cy="1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100360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01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141014</xdr:rowOff>
    </xdr:from>
    <xdr:to>
      <xdr:col>81</xdr:col>
      <xdr:colOff>50800</xdr:colOff>
      <xdr:row>35</xdr:row>
      <xdr:rowOff>143701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141764"/>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33380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141014</xdr:rowOff>
    </xdr:from>
    <xdr:to>
      <xdr:col>76</xdr:col>
      <xdr:colOff>114300</xdr:colOff>
      <xdr:row>35</xdr:row>
      <xdr:rowOff>145872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41764"/>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12977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85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145872</xdr:rowOff>
    </xdr:from>
    <xdr:to>
      <xdr:col>71</xdr:col>
      <xdr:colOff>177800</xdr:colOff>
      <xdr:row>36</xdr:row>
      <xdr:rowOff>134500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46622"/>
          <a:ext cx="889000" cy="16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28294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93813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101302</xdr:rowOff>
    </xdr:from>
    <xdr:to>
      <xdr:col>85</xdr:col>
      <xdr:colOff>177800</xdr:colOff>
      <xdr:row>35</xdr:row>
      <xdr:rowOff>31452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3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124179</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8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92901</xdr:rowOff>
    </xdr:from>
    <xdr:to>
      <xdr:col>81</xdr:col>
      <xdr:colOff>101600</xdr:colOff>
      <xdr:row>36</xdr:row>
      <xdr:rowOff>23051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9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39578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90214</xdr:rowOff>
    </xdr:from>
    <xdr:to>
      <xdr:col>76</xdr:col>
      <xdr:colOff>165100</xdr:colOff>
      <xdr:row>36</xdr:row>
      <xdr:rowOff>20364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36891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8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95072</xdr:rowOff>
    </xdr:from>
    <xdr:to>
      <xdr:col>72</xdr:col>
      <xdr:colOff>38100</xdr:colOff>
      <xdr:row>36</xdr:row>
      <xdr:rowOff>25222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9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41749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7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83700</xdr:rowOff>
    </xdr:from>
    <xdr:to>
      <xdr:col>67</xdr:col>
      <xdr:colOff>101600</xdr:colOff>
      <xdr:row>37</xdr:row>
      <xdr:rowOff>13850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38697</xdr:rowOff>
    </xdr:from>
    <xdr:to>
      <xdr:col>85</xdr:col>
      <xdr:colOff>127000</xdr:colOff>
      <xdr:row>57</xdr:row>
      <xdr:rowOff>55511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811347"/>
          <a:ext cx="8382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16171</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8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166827</xdr:rowOff>
    </xdr:from>
    <xdr:to>
      <xdr:col>81</xdr:col>
      <xdr:colOff>50800</xdr:colOff>
      <xdr:row>57</xdr:row>
      <xdr:rowOff>38697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68027"/>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157332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92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166827</xdr:rowOff>
    </xdr:from>
    <xdr:to>
      <xdr:col>76</xdr:col>
      <xdr:colOff>114300</xdr:colOff>
      <xdr:row>57</xdr:row>
      <xdr:rowOff>50622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68027"/>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91876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50622</xdr:rowOff>
    </xdr:from>
    <xdr:to>
      <xdr:col>71</xdr:col>
      <xdr:colOff>177800</xdr:colOff>
      <xdr:row>58</xdr:row>
      <xdr:rowOff>101295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23272"/>
          <a:ext cx="889000" cy="22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130446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61320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4711</xdr:rowOff>
    </xdr:from>
    <xdr:to>
      <xdr:col>85</xdr:col>
      <xdr:colOff>177800</xdr:colOff>
      <xdr:row>57</xdr:row>
      <xdr:rowOff>106311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77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27588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62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159347</xdr:rowOff>
    </xdr:from>
    <xdr:to>
      <xdr:col>81</xdr:col>
      <xdr:colOff>101600</xdr:colOff>
      <xdr:row>57</xdr:row>
      <xdr:rowOff>89497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6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106024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116027</xdr:rowOff>
    </xdr:from>
    <xdr:to>
      <xdr:col>76</xdr:col>
      <xdr:colOff>165100</xdr:colOff>
      <xdr:row>57</xdr:row>
      <xdr:rowOff>46177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62704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49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171272</xdr:rowOff>
    </xdr:from>
    <xdr:to>
      <xdr:col>72</xdr:col>
      <xdr:colOff>38100</xdr:colOff>
      <xdr:row>57</xdr:row>
      <xdr:rowOff>101422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7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117949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54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50495</xdr:rowOff>
    </xdr:from>
    <xdr:to>
      <xdr:col>67</xdr:col>
      <xdr:colOff>101600</xdr:colOff>
      <xdr:row>58</xdr:row>
      <xdr:rowOff>152095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143222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129984</xdr:rowOff>
    </xdr:from>
    <xdr:to>
      <xdr:col>85</xdr:col>
      <xdr:colOff>127000</xdr:colOff>
      <xdr:row>78</xdr:row>
      <xdr:rowOff>134282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03084"/>
          <a:ext cx="838200" cy="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134282</xdr:rowOff>
    </xdr:from>
    <xdr:to>
      <xdr:col>81</xdr:col>
      <xdr:colOff>50800</xdr:colOff>
      <xdr:row>78</xdr:row>
      <xdr:rowOff>135882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073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135882</xdr:rowOff>
    </xdr:from>
    <xdr:to>
      <xdr:col>76</xdr:col>
      <xdr:colOff>114300</xdr:colOff>
      <xdr:row>78</xdr:row>
      <xdr:rowOff>138009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08982"/>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132293</xdr:rowOff>
    </xdr:from>
    <xdr:to>
      <xdr:col>71</xdr:col>
      <xdr:colOff>177800</xdr:colOff>
      <xdr:row>78</xdr:row>
      <xdr:rowOff>138009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05393"/>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79184</xdr:rowOff>
    </xdr:from>
    <xdr:to>
      <xdr:col>85</xdr:col>
      <xdr:colOff>177800</xdr:colOff>
      <xdr:row>79</xdr:row>
      <xdr:rowOff>9334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5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8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83482</xdr:rowOff>
    </xdr:from>
    <xdr:to>
      <xdr:col>81</xdr:col>
      <xdr:colOff>101600</xdr:colOff>
      <xdr:row>79</xdr:row>
      <xdr:rowOff>13632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4759</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549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85082</xdr:rowOff>
    </xdr:from>
    <xdr:to>
      <xdr:col>76</xdr:col>
      <xdr:colOff>165100</xdr:colOff>
      <xdr:row>79</xdr:row>
      <xdr:rowOff>15232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6359</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55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87209</xdr:rowOff>
    </xdr:from>
    <xdr:to>
      <xdr:col>72</xdr:col>
      <xdr:colOff>38100</xdr:colOff>
      <xdr:row>79</xdr:row>
      <xdr:rowOff>17359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8486</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46333" y="13553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81493</xdr:rowOff>
    </xdr:from>
    <xdr:to>
      <xdr:col>67</xdr:col>
      <xdr:colOff>101600</xdr:colOff>
      <xdr:row>79</xdr:row>
      <xdr:rowOff>11643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2770</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547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17138</xdr:rowOff>
    </xdr:from>
    <xdr:to>
      <xdr:col>85</xdr:col>
      <xdr:colOff>127000</xdr:colOff>
      <xdr:row>96</xdr:row>
      <xdr:rowOff>18918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76338"/>
          <a:ext cx="8382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18918</xdr:rowOff>
    </xdr:from>
    <xdr:to>
      <xdr:col>81</xdr:col>
      <xdr:colOff>50800</xdr:colOff>
      <xdr:row>96</xdr:row>
      <xdr:rowOff>43312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478118"/>
          <a:ext cx="889000" cy="2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153400</xdr:rowOff>
    </xdr:from>
    <xdr:to>
      <xdr:col>76</xdr:col>
      <xdr:colOff>114300</xdr:colOff>
      <xdr:row>96</xdr:row>
      <xdr:rowOff>43312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441150"/>
          <a:ext cx="889000" cy="6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130849</xdr:rowOff>
    </xdr:from>
    <xdr:to>
      <xdr:col>71</xdr:col>
      <xdr:colOff>177800</xdr:colOff>
      <xdr:row>95</xdr:row>
      <xdr:rowOff>153400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418599"/>
          <a:ext cx="8890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137788</xdr:rowOff>
    </xdr:from>
    <xdr:to>
      <xdr:col>85</xdr:col>
      <xdr:colOff>177800</xdr:colOff>
      <xdr:row>96</xdr:row>
      <xdr:rowOff>67938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2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116215</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40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139568</xdr:rowOff>
    </xdr:from>
    <xdr:to>
      <xdr:col>81</xdr:col>
      <xdr:colOff>101600</xdr:colOff>
      <xdr:row>96</xdr:row>
      <xdr:rowOff>69718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60845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52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163962</xdr:rowOff>
    </xdr:from>
    <xdr:to>
      <xdr:col>76</xdr:col>
      <xdr:colOff>165100</xdr:colOff>
      <xdr:row>96</xdr:row>
      <xdr:rowOff>94112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85239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5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102600</xdr:rowOff>
    </xdr:from>
    <xdr:to>
      <xdr:col>72</xdr:col>
      <xdr:colOff>38100</xdr:colOff>
      <xdr:row>96</xdr:row>
      <xdr:rowOff>32750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3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23877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48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80049</xdr:rowOff>
    </xdr:from>
    <xdr:to>
      <xdr:col>67</xdr:col>
      <xdr:colOff>101600</xdr:colOff>
      <xdr:row>96</xdr:row>
      <xdr:rowOff>10199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36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1326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46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総務費については、前年度比で</a:t>
          </a:r>
          <a:r>
            <a:rPr kumimoji="1" lang="ja-JP" altLang="en-US" sz="1100">
              <a:solidFill>
                <a:schemeClr val="dk1"/>
              </a:solidFill>
              <a:effectLst/>
              <a:latin typeface="+mn-lt"/>
              <a:ea typeface="+mn-ea"/>
              <a:cs typeface="+mn-cs"/>
            </a:rPr>
            <a:t>３３，７２７</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となっているが、これは、</a:t>
          </a:r>
          <a:r>
            <a:rPr kumimoji="1" lang="ja-JP" altLang="en-US" sz="1100">
              <a:solidFill>
                <a:schemeClr val="dk1"/>
              </a:solidFill>
              <a:effectLst/>
              <a:latin typeface="+mn-lt"/>
              <a:ea typeface="+mn-ea"/>
              <a:cs typeface="+mn-cs"/>
            </a:rPr>
            <a:t>基金積立金の増加</a:t>
          </a:r>
          <a:r>
            <a:rPr kumimoji="1" lang="ja-JP" altLang="ja-JP" sz="1100">
              <a:solidFill>
                <a:schemeClr val="dk1"/>
              </a:solidFill>
              <a:effectLst/>
              <a:latin typeface="+mn-lt"/>
              <a:ea typeface="+mn-ea"/>
              <a:cs typeface="+mn-cs"/>
            </a:rPr>
            <a:t>による臨時的な影響によるもの。</a:t>
          </a:r>
          <a:endParaRPr lang="ja-JP" altLang="ja-JP" sz="1400">
            <a:effectLst/>
          </a:endParaRPr>
        </a:p>
        <a:p>
          <a:r>
            <a:rPr kumimoji="1" lang="ja-JP" altLang="ja-JP" sz="1100">
              <a:solidFill>
                <a:schemeClr val="dk1"/>
              </a:solidFill>
              <a:effectLst/>
              <a:latin typeface="+mn-lt"/>
              <a:ea typeface="+mn-ea"/>
              <a:cs typeface="+mn-cs"/>
            </a:rPr>
            <a:t>　民生費については、前年度比で</a:t>
          </a:r>
          <a:r>
            <a:rPr kumimoji="1" lang="ja-JP" altLang="en-US" sz="1100">
              <a:solidFill>
                <a:schemeClr val="dk1"/>
              </a:solidFill>
              <a:effectLst/>
              <a:latin typeface="+mn-lt"/>
              <a:ea typeface="+mn-ea"/>
              <a:cs typeface="+mn-cs"/>
            </a:rPr>
            <a:t>９，２９８</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となった。これは、</a:t>
          </a:r>
          <a:r>
            <a:rPr lang="ja-JP" altLang="ja-JP" sz="1100" b="0" i="0" baseline="0">
              <a:solidFill>
                <a:schemeClr val="dk1"/>
              </a:solidFill>
              <a:effectLst/>
              <a:latin typeface="+mn-lt"/>
              <a:ea typeface="+mn-ea"/>
              <a:cs typeface="+mn-cs"/>
            </a:rPr>
            <a:t>子育て世帯への臨時特別給付金給付事業による</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衛生費については、前年度比で</a:t>
          </a:r>
          <a:r>
            <a:rPr kumimoji="1" lang="ja-JP" altLang="en-US" sz="1100">
              <a:solidFill>
                <a:schemeClr val="dk1"/>
              </a:solidFill>
              <a:effectLst/>
              <a:latin typeface="+mn-lt"/>
              <a:ea typeface="+mn-ea"/>
              <a:cs typeface="+mn-cs"/>
            </a:rPr>
            <a:t>６，５９５</a:t>
          </a:r>
          <a:r>
            <a:rPr kumimoji="1" lang="ja-JP" altLang="ja-JP" sz="1100">
              <a:solidFill>
                <a:schemeClr val="dk1"/>
              </a:solidFill>
              <a:effectLst/>
              <a:latin typeface="+mn-lt"/>
              <a:ea typeface="+mn-ea"/>
              <a:cs typeface="+mn-cs"/>
            </a:rPr>
            <a:t>円の増加となった。これは、</a:t>
          </a:r>
          <a:r>
            <a:rPr kumimoji="1" lang="ja-JP" altLang="en-US" sz="1100">
              <a:solidFill>
                <a:schemeClr val="dk1"/>
              </a:solidFill>
              <a:effectLst/>
              <a:latin typeface="+mn-lt"/>
              <a:ea typeface="+mn-ea"/>
              <a:cs typeface="+mn-cs"/>
            </a:rPr>
            <a:t>クリーンセンター長寿命化</a:t>
          </a:r>
          <a:r>
            <a:rPr kumimoji="1" lang="ja-JP" altLang="ja-JP" sz="1100">
              <a:solidFill>
                <a:schemeClr val="dk1"/>
              </a:solidFill>
              <a:effectLst/>
              <a:latin typeface="+mn-lt"/>
              <a:ea typeface="+mn-ea"/>
              <a:cs typeface="+mn-cs"/>
            </a:rPr>
            <a:t>事業による増加が主な要因である。</a:t>
          </a:r>
          <a:endParaRPr lang="ja-JP" altLang="ja-JP" sz="1400">
            <a:effectLst/>
          </a:endParaRPr>
        </a:p>
        <a:p>
          <a:r>
            <a:rPr kumimoji="1" lang="ja-JP" altLang="ja-JP" sz="1100">
              <a:solidFill>
                <a:schemeClr val="dk1"/>
              </a:solidFill>
              <a:effectLst/>
              <a:latin typeface="+mn-lt"/>
              <a:ea typeface="+mn-ea"/>
              <a:cs typeface="+mn-cs"/>
            </a:rPr>
            <a:t>　土木費については、前年度比</a:t>
          </a:r>
          <a:r>
            <a:rPr kumimoji="1" lang="ja-JP" altLang="en-US" sz="1100">
              <a:solidFill>
                <a:schemeClr val="dk1"/>
              </a:solidFill>
              <a:effectLst/>
              <a:latin typeface="+mn-lt"/>
              <a:ea typeface="+mn-ea"/>
              <a:cs typeface="+mn-cs"/>
            </a:rPr>
            <a:t>１８，２００</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となった。これは、蒲南土地区画整理事業清算金や下水処理用地売却収入に伴う下水道事業会計への繰出金など臨時的な支出による</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財政調整基金の残額については、取り崩しを行わず、決算積立</a:t>
          </a:r>
          <a:r>
            <a:rPr kumimoji="1" lang="en-US" altLang="ja-JP" sz="1000">
              <a:solidFill>
                <a:schemeClr val="dk1"/>
              </a:solidFill>
              <a:effectLst/>
              <a:latin typeface="+mn-lt"/>
              <a:ea typeface="+mn-ea"/>
              <a:cs typeface="+mn-cs"/>
            </a:rPr>
            <a:t>800,000</a:t>
          </a:r>
          <a:r>
            <a:rPr kumimoji="1" lang="ja-JP" altLang="ja-JP" sz="1000">
              <a:solidFill>
                <a:schemeClr val="dk1"/>
              </a:solidFill>
              <a:effectLst/>
              <a:latin typeface="+mn-lt"/>
              <a:ea typeface="+mn-ea"/>
              <a:cs typeface="+mn-cs"/>
            </a:rPr>
            <a:t>千円を行ったこと、</a:t>
          </a:r>
          <a:r>
            <a:rPr kumimoji="1" lang="ja-JP" altLang="en-US" sz="1000">
              <a:solidFill>
                <a:schemeClr val="dk1"/>
              </a:solidFill>
              <a:effectLst/>
              <a:latin typeface="+mn-lt"/>
              <a:ea typeface="+mn-ea"/>
              <a:cs typeface="+mn-cs"/>
            </a:rPr>
            <a:t>利子収入</a:t>
          </a:r>
          <a:r>
            <a:rPr kumimoji="1" lang="en-US" altLang="ja-JP" sz="1000">
              <a:solidFill>
                <a:schemeClr val="dk1"/>
              </a:solidFill>
              <a:effectLst/>
              <a:latin typeface="+mn-lt"/>
              <a:ea typeface="+mn-ea"/>
              <a:cs typeface="+mn-cs"/>
            </a:rPr>
            <a:t>35,117</a:t>
          </a:r>
          <a:r>
            <a:rPr kumimoji="1" lang="ja-JP" altLang="en-US" sz="1000">
              <a:solidFill>
                <a:schemeClr val="dk1"/>
              </a:solidFill>
              <a:effectLst/>
              <a:latin typeface="+mn-lt"/>
              <a:ea typeface="+mn-ea"/>
              <a:cs typeface="+mn-cs"/>
            </a:rPr>
            <a:t>千円、</a:t>
          </a:r>
          <a:r>
            <a:rPr kumimoji="1" lang="ja-JP" altLang="ja-JP" sz="1000">
              <a:solidFill>
                <a:schemeClr val="dk1"/>
              </a:solidFill>
              <a:effectLst/>
              <a:latin typeface="+mn-lt"/>
              <a:ea typeface="+mn-ea"/>
              <a:cs typeface="+mn-cs"/>
            </a:rPr>
            <a:t>公共用地対策事業</a:t>
          </a:r>
          <a:r>
            <a:rPr kumimoji="1" lang="ja-JP" altLang="en-US" sz="1000">
              <a:solidFill>
                <a:schemeClr val="dk1"/>
              </a:solidFill>
              <a:effectLst/>
              <a:latin typeface="+mn-lt"/>
              <a:ea typeface="+mn-ea"/>
              <a:cs typeface="+mn-cs"/>
            </a:rPr>
            <a:t>土地区画整理事業特別会計繰入金</a:t>
          </a:r>
          <a:r>
            <a:rPr kumimoji="1" lang="en-US" altLang="ja-JP" sz="1000">
              <a:solidFill>
                <a:schemeClr val="dk1"/>
              </a:solidFill>
              <a:effectLst/>
              <a:latin typeface="+mn-lt"/>
              <a:ea typeface="+mn-ea"/>
              <a:cs typeface="+mn-cs"/>
            </a:rPr>
            <a:t>541,551</a:t>
          </a:r>
          <a:r>
            <a:rPr kumimoji="1" lang="ja-JP" altLang="en-US" sz="1000">
              <a:solidFill>
                <a:schemeClr val="dk1"/>
              </a:solidFill>
              <a:effectLst/>
              <a:latin typeface="+mn-lt"/>
              <a:ea typeface="+mn-ea"/>
              <a:cs typeface="+mn-cs"/>
            </a:rPr>
            <a:t>千円、公共用地対策事業特別会計繰入金</a:t>
          </a:r>
          <a:r>
            <a:rPr kumimoji="1" lang="en-US" altLang="ja-JP" sz="1000">
              <a:solidFill>
                <a:schemeClr val="dk1"/>
              </a:solidFill>
              <a:effectLst/>
              <a:latin typeface="+mn-lt"/>
              <a:ea typeface="+mn-ea"/>
              <a:cs typeface="+mn-cs"/>
            </a:rPr>
            <a:t>75,000</a:t>
          </a:r>
          <a:r>
            <a:rPr kumimoji="1" lang="ja-JP" altLang="en-US" sz="1000">
              <a:solidFill>
                <a:schemeClr val="dk1"/>
              </a:solidFill>
              <a:effectLst/>
              <a:latin typeface="+mn-lt"/>
              <a:ea typeface="+mn-ea"/>
              <a:cs typeface="+mn-cs"/>
            </a:rPr>
            <a:t>千円を加えた</a:t>
          </a:r>
          <a:r>
            <a:rPr kumimoji="1" lang="en-US" altLang="ja-JP" sz="1000">
              <a:solidFill>
                <a:schemeClr val="dk1"/>
              </a:solidFill>
              <a:effectLst/>
              <a:latin typeface="+mn-lt"/>
              <a:ea typeface="+mn-ea"/>
              <a:cs typeface="+mn-cs"/>
            </a:rPr>
            <a:t>651,668</a:t>
          </a:r>
          <a:r>
            <a:rPr kumimoji="1" lang="ja-JP" altLang="en-US" sz="1000">
              <a:solidFill>
                <a:schemeClr val="dk1"/>
              </a:solidFill>
              <a:effectLst/>
              <a:latin typeface="+mn-lt"/>
              <a:ea typeface="+mn-ea"/>
              <a:cs typeface="+mn-cs"/>
            </a:rPr>
            <a:t>千円を積み立てた</a:t>
          </a:r>
          <a:r>
            <a:rPr kumimoji="1" lang="ja-JP" altLang="ja-JP" sz="1000">
              <a:solidFill>
                <a:schemeClr val="dk1"/>
              </a:solidFill>
              <a:effectLst/>
              <a:latin typeface="+mn-lt"/>
              <a:ea typeface="+mn-ea"/>
              <a:cs typeface="+mn-cs"/>
            </a:rPr>
            <a:t>ことから、令和</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年度末残高は</a:t>
          </a:r>
          <a:r>
            <a:rPr kumimoji="1" lang="en-US" altLang="ja-JP" sz="1000">
              <a:solidFill>
                <a:schemeClr val="dk1"/>
              </a:solidFill>
              <a:effectLst/>
              <a:latin typeface="+mn-lt"/>
              <a:ea typeface="+mn-ea"/>
              <a:cs typeface="+mn-cs"/>
            </a:rPr>
            <a:t>1,451,668</a:t>
          </a:r>
          <a:r>
            <a:rPr kumimoji="1" lang="ja-JP" altLang="ja-JP" sz="1000">
              <a:solidFill>
                <a:schemeClr val="dk1"/>
              </a:solidFill>
              <a:effectLst/>
              <a:latin typeface="+mn-lt"/>
              <a:ea typeface="+mn-ea"/>
              <a:cs typeface="+mn-cs"/>
            </a:rPr>
            <a:t>千円の増となった。標準財政規模比についても、</a:t>
          </a:r>
          <a:r>
            <a:rPr kumimoji="1" lang="en-US" altLang="ja-JP" sz="1000">
              <a:solidFill>
                <a:schemeClr val="dk1"/>
              </a:solidFill>
              <a:effectLst/>
              <a:latin typeface="+mn-lt"/>
              <a:ea typeface="+mn-ea"/>
              <a:cs typeface="+mn-cs"/>
            </a:rPr>
            <a:t>8.96</a:t>
          </a:r>
          <a:r>
            <a:rPr kumimoji="1" lang="ja-JP" altLang="ja-JP" sz="1000">
              <a:solidFill>
                <a:schemeClr val="dk1"/>
              </a:solidFill>
              <a:effectLst/>
              <a:latin typeface="+mn-lt"/>
              <a:ea typeface="+mn-ea"/>
              <a:cs typeface="+mn-cs"/>
            </a:rPr>
            <a:t>ポイント増加した。</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実質収支</a:t>
          </a:r>
          <a:r>
            <a:rPr kumimoji="1" lang="ja-JP" altLang="ja-JP" sz="1000">
              <a:solidFill>
                <a:schemeClr val="dk1"/>
              </a:solidFill>
              <a:effectLst/>
              <a:latin typeface="+mn-lt"/>
              <a:ea typeface="+mn-ea"/>
              <a:cs typeface="+mn-cs"/>
            </a:rPr>
            <a:t>比率</a:t>
          </a:r>
          <a:r>
            <a:rPr kumimoji="1" lang="ja-JP" altLang="en-US" sz="1000">
              <a:solidFill>
                <a:schemeClr val="dk1"/>
              </a:solidFill>
              <a:effectLst/>
              <a:latin typeface="+mn-lt"/>
              <a:ea typeface="+mn-ea"/>
              <a:cs typeface="+mn-cs"/>
            </a:rPr>
            <a:t>については、臨時財政対策債の借入を実施しなかったことによる歳入総額の減少の影響により減少となった。実質単年度収支についても同理由で減少となった。</a:t>
          </a:r>
          <a:endParaRPr kumimoji="1" lang="en-US" altLang="ja-JP" sz="10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愛知県蒲郡市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蒲郡市においては、一般会計をはじめとする全会計において黒字となっており、連結赤字比率はない。</a:t>
          </a:r>
          <a:endParaRPr lang="ja-JP" altLang="ja-JP" sz="1400">
            <a:effectLst/>
          </a:endParaRPr>
        </a:p>
        <a:p>
          <a:r>
            <a:rPr kumimoji="1" lang="ja-JP" altLang="ja-JP" sz="1100">
              <a:solidFill>
                <a:schemeClr val="dk1"/>
              </a:solidFill>
              <a:effectLst/>
              <a:latin typeface="+mn-lt"/>
              <a:ea typeface="+mn-ea"/>
              <a:cs typeface="+mn-cs"/>
            </a:rPr>
            <a:t>　国民健康保険事業特別会計及び後期高齢者医療事業特別会計が一般会計から繰入を受けているほか、土地区画整理事業特別会計、病院事業会計及び下水道事業会計はモーターボート競走事業会計からの繰入を受けている。</a:t>
          </a:r>
          <a:endParaRPr lang="ja-JP" altLang="ja-JP" sz="1400">
            <a:effectLst/>
          </a:endParaRPr>
        </a:p>
        <a:p>
          <a:r>
            <a:rPr kumimoji="1" lang="ja-JP" altLang="ja-JP" sz="1100">
              <a:solidFill>
                <a:schemeClr val="dk1"/>
              </a:solidFill>
              <a:effectLst/>
              <a:latin typeface="+mn-lt"/>
              <a:ea typeface="+mn-ea"/>
              <a:cs typeface="+mn-cs"/>
            </a:rPr>
            <a:t>　モーターボート競走事業会計については、今後も安定的に現在の収益レベルを確保できるという保証はなく、他場との競合のなかで十分な繰出額を確保できなくなることも考えられるので、各会計は繰入に頼らない財政運営を目指していく必要がある。また、一般会計も、市税収入等の一般財源の確保がますます厳しくなることが想定されるが、新たな歳入確保策やコスト削減策を検討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40895500</v>
      </c>
      <c r="BO4" s="449"/>
      <c r="BP4" s="449"/>
      <c r="BQ4" s="449"/>
      <c r="BR4" s="449"/>
      <c r="BS4" s="449"/>
      <c r="BT4" s="449"/>
      <c r="BU4" s="450"/>
      <c r="BV4" s="448">
        <v>41711261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8.5</v>
      </c>
      <c r="CU4" s="589"/>
      <c r="CV4" s="589"/>
      <c r="CW4" s="589"/>
      <c r="CX4" s="589"/>
      <c r="CY4" s="589"/>
      <c r="CZ4" s="589"/>
      <c r="DA4" s="590"/>
      <c r="DB4" s="588">
        <v>17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38971797</v>
      </c>
      <c r="BO5" s="420"/>
      <c r="BP5" s="420"/>
      <c r="BQ5" s="420"/>
      <c r="BR5" s="420"/>
      <c r="BS5" s="420"/>
      <c r="BT5" s="420"/>
      <c r="BU5" s="421"/>
      <c r="BV5" s="419">
        <v>38165807</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90.7</v>
      </c>
      <c r="CU5" s="417"/>
      <c r="CV5" s="417"/>
      <c r="CW5" s="417"/>
      <c r="CX5" s="417"/>
      <c r="CY5" s="417"/>
      <c r="CZ5" s="417"/>
      <c r="DA5" s="418"/>
      <c r="DB5" s="416">
        <v>85.4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1923703</v>
      </c>
      <c r="BO6" s="420"/>
      <c r="BP6" s="420"/>
      <c r="BQ6" s="420"/>
      <c r="BR6" s="420"/>
      <c r="BS6" s="420"/>
      <c r="BT6" s="420"/>
      <c r="BU6" s="421"/>
      <c r="BV6" s="419">
        <v>3545454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90.7</v>
      </c>
      <c r="CU6" s="563"/>
      <c r="CV6" s="563"/>
      <c r="CW6" s="563"/>
      <c r="CX6" s="563"/>
      <c r="CY6" s="563"/>
      <c r="CZ6" s="563"/>
      <c r="DA6" s="564"/>
      <c r="DB6" s="562">
        <v>91.1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378961</v>
      </c>
      <c r="BO7" s="420"/>
      <c r="BP7" s="420"/>
      <c r="BQ7" s="420"/>
      <c r="BR7" s="420"/>
      <c r="BS7" s="420"/>
      <c r="BT7" s="420"/>
      <c r="BU7" s="421"/>
      <c r="BV7" s="419">
        <v>365391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18145799</v>
      </c>
      <c r="CU7" s="420"/>
      <c r="CV7" s="420"/>
      <c r="CW7" s="420"/>
      <c r="CX7" s="420"/>
      <c r="CY7" s="420"/>
      <c r="CZ7" s="420"/>
      <c r="DA7" s="421"/>
      <c r="DB7" s="419">
        <v>18746389</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1544742</v>
      </c>
      <c r="BO8" s="420"/>
      <c r="BP8" s="420"/>
      <c r="BQ8" s="420"/>
      <c r="BR8" s="420"/>
      <c r="BS8" s="420"/>
      <c r="BT8" s="420"/>
      <c r="BU8" s="421"/>
      <c r="BV8" s="419">
        <v>3180063</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0.83</v>
      </c>
      <c r="CU8" s="523"/>
      <c r="CV8" s="523"/>
      <c r="CW8" s="523"/>
      <c r="CX8" s="523"/>
      <c r="CY8" s="523"/>
      <c r="CZ8" s="523"/>
      <c r="DA8" s="524"/>
      <c r="DB8" s="522">
        <v>0.85</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79538</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-1635321</v>
      </c>
      <c r="BO9" s="420"/>
      <c r="BP9" s="420"/>
      <c r="BQ9" s="420"/>
      <c r="BR9" s="420"/>
      <c r="BS9" s="420"/>
      <c r="BT9" s="420"/>
      <c r="BU9" s="421"/>
      <c r="BV9" s="419">
        <v>752760</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10.199999999999999</v>
      </c>
      <c r="CU9" s="417"/>
      <c r="CV9" s="417"/>
      <c r="CW9" s="417"/>
      <c r="CX9" s="417"/>
      <c r="CY9" s="417"/>
      <c r="CZ9" s="417"/>
      <c r="DA9" s="418"/>
      <c r="DB9" s="416">
        <v>10.199999999999999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81100</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651668</v>
      </c>
      <c r="BO10" s="420"/>
      <c r="BP10" s="420"/>
      <c r="BQ10" s="420"/>
      <c r="BR10" s="420"/>
      <c r="BS10" s="420"/>
      <c r="BT10" s="420"/>
      <c r="BU10" s="421"/>
      <c r="BV10" s="419">
        <v>409400</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15">
      <c r="A12" s="181"/>
      <c r="B12" s="525" t="s">
        <v>133</v>
      </c>
      <c r="C12" s="526"/>
      <c r="D12" s="526"/>
      <c r="E12" s="526"/>
      <c r="F12" s="526"/>
      <c r="G12" s="526"/>
      <c r="H12" s="526"/>
      <c r="I12" s="526"/>
      <c r="J12" s="526"/>
      <c r="K12" s="527"/>
      <c r="L12" s="534" t="s">
        <v>134</v>
      </c>
      <c r="M12" s="535"/>
      <c r="N12" s="535"/>
      <c r="O12" s="535"/>
      <c r="P12" s="535"/>
      <c r="Q12" s="536"/>
      <c r="R12" s="537">
        <v>78666</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122</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75342</v>
      </c>
      <c r="S13" s="507"/>
      <c r="T13" s="507"/>
      <c r="U13" s="507"/>
      <c r="V13" s="508"/>
      <c r="W13" s="509" t="s">
        <v>141</v>
      </c>
      <c r="X13" s="405"/>
      <c r="Y13" s="405"/>
      <c r="Z13" s="405"/>
      <c r="AA13" s="405"/>
      <c r="AB13" s="406"/>
      <c r="AC13" s="372">
        <v>1655</v>
      </c>
      <c r="AD13" s="373"/>
      <c r="AE13" s="373"/>
      <c r="AF13" s="373"/>
      <c r="AG13" s="374"/>
      <c r="AH13" s="372">
        <v>1768</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-983653</v>
      </c>
      <c r="BO13" s="420"/>
      <c r="BP13" s="420"/>
      <c r="BQ13" s="420"/>
      <c r="BR13" s="420"/>
      <c r="BS13" s="420"/>
      <c r="BT13" s="420"/>
      <c r="BU13" s="421"/>
      <c r="BV13" s="419">
        <v>1162160</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0.1</v>
      </c>
      <c r="CU13" s="417"/>
      <c r="CV13" s="417"/>
      <c r="CW13" s="417"/>
      <c r="CX13" s="417"/>
      <c r="CY13" s="417"/>
      <c r="CZ13" s="417"/>
      <c r="DA13" s="418"/>
      <c r="DB13" s="416">
        <v>-0.3</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79261</v>
      </c>
      <c r="S14" s="507"/>
      <c r="T14" s="507"/>
      <c r="U14" s="507"/>
      <c r="V14" s="508"/>
      <c r="W14" s="510"/>
      <c r="X14" s="408"/>
      <c r="Y14" s="408"/>
      <c r="Z14" s="408"/>
      <c r="AA14" s="408"/>
      <c r="AB14" s="409"/>
      <c r="AC14" s="499">
        <v>4.0999999999999996</v>
      </c>
      <c r="AD14" s="500"/>
      <c r="AE14" s="500"/>
      <c r="AF14" s="500"/>
      <c r="AG14" s="501"/>
      <c r="AH14" s="499">
        <v>4.4000000000000004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76076</v>
      </c>
      <c r="S15" s="507"/>
      <c r="T15" s="507"/>
      <c r="U15" s="507"/>
      <c r="V15" s="508"/>
      <c r="W15" s="509" t="s">
        <v>149</v>
      </c>
      <c r="X15" s="405"/>
      <c r="Y15" s="405"/>
      <c r="Z15" s="405"/>
      <c r="AA15" s="405"/>
      <c r="AB15" s="406"/>
      <c r="AC15" s="372">
        <v>15462</v>
      </c>
      <c r="AD15" s="373"/>
      <c r="AE15" s="373"/>
      <c r="AF15" s="373"/>
      <c r="AG15" s="374"/>
      <c r="AH15" s="372">
        <v>15952</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11624115</v>
      </c>
      <c r="BO15" s="449"/>
      <c r="BP15" s="449"/>
      <c r="BQ15" s="449"/>
      <c r="BR15" s="449"/>
      <c r="BS15" s="449"/>
      <c r="BT15" s="449"/>
      <c r="BU15" s="450"/>
      <c r="BV15" s="448">
        <v>11251272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38.700000000000003</v>
      </c>
      <c r="AD16" s="500"/>
      <c r="AE16" s="500"/>
      <c r="AF16" s="500"/>
      <c r="AG16" s="501"/>
      <c r="AH16" s="499">
        <v>39.9</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14547928</v>
      </c>
      <c r="BO16" s="420"/>
      <c r="BP16" s="420"/>
      <c r="BQ16" s="420"/>
      <c r="BR16" s="420"/>
      <c r="BS16" s="420"/>
      <c r="BT16" s="420"/>
      <c r="BU16" s="421"/>
      <c r="BV16" s="419">
        <v>13887683</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22877</v>
      </c>
      <c r="AD17" s="373"/>
      <c r="AE17" s="373"/>
      <c r="AF17" s="373"/>
      <c r="AG17" s="374"/>
      <c r="AH17" s="372">
        <v>22310</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14748230</v>
      </c>
      <c r="BO17" s="420"/>
      <c r="BP17" s="420"/>
      <c r="BQ17" s="420"/>
      <c r="BR17" s="420"/>
      <c r="BS17" s="420"/>
      <c r="BT17" s="420"/>
      <c r="BU17" s="421"/>
      <c r="BV17" s="419">
        <v>14337907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56.96</v>
      </c>
      <c r="M18" s="472"/>
      <c r="N18" s="472"/>
      <c r="O18" s="472"/>
      <c r="P18" s="472"/>
      <c r="Q18" s="472"/>
      <c r="R18" s="473"/>
      <c r="S18" s="473"/>
      <c r="T18" s="473"/>
      <c r="U18" s="473"/>
      <c r="V18" s="474"/>
      <c r="W18" s="490"/>
      <c r="X18" s="491"/>
      <c r="Y18" s="491"/>
      <c r="Z18" s="491"/>
      <c r="AA18" s="491"/>
      <c r="AB18" s="515"/>
      <c r="AC18" s="389">
        <v>57.2</v>
      </c>
      <c r="AD18" s="390"/>
      <c r="AE18" s="390"/>
      <c r="AF18" s="390"/>
      <c r="AG18" s="475"/>
      <c r="AH18" s="389">
        <v>55.7</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16587592</v>
      </c>
      <c r="BO18" s="420"/>
      <c r="BP18" s="420"/>
      <c r="BQ18" s="420"/>
      <c r="BR18" s="420"/>
      <c r="BS18" s="420"/>
      <c r="BT18" s="420"/>
      <c r="BU18" s="421"/>
      <c r="BV18" s="419">
        <v>16160611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1396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27731102</v>
      </c>
      <c r="BO19" s="420"/>
      <c r="BP19" s="420"/>
      <c r="BQ19" s="420"/>
      <c r="BR19" s="420"/>
      <c r="BS19" s="420"/>
      <c r="BT19" s="420"/>
      <c r="BU19" s="421"/>
      <c r="BV19" s="419">
        <v>27542065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30970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23848475</v>
      </c>
      <c r="BO22" s="449"/>
      <c r="BP22" s="449"/>
      <c r="BQ22" s="449"/>
      <c r="BR22" s="449"/>
      <c r="BS22" s="449"/>
      <c r="BT22" s="449"/>
      <c r="BU22" s="450"/>
      <c r="BV22" s="448">
        <v>24958348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10013674</v>
      </c>
      <c r="BO23" s="420"/>
      <c r="BP23" s="420"/>
      <c r="BQ23" s="420"/>
      <c r="BR23" s="420"/>
      <c r="BS23" s="420"/>
      <c r="BT23" s="420"/>
      <c r="BU23" s="421"/>
      <c r="BV23" s="419">
        <v>9970989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9270</v>
      </c>
      <c r="R24" s="373"/>
      <c r="S24" s="373"/>
      <c r="T24" s="373"/>
      <c r="U24" s="373"/>
      <c r="V24" s="374"/>
      <c r="W24" s="462"/>
      <c r="X24" s="399"/>
      <c r="Y24" s="400"/>
      <c r="Z24" s="375" t="s">
        <v>174</v>
      </c>
      <c r="AA24" s="376"/>
      <c r="AB24" s="376"/>
      <c r="AC24" s="376"/>
      <c r="AD24" s="376"/>
      <c r="AE24" s="376"/>
      <c r="AF24" s="376"/>
      <c r="AG24" s="377"/>
      <c r="AH24" s="372">
        <v>680</v>
      </c>
      <c r="AI24" s="373"/>
      <c r="AJ24" s="373"/>
      <c r="AK24" s="373"/>
      <c r="AL24" s="374"/>
      <c r="AM24" s="372">
        <v>2029800</v>
      </c>
      <c r="AN24" s="373"/>
      <c r="AO24" s="373"/>
      <c r="AP24" s="373"/>
      <c r="AQ24" s="373"/>
      <c r="AR24" s="374"/>
      <c r="AS24" s="372">
        <v>2985</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11198021</v>
      </c>
      <c r="BO24" s="420"/>
      <c r="BP24" s="420"/>
      <c r="BQ24" s="420"/>
      <c r="BR24" s="420"/>
      <c r="BS24" s="420"/>
      <c r="BT24" s="420"/>
      <c r="BU24" s="421"/>
      <c r="BV24" s="419">
        <v>11153099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7810</v>
      </c>
      <c r="R25" s="373"/>
      <c r="S25" s="373"/>
      <c r="T25" s="373"/>
      <c r="U25" s="373"/>
      <c r="V25" s="374"/>
      <c r="W25" s="462"/>
      <c r="X25" s="399"/>
      <c r="Y25" s="400"/>
      <c r="Z25" s="375" t="s">
        <v>177</v>
      </c>
      <c r="AA25" s="376"/>
      <c r="AB25" s="376"/>
      <c r="AC25" s="376"/>
      <c r="AD25" s="376"/>
      <c r="AE25" s="376"/>
      <c r="AF25" s="376"/>
      <c r="AG25" s="377"/>
      <c r="AH25" s="372">
        <v>109</v>
      </c>
      <c r="AI25" s="373"/>
      <c r="AJ25" s="373"/>
      <c r="AK25" s="373"/>
      <c r="AL25" s="374"/>
      <c r="AM25" s="372">
        <v>335393</v>
      </c>
      <c r="AN25" s="373"/>
      <c r="AO25" s="373"/>
      <c r="AP25" s="373"/>
      <c r="AQ25" s="373"/>
      <c r="AR25" s="374"/>
      <c r="AS25" s="372">
        <v>3077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8954518</v>
      </c>
      <c r="BO25" s="449"/>
      <c r="BP25" s="449"/>
      <c r="BQ25" s="449"/>
      <c r="BR25" s="449"/>
      <c r="BS25" s="449"/>
      <c r="BT25" s="449"/>
      <c r="BU25" s="450"/>
      <c r="BV25" s="448">
        <v>5473971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6970</v>
      </c>
      <c r="R26" s="373"/>
      <c r="S26" s="373"/>
      <c r="T26" s="373"/>
      <c r="U26" s="373"/>
      <c r="V26" s="374"/>
      <c r="W26" s="462"/>
      <c r="X26" s="399"/>
      <c r="Y26" s="400"/>
      <c r="Z26" s="375" t="s">
        <v>180</v>
      </c>
      <c r="AA26" s="430"/>
      <c r="AB26" s="430"/>
      <c r="AC26" s="430"/>
      <c r="AD26" s="430"/>
      <c r="AE26" s="430"/>
      <c r="AF26" s="430"/>
      <c r="AG26" s="431"/>
      <c r="AH26" s="372">
        <v>16</v>
      </c>
      <c r="AI26" s="373"/>
      <c r="AJ26" s="373"/>
      <c r="AK26" s="373"/>
      <c r="AL26" s="374"/>
      <c r="AM26" s="372">
        <v>44336</v>
      </c>
      <c r="AN26" s="373"/>
      <c r="AO26" s="373"/>
      <c r="AP26" s="373"/>
      <c r="AQ26" s="373"/>
      <c r="AR26" s="374"/>
      <c r="AS26" s="372">
        <v>2771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v>493533</v>
      </c>
      <c r="BO26" s="420"/>
      <c r="BP26" s="420"/>
      <c r="BQ26" s="420"/>
      <c r="BR26" s="420"/>
      <c r="BS26" s="420"/>
      <c r="BT26" s="420"/>
      <c r="BU26" s="421"/>
      <c r="BV26" s="419">
        <v>662520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5320</v>
      </c>
      <c r="R27" s="373"/>
      <c r="S27" s="373"/>
      <c r="T27" s="373"/>
      <c r="U27" s="373"/>
      <c r="V27" s="374"/>
      <c r="W27" s="462"/>
      <c r="X27" s="399"/>
      <c r="Y27" s="400"/>
      <c r="Z27" s="375" t="s">
        <v>183</v>
      </c>
      <c r="AA27" s="376"/>
      <c r="AB27" s="376"/>
      <c r="AC27" s="376"/>
      <c r="AD27" s="376"/>
      <c r="AE27" s="376"/>
      <c r="AF27" s="376"/>
      <c r="AG27" s="377"/>
      <c r="AH27" s="372">
        <v>22</v>
      </c>
      <c r="AI27" s="373"/>
      <c r="AJ27" s="373"/>
      <c r="AK27" s="373"/>
      <c r="AL27" s="374"/>
      <c r="AM27" s="372">
        <v>67647</v>
      </c>
      <c r="AN27" s="373"/>
      <c r="AO27" s="373"/>
      <c r="AP27" s="373"/>
      <c r="AQ27" s="373"/>
      <c r="AR27" s="374"/>
      <c r="AS27" s="372">
        <v>3075</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148</v>
      </c>
      <c r="BO27" s="454"/>
      <c r="BP27" s="454"/>
      <c r="BQ27" s="454"/>
      <c r="BR27" s="454"/>
      <c r="BS27" s="454"/>
      <c r="BT27" s="454"/>
      <c r="BU27" s="455"/>
      <c r="BV27" s="453" t="s">
        <v>148</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4890</v>
      </c>
      <c r="R28" s="373"/>
      <c r="S28" s="373"/>
      <c r="T28" s="373"/>
      <c r="U28" s="373"/>
      <c r="V28" s="374"/>
      <c r="W28" s="462"/>
      <c r="X28" s="399"/>
      <c r="Y28" s="400"/>
      <c r="Z28" s="375" t="s">
        <v>186</v>
      </c>
      <c r="AA28" s="376"/>
      <c r="AB28" s="376"/>
      <c r="AC28" s="376"/>
      <c r="AD28" s="376"/>
      <c r="AE28" s="376"/>
      <c r="AF28" s="376"/>
      <c r="AG28" s="377"/>
      <c r="AH28" s="372" t="s">
        <v>148</v>
      </c>
      <c r="AI28" s="373"/>
      <c r="AJ28" s="373"/>
      <c r="AK28" s="373"/>
      <c r="AL28" s="374"/>
      <c r="AM28" s="372" t="s">
        <v>148</v>
      </c>
      <c r="AN28" s="373"/>
      <c r="AO28" s="373"/>
      <c r="AP28" s="373"/>
      <c r="AQ28" s="373"/>
      <c r="AR28" s="374"/>
      <c r="AS28" s="372" t="s">
        <v>148</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6918868</v>
      </c>
      <c r="BO28" s="449"/>
      <c r="BP28" s="449"/>
      <c r="BQ28" s="449"/>
      <c r="BR28" s="449"/>
      <c r="BS28" s="449"/>
      <c r="BT28" s="449"/>
      <c r="BU28" s="450"/>
      <c r="BV28" s="448">
        <v>5467200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18</v>
      </c>
      <c r="M29" s="373"/>
      <c r="N29" s="373"/>
      <c r="O29" s="373"/>
      <c r="P29" s="374"/>
      <c r="Q29" s="372">
        <v>4570</v>
      </c>
      <c r="R29" s="373"/>
      <c r="S29" s="373"/>
      <c r="T29" s="373"/>
      <c r="U29" s="373"/>
      <c r="V29" s="374"/>
      <c r="W29" s="463"/>
      <c r="X29" s="464"/>
      <c r="Y29" s="465"/>
      <c r="Z29" s="375" t="s">
        <v>189</v>
      </c>
      <c r="AA29" s="376"/>
      <c r="AB29" s="376"/>
      <c r="AC29" s="376"/>
      <c r="AD29" s="376"/>
      <c r="AE29" s="376"/>
      <c r="AF29" s="376"/>
      <c r="AG29" s="377"/>
      <c r="AH29" s="372">
        <v>702</v>
      </c>
      <c r="AI29" s="373"/>
      <c r="AJ29" s="373"/>
      <c r="AK29" s="373"/>
      <c r="AL29" s="374"/>
      <c r="AM29" s="372">
        <v>2097447</v>
      </c>
      <c r="AN29" s="373"/>
      <c r="AO29" s="373"/>
      <c r="AP29" s="373"/>
      <c r="AQ29" s="373"/>
      <c r="AR29" s="374"/>
      <c r="AS29" s="372">
        <v>2988</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277191</v>
      </c>
      <c r="BO29" s="420"/>
      <c r="BP29" s="420"/>
      <c r="BQ29" s="420"/>
      <c r="BR29" s="420"/>
      <c r="BS29" s="420"/>
      <c r="BT29" s="420"/>
      <c r="BU29" s="421"/>
      <c r="BV29" s="419">
        <v>275800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101.2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15421070</v>
      </c>
      <c r="BO30" s="454"/>
      <c r="BP30" s="454"/>
      <c r="BQ30" s="454"/>
      <c r="BR30" s="454"/>
      <c r="BS30" s="454"/>
      <c r="BT30" s="454"/>
      <c r="BU30" s="455"/>
      <c r="BV30" s="453">
        <v>11013203</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蒲郡市幸田町衛生組合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蒲郡交通安全事業会</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後期高齢者医療事業特別会計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愛知県後期高齢者医療広域連合（一般会計）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16</v>
      </c>
      <c r="CP35" s="367"/>
      <c r="CQ35" s="368" t="str">
        <f>IF('各会計、関係団体の財政状況及び健全化判断比率'!BS8="","",'各会計、関係団体の財政状況及び健全化判断比率'!BS8)</f>
        <v>蒲郡港営施設</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公共用地対策事業特別会計</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IF('各会計、関係団体の財政状況及び健全化判断比率'!B32="","",'各会計、関係団体の財政状況及び健全化判断比率'!B32)</f>
        <v>病院事業会計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愛知県後期高齢者医療広域連合（後期高齢者医療特別会計）</v>
      </c>
      <c r="BZ36" s="368"/>
      <c r="CA36" s="368"/>
      <c r="CB36" s="368"/>
      <c r="CC36" s="368"/>
      <c r="CD36" s="368"/>
      <c r="CE36" s="368"/>
      <c r="CF36" s="368"/>
      <c r="CG36" s="368"/>
      <c r="CH36" s="368"/>
      <c r="CI36" s="368"/>
      <c r="CJ36" s="368"/>
      <c r="CK36" s="368"/>
      <c r="CL36" s="368"/>
      <c r="CM36" s="368"/>
      <c r="CN36" s="181"/>
      <c r="CO36" s="367">
        <f t="shared" si="3"/>
        <v>17</v>
      </c>
      <c r="CP36" s="367"/>
      <c r="CQ36" s="368" t="str">
        <f>IF('各会計、関係団体の財政状況及び健全化判断比率'!BS9="","",'各会計、関係団体の財政状況及び健全化判断比率'!BS9)</f>
        <v>蒲郡土地開発公社</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9</v>
      </c>
      <c r="AN37" s="367"/>
      <c r="AO37" s="368" t="str">
        <f>IF('各会計、関係団体の財政状況及び健全化判断比率'!B33="","",'各会計、関係団体の財政状況及び健全化判断比率'!B33)</f>
        <v>モーターボート競走事業会計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東三河広域連合（一般会計）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東三河広域連合（介護保険特別会計）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w6fTovSFquAZl7DanilNwU68V558rrhnJwFCTvveOVOYmmfHdl8hneXD7AXZ+nwsoA0BhYmNINAREKHBHsrUZA==" saltValue="s5qSNdrG3+tjLzNGUpcox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151" t="s">
        <v>578</v>
      </c>
      <c r="D34" s="1151"/>
      <c r="E34" s="1152"/>
      <c r="F34" s="32">
        <v>112.13</v>
      </c>
      <c r="G34" s="33">
        <v>126.93</v>
      </c>
      <c r="H34" s="33">
        <v>148.05000000000001</v>
      </c>
      <c r="I34" s="33">
        <v>184.59</v>
      </c>
      <c r="J34" s="34">
        <v>220.64</v>
      </c>
      <c r="K34" s="22"/>
      <c r="L34" s="22"/>
      <c r="M34" s="22"/>
      <c r="N34" s="22"/>
      <c r="O34" s="22"/>
      <c r="P34" s="22"/>
    </row>
    <row r="35" spans="1:16" ht="39" customHeight="1" x14ac:dyDescent="0.15">
      <c r="A35" s="22"/>
      <c r="B35" s="35"/>
      <c r="C35" s="1145" t="s">
        <v>579</v>
      </c>
      <c r="D35" s="1146"/>
      <c r="E35" s="1147"/>
      <c r="F35" s="36" t="s">
        <v>580</v>
      </c>
      <c r="G35" s="37">
        <v>2.1800000000000002</v>
      </c>
      <c r="H35" s="37">
        <v>6.45</v>
      </c>
      <c r="I35" s="37">
        <v>13.64</v>
      </c>
      <c r="J35" s="38">
        <v>17.2</v>
      </c>
      <c r="K35" s="22"/>
      <c r="L35" s="22"/>
      <c r="M35" s="22"/>
      <c r="N35" s="22"/>
      <c r="O35" s="22"/>
      <c r="P35" s="22"/>
    </row>
    <row r="36" spans="1:16" ht="39" customHeight="1" x14ac:dyDescent="0.15">
      <c r="A36" s="22"/>
      <c r="B36" s="35"/>
      <c r="C36" s="1145" t="s">
        <v>581</v>
      </c>
      <c r="D36" s="1146"/>
      <c r="E36" s="1147"/>
      <c r="F36" s="36">
        <v>8</v>
      </c>
      <c r="G36" s="37">
        <v>8.9600000000000009</v>
      </c>
      <c r="H36" s="37">
        <v>10.54</v>
      </c>
      <c r="I36" s="37">
        <v>11.19</v>
      </c>
      <c r="J36" s="38">
        <v>4.75</v>
      </c>
      <c r="K36" s="22"/>
      <c r="L36" s="22"/>
      <c r="M36" s="22"/>
      <c r="N36" s="22"/>
      <c r="O36" s="22"/>
      <c r="P36" s="22"/>
    </row>
    <row r="37" spans="1:16" ht="39" customHeight="1" x14ac:dyDescent="0.15">
      <c r="A37" s="22"/>
      <c r="B37" s="35"/>
      <c r="C37" s="1145" t="s">
        <v>582</v>
      </c>
      <c r="D37" s="1146"/>
      <c r="E37" s="1147"/>
      <c r="F37" s="36">
        <v>6.38</v>
      </c>
      <c r="G37" s="37">
        <v>6.54</v>
      </c>
      <c r="H37" s="37">
        <v>6.2</v>
      </c>
      <c r="I37" s="37">
        <v>5.84</v>
      </c>
      <c r="J37" s="38">
        <v>4.4000000000000004</v>
      </c>
      <c r="K37" s="22"/>
      <c r="L37" s="22"/>
      <c r="M37" s="22"/>
      <c r="N37" s="22"/>
      <c r="O37" s="22"/>
      <c r="P37" s="22"/>
    </row>
    <row r="38" spans="1:16" ht="39" customHeight="1" x14ac:dyDescent="0.15">
      <c r="A38" s="22"/>
      <c r="B38" s="35"/>
      <c r="C38" s="1145" t="s">
        <v>583</v>
      </c>
      <c r="D38" s="1146"/>
      <c r="E38" s="1147"/>
      <c r="F38" s="36">
        <v>3.09</v>
      </c>
      <c r="G38" s="37">
        <v>2.72</v>
      </c>
      <c r="H38" s="37">
        <v>3.13</v>
      </c>
      <c r="I38" s="37">
        <v>2.79</v>
      </c>
      <c r="J38" s="38">
        <v>3.34</v>
      </c>
      <c r="K38" s="22"/>
      <c r="L38" s="22"/>
      <c r="M38" s="22"/>
      <c r="N38" s="22"/>
      <c r="O38" s="22"/>
      <c r="P38" s="22"/>
    </row>
    <row r="39" spans="1:16" ht="39" customHeight="1" x14ac:dyDescent="0.15">
      <c r="A39" s="22"/>
      <c r="B39" s="35"/>
      <c r="C39" s="1145" t="s">
        <v>584</v>
      </c>
      <c r="D39" s="1146"/>
      <c r="E39" s="1147"/>
      <c r="F39" s="36" t="s">
        <v>530</v>
      </c>
      <c r="G39" s="37">
        <v>1.9</v>
      </c>
      <c r="H39" s="37">
        <v>2.2599999999999998</v>
      </c>
      <c r="I39" s="37">
        <v>2.61</v>
      </c>
      <c r="J39" s="38">
        <v>2.4</v>
      </c>
      <c r="K39" s="22"/>
      <c r="L39" s="22"/>
      <c r="M39" s="22"/>
      <c r="N39" s="22"/>
      <c r="O39" s="22"/>
      <c r="P39" s="22"/>
    </row>
    <row r="40" spans="1:16" ht="39" customHeight="1" x14ac:dyDescent="0.15">
      <c r="A40" s="22"/>
      <c r="B40" s="35"/>
      <c r="C40" s="1145" t="s">
        <v>585</v>
      </c>
      <c r="D40" s="1146"/>
      <c r="E40" s="1147"/>
      <c r="F40" s="36">
        <v>0.31</v>
      </c>
      <c r="G40" s="37">
        <v>0.88</v>
      </c>
      <c r="H40" s="37">
        <v>1.1499999999999999</v>
      </c>
      <c r="I40" s="37">
        <v>3.58</v>
      </c>
      <c r="J40" s="38">
        <v>0.4</v>
      </c>
      <c r="K40" s="22"/>
      <c r="L40" s="22"/>
      <c r="M40" s="22"/>
      <c r="N40" s="22"/>
      <c r="O40" s="22"/>
      <c r="P40" s="22"/>
    </row>
    <row r="41" spans="1:16" ht="39" customHeight="1" x14ac:dyDescent="0.15">
      <c r="A41" s="22"/>
      <c r="B41" s="35"/>
      <c r="C41" s="1145" t="s">
        <v>586</v>
      </c>
      <c r="D41" s="1146"/>
      <c r="E41" s="1147"/>
      <c r="F41" s="36">
        <v>0.01</v>
      </c>
      <c r="G41" s="37">
        <v>0.48</v>
      </c>
      <c r="H41" s="37">
        <v>0.51</v>
      </c>
      <c r="I41" s="37">
        <v>0.66</v>
      </c>
      <c r="J41" s="38">
        <v>0.34</v>
      </c>
      <c r="K41" s="22"/>
      <c r="L41" s="22"/>
      <c r="M41" s="22"/>
      <c r="N41" s="22"/>
      <c r="O41" s="22"/>
      <c r="P41" s="22"/>
    </row>
    <row r="42" spans="1:16" ht="39" customHeight="1" x14ac:dyDescent="0.15">
      <c r="A42" s="22"/>
      <c r="B42" s="39"/>
      <c r="C42" s="1145" t="s">
        <v>587</v>
      </c>
      <c r="D42" s="1146"/>
      <c r="E42" s="1147"/>
      <c r="F42" s="36" t="s">
        <v>530</v>
      </c>
      <c r="G42" s="37" t="s">
        <v>530</v>
      </c>
      <c r="H42" s="37" t="s">
        <v>530</v>
      </c>
      <c r="I42" s="37" t="s">
        <v>530</v>
      </c>
      <c r="J42" s="38" t="s">
        <v>530</v>
      </c>
      <c r="K42" s="22"/>
      <c r="L42" s="22"/>
      <c r="M42" s="22"/>
      <c r="N42" s="22"/>
      <c r="O42" s="22"/>
      <c r="P42" s="22"/>
    </row>
    <row r="43" spans="1:16" ht="39" customHeight="1" thickBot="1" x14ac:dyDescent="0.2">
      <c r="A43" s="22"/>
      <c r="B43" s="40"/>
      <c r="C43" s="1148" t="s">
        <v>588</v>
      </c>
      <c r="D43" s="1149"/>
      <c r="E43" s="1150"/>
      <c r="F43" s="41">
        <v>2.12</v>
      </c>
      <c r="G43" s="42">
        <v>0.18</v>
      </c>
      <c r="H43" s="42">
        <v>1.57</v>
      </c>
      <c r="I43" s="42">
        <v>1.01</v>
      </c>
      <c r="J43" s="43">
        <v>0.22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bUbn4pQWp20oQZFbNvPg00msqOF6eOgVkIqgYJnpnEypa1CYXuwIkpdZEKRkVTfwSTIpFPe7PAS0OhepCcDMw==" saltValue="8wi2MehpKkaa3T4LbRaQ1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3170</v>
      </c>
      <c r="L45" s="60">
        <v>3051</v>
      </c>
      <c r="M45" s="60">
        <v>2779</v>
      </c>
      <c r="N45" s="60">
        <v>2885</v>
      </c>
      <c r="O45" s="61">
        <v>2872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530</v>
      </c>
      <c r="L46" s="64" t="s">
        <v>530</v>
      </c>
      <c r="M46" s="64" t="s">
        <v>530</v>
      </c>
      <c r="N46" s="64" t="s">
        <v>530</v>
      </c>
      <c r="O46" s="65" t="s">
        <v>530</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530</v>
      </c>
      <c r="L47" s="64" t="s">
        <v>530</v>
      </c>
      <c r="M47" s="64" t="s">
        <v>530</v>
      </c>
      <c r="N47" s="64" t="s">
        <v>530</v>
      </c>
      <c r="O47" s="65" t="s">
        <v>530</v>
      </c>
      <c r="P47" s="48"/>
      <c r="Q47" s="48"/>
      <c r="R47" s="48"/>
      <c r="S47" s="48"/>
      <c r="T47" s="48"/>
      <c r="U47" s="48"/>
    </row>
    <row r="48" spans="1:21" ht="30.75" customHeight="1" x14ac:dyDescent="0.15">
      <c r="A48" s="48"/>
      <c r="B48" s="1178"/>
      <c r="C48" s="1179"/>
      <c r="D48" s="62"/>
      <c r="E48" s="1155" t="s">
        <v>15</v>
      </c>
      <c r="F48" s="1155"/>
      <c r="G48" s="1155"/>
      <c r="H48" s="1155"/>
      <c r="I48" s="1155"/>
      <c r="J48" s="1156"/>
      <c r="K48" s="63">
        <v>5</v>
      </c>
      <c r="L48" s="64">
        <v>2</v>
      </c>
      <c r="M48" s="64">
        <v>3</v>
      </c>
      <c r="N48" s="64">
        <v>2</v>
      </c>
      <c r="O48" s="65">
        <v>3</v>
      </c>
      <c r="P48" s="48"/>
      <c r="Q48" s="48"/>
      <c r="R48" s="48"/>
      <c r="S48" s="48"/>
      <c r="T48" s="48"/>
      <c r="U48" s="48"/>
    </row>
    <row r="49" spans="1:21" ht="30.75" customHeight="1" x14ac:dyDescent="0.15">
      <c r="A49" s="48"/>
      <c r="B49" s="1178"/>
      <c r="C49" s="1179"/>
      <c r="D49" s="62"/>
      <c r="E49" s="1155" t="s">
        <v>16</v>
      </c>
      <c r="F49" s="1155"/>
      <c r="G49" s="1155"/>
      <c r="H49" s="1155"/>
      <c r="I49" s="1155"/>
      <c r="J49" s="1156"/>
      <c r="K49" s="63">
        <v>52</v>
      </c>
      <c r="L49" s="64">
        <v>52</v>
      </c>
      <c r="M49" s="64">
        <v>52</v>
      </c>
      <c r="N49" s="64">
        <v>52</v>
      </c>
      <c r="O49" s="65">
        <v>52</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530</v>
      </c>
      <c r="L50" s="64" t="s">
        <v>530</v>
      </c>
      <c r="M50" s="64" t="s">
        <v>530</v>
      </c>
      <c r="N50" s="64" t="s">
        <v>530</v>
      </c>
      <c r="O50" s="65" t="s">
        <v>530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530</v>
      </c>
      <c r="L51" s="64" t="s">
        <v>530</v>
      </c>
      <c r="M51" s="64" t="s">
        <v>530</v>
      </c>
      <c r="N51" s="64" t="s">
        <v>530</v>
      </c>
      <c r="O51" s="65" t="s">
        <v>530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3242</v>
      </c>
      <c r="L52" s="64">
        <v>3151</v>
      </c>
      <c r="M52" s="64">
        <v>3006</v>
      </c>
      <c r="N52" s="64">
        <v>2877</v>
      </c>
      <c r="O52" s="65">
        <v>2744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-15</v>
      </c>
      <c r="L53" s="69">
        <v>-46</v>
      </c>
      <c r="M53" s="69">
        <v>-172</v>
      </c>
      <c r="N53" s="69">
        <v>62</v>
      </c>
      <c r="O53" s="70">
        <v>183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2">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530</v>
      </c>
      <c r="L58" s="84" t="s">
        <v>530</v>
      </c>
      <c r="M58" s="84" t="s">
        <v>530</v>
      </c>
      <c r="N58" s="84" t="s">
        <v>530</v>
      </c>
      <c r="O58" s="85" t="s">
        <v>530</v>
      </c>
    </row>
    <row r="59" spans="1:21" ht="31.5" customHeight="1" x14ac:dyDescent="0.15">
      <c r="B59" s="1163"/>
      <c r="C59" s="1164"/>
      <c r="D59" s="1170" t="s">
        <v>28</v>
      </c>
      <c r="E59" s="1171"/>
      <c r="F59" s="1171"/>
      <c r="G59" s="1171"/>
      <c r="H59" s="1171"/>
      <c r="I59" s="1171"/>
      <c r="J59" s="1172"/>
      <c r="K59" s="86" t="s">
        <v>530</v>
      </c>
      <c r="L59" s="87" t="s">
        <v>530</v>
      </c>
      <c r="M59" s="87" t="s">
        <v>530</v>
      </c>
      <c r="N59" s="87" t="s">
        <v>530</v>
      </c>
      <c r="O59" s="88" t="s">
        <v>530</v>
      </c>
    </row>
    <row r="60" spans="1:21" ht="31.5" customHeight="1" thickBot="1" x14ac:dyDescent="0.2">
      <c r="B60" s="1165"/>
      <c r="C60" s="1166"/>
      <c r="D60" s="1173" t="s">
        <v>29</v>
      </c>
      <c r="E60" s="1174"/>
      <c r="F60" s="1174"/>
      <c r="G60" s="1174"/>
      <c r="H60" s="1174"/>
      <c r="I60" s="1174"/>
      <c r="J60" s="1175"/>
      <c r="K60" s="89" t="s">
        <v>530</v>
      </c>
      <c r="L60" s="90" t="s">
        <v>530</v>
      </c>
      <c r="M60" s="90" t="s">
        <v>530</v>
      </c>
      <c r="N60" s="90" t="s">
        <v>530</v>
      </c>
      <c r="O60" s="91" t="s">
        <v>530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4YQWWY/eUXCB0Oq7pjrD95Ky4fa+a2ZAi154gVyvy/pkQLgZ9K2A0iggAT09ZS4wHaenbxrGIeoB6ZQYnf2W7Q==" saltValue="PUZLtwSPHOqg2iSXbyO+G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572</v>
      </c>
      <c r="J40" s="103" t="s">
        <v>573</v>
      </c>
      <c r="K40" s="103" t="s">
        <v>574</v>
      </c>
      <c r="L40" s="103" t="s">
        <v>575</v>
      </c>
      <c r="M40" s="104" t="s">
        <v>576</v>
      </c>
    </row>
    <row r="41" spans="2:13" ht="27.75" customHeight="1" x14ac:dyDescent="0.15">
      <c r="B41" s="1196" t="s">
        <v>32</v>
      </c>
      <c r="C41" s="1197"/>
      <c r="D41" s="105"/>
      <c r="E41" s="1198" t="s">
        <v>33</v>
      </c>
      <c r="F41" s="1198"/>
      <c r="G41" s="1198"/>
      <c r="H41" s="1199"/>
      <c r="I41" s="355">
        <v>25292</v>
      </c>
      <c r="J41" s="356">
        <v>25500</v>
      </c>
      <c r="K41" s="356">
        <v>25140</v>
      </c>
      <c r="L41" s="356">
        <v>24958</v>
      </c>
      <c r="M41" s="357">
        <v>23848</v>
      </c>
    </row>
    <row r="42" spans="2:13" ht="27.75" customHeight="1" x14ac:dyDescent="0.15">
      <c r="B42" s="1186"/>
      <c r="C42" s="1187"/>
      <c r="D42" s="106"/>
      <c r="E42" s="1190" t="s">
        <v>34</v>
      </c>
      <c r="F42" s="1190"/>
      <c r="G42" s="1190"/>
      <c r="H42" s="1191"/>
      <c r="I42" s="358">
        <v>219</v>
      </c>
      <c r="J42" s="359">
        <v>203</v>
      </c>
      <c r="K42" s="359">
        <v>188</v>
      </c>
      <c r="L42" s="359">
        <v>172</v>
      </c>
      <c r="M42" s="360">
        <v>156</v>
      </c>
    </row>
    <row r="43" spans="2:13" ht="27.75" customHeight="1" x14ac:dyDescent="0.15">
      <c r="B43" s="1186"/>
      <c r="C43" s="1187"/>
      <c r="D43" s="106"/>
      <c r="E43" s="1190" t="s">
        <v>35</v>
      </c>
      <c r="F43" s="1190"/>
      <c r="G43" s="1190"/>
      <c r="H43" s="1191"/>
      <c r="I43" s="358">
        <v>3624</v>
      </c>
      <c r="J43" s="359">
        <v>7461</v>
      </c>
      <c r="K43" s="359">
        <v>16</v>
      </c>
      <c r="L43" s="359">
        <v>13</v>
      </c>
      <c r="M43" s="360">
        <v>1683</v>
      </c>
    </row>
    <row r="44" spans="2:13" ht="27.75" customHeight="1" x14ac:dyDescent="0.15">
      <c r="B44" s="1186"/>
      <c r="C44" s="1187"/>
      <c r="D44" s="106"/>
      <c r="E44" s="1190" t="s">
        <v>36</v>
      </c>
      <c r="F44" s="1190"/>
      <c r="G44" s="1190"/>
      <c r="H44" s="1191"/>
      <c r="I44" s="358">
        <v>553</v>
      </c>
      <c r="J44" s="359">
        <v>503</v>
      </c>
      <c r="K44" s="359">
        <v>453</v>
      </c>
      <c r="L44" s="359">
        <v>402</v>
      </c>
      <c r="M44" s="360">
        <v>352</v>
      </c>
    </row>
    <row r="45" spans="2:13" ht="27.75" customHeight="1" x14ac:dyDescent="0.15">
      <c r="B45" s="1186"/>
      <c r="C45" s="1187"/>
      <c r="D45" s="106"/>
      <c r="E45" s="1190" t="s">
        <v>37</v>
      </c>
      <c r="F45" s="1190"/>
      <c r="G45" s="1190"/>
      <c r="H45" s="1191"/>
      <c r="I45" s="358">
        <v>2882</v>
      </c>
      <c r="J45" s="359">
        <v>3005</v>
      </c>
      <c r="K45" s="359">
        <v>3245</v>
      </c>
      <c r="L45" s="359">
        <v>3414</v>
      </c>
      <c r="M45" s="360">
        <v>3538</v>
      </c>
    </row>
    <row r="46" spans="2:13" ht="27.75" customHeight="1" x14ac:dyDescent="0.15">
      <c r="B46" s="1186"/>
      <c r="C46" s="1187"/>
      <c r="D46" s="107"/>
      <c r="E46" s="1190" t="s">
        <v>38</v>
      </c>
      <c r="F46" s="1190"/>
      <c r="G46" s="1190"/>
      <c r="H46" s="1191"/>
      <c r="I46" s="358" t="s">
        <v>530</v>
      </c>
      <c r="J46" s="359" t="s">
        <v>530</v>
      </c>
      <c r="K46" s="359" t="s">
        <v>530</v>
      </c>
      <c r="L46" s="359" t="s">
        <v>530</v>
      </c>
      <c r="M46" s="360" t="s">
        <v>530</v>
      </c>
    </row>
    <row r="47" spans="2:13" ht="27.75" customHeight="1" x14ac:dyDescent="0.15">
      <c r="B47" s="1186"/>
      <c r="C47" s="1187"/>
      <c r="D47" s="108"/>
      <c r="E47" s="1200" t="s">
        <v>39</v>
      </c>
      <c r="F47" s="1201"/>
      <c r="G47" s="1201"/>
      <c r="H47" s="1202"/>
      <c r="I47" s="358" t="s">
        <v>530</v>
      </c>
      <c r="J47" s="359" t="s">
        <v>530</v>
      </c>
      <c r="K47" s="359" t="s">
        <v>530</v>
      </c>
      <c r="L47" s="359" t="s">
        <v>530</v>
      </c>
      <c r="M47" s="360" t="s">
        <v>530</v>
      </c>
    </row>
    <row r="48" spans="2:13" ht="27.75" customHeight="1" x14ac:dyDescent="0.15">
      <c r="B48" s="1186"/>
      <c r="C48" s="1187"/>
      <c r="D48" s="106"/>
      <c r="E48" s="1190" t="s">
        <v>40</v>
      </c>
      <c r="F48" s="1190"/>
      <c r="G48" s="1190"/>
      <c r="H48" s="1191"/>
      <c r="I48" s="358" t="s">
        <v>530</v>
      </c>
      <c r="J48" s="359" t="s">
        <v>530</v>
      </c>
      <c r="K48" s="359" t="s">
        <v>530</v>
      </c>
      <c r="L48" s="359" t="s">
        <v>530</v>
      </c>
      <c r="M48" s="360" t="s">
        <v>530</v>
      </c>
    </row>
    <row r="49" spans="2:13" ht="27.75" customHeight="1" x14ac:dyDescent="0.15">
      <c r="B49" s="1188"/>
      <c r="C49" s="1189"/>
      <c r="D49" s="106"/>
      <c r="E49" s="1190" t="s">
        <v>41</v>
      </c>
      <c r="F49" s="1190"/>
      <c r="G49" s="1190"/>
      <c r="H49" s="1191"/>
      <c r="I49" s="358" t="s">
        <v>530</v>
      </c>
      <c r="J49" s="359" t="s">
        <v>530</v>
      </c>
      <c r="K49" s="359" t="s">
        <v>530</v>
      </c>
      <c r="L49" s="359" t="s">
        <v>530</v>
      </c>
      <c r="M49" s="360" t="s">
        <v>530</v>
      </c>
    </row>
    <row r="50" spans="2:13" ht="27.75" customHeight="1" x14ac:dyDescent="0.15">
      <c r="B50" s="1184" t="s">
        <v>42</v>
      </c>
      <c r="C50" s="1185"/>
      <c r="D50" s="109"/>
      <c r="E50" s="1190" t="s">
        <v>43</v>
      </c>
      <c r="F50" s="1190"/>
      <c r="G50" s="1190"/>
      <c r="H50" s="1191"/>
      <c r="I50" s="358">
        <v>8233</v>
      </c>
      <c r="J50" s="359">
        <v>10545</v>
      </c>
      <c r="K50" s="359">
        <v>13871</v>
      </c>
      <c r="L50" s="359">
        <v>17176</v>
      </c>
      <c r="M50" s="360">
        <v>23039</v>
      </c>
    </row>
    <row r="51" spans="2:13" ht="27.75" customHeight="1" x14ac:dyDescent="0.15">
      <c r="B51" s="1186"/>
      <c r="C51" s="1187"/>
      <c r="D51" s="106"/>
      <c r="E51" s="1190" t="s">
        <v>44</v>
      </c>
      <c r="F51" s="1190"/>
      <c r="G51" s="1190"/>
      <c r="H51" s="1191"/>
      <c r="I51" s="358">
        <v>5472</v>
      </c>
      <c r="J51" s="359">
        <v>4898</v>
      </c>
      <c r="K51" s="359">
        <v>4426</v>
      </c>
      <c r="L51" s="359">
        <v>4218</v>
      </c>
      <c r="M51" s="360">
        <v>3634</v>
      </c>
    </row>
    <row r="52" spans="2:13" ht="27.75" customHeight="1" x14ac:dyDescent="0.15">
      <c r="B52" s="1188"/>
      <c r="C52" s="1189"/>
      <c r="D52" s="106"/>
      <c r="E52" s="1190" t="s">
        <v>45</v>
      </c>
      <c r="F52" s="1190"/>
      <c r="G52" s="1190"/>
      <c r="H52" s="1191"/>
      <c r="I52" s="358">
        <v>23207</v>
      </c>
      <c r="J52" s="359">
        <v>23016</v>
      </c>
      <c r="K52" s="359">
        <v>22867</v>
      </c>
      <c r="L52" s="359">
        <v>23028</v>
      </c>
      <c r="M52" s="360">
        <v>22641</v>
      </c>
    </row>
    <row r="53" spans="2:13" ht="27.75" customHeight="1" thickBot="1" x14ac:dyDescent="0.2">
      <c r="B53" s="1192" t="s">
        <v>46</v>
      </c>
      <c r="C53" s="1193"/>
      <c r="D53" s="110"/>
      <c r="E53" s="1194" t="s">
        <v>47</v>
      </c>
      <c r="F53" s="1194"/>
      <c r="G53" s="1194"/>
      <c r="H53" s="1195"/>
      <c r="I53" s="361">
        <v>-4342</v>
      </c>
      <c r="J53" s="362">
        <v>-1786</v>
      </c>
      <c r="K53" s="362">
        <v>-12123</v>
      </c>
      <c r="L53" s="362">
        <v>-15462</v>
      </c>
      <c r="M53" s="363">
        <v>-19737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7spgk9TiX74KUIcO3q0g4bmt0CD67zfAJcLKEPB9e3nSCeyrXoaIqWENRKEayLJTz0LNX0KJ/eo+ibfzzMxzA==" saltValue="rg8MUzZICmS9gsCNzs6t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574</v>
      </c>
      <c r="G54" s="119" t="s">
        <v>575</v>
      </c>
      <c r="H54" s="120" t="s">
        <v>576</v>
      </c>
    </row>
    <row r="55" spans="2:8" ht="52.5" customHeight="1" x14ac:dyDescent="0.15">
      <c r="B55" s="121"/>
      <c r="C55" s="1211" t="s">
        <v>50</v>
      </c>
      <c r="D55" s="1211"/>
      <c r="E55" s="1212"/>
      <c r="F55" s="122">
        <v>4558</v>
      </c>
      <c r="G55" s="122">
        <v>5467</v>
      </c>
      <c r="H55" s="123">
        <v>6919</v>
      </c>
    </row>
    <row r="56" spans="2:8" ht="52.5" customHeight="1" x14ac:dyDescent="0.15">
      <c r="B56" s="124"/>
      <c r="C56" s="1213" t="s">
        <v>51</v>
      </c>
      <c r="D56" s="1213"/>
      <c r="E56" s="1214"/>
      <c r="F56" s="125">
        <v>275</v>
      </c>
      <c r="G56" s="125">
        <v>276</v>
      </c>
      <c r="H56" s="126">
        <v>277</v>
      </c>
    </row>
    <row r="57" spans="2:8" ht="53.25" customHeight="1" x14ac:dyDescent="0.15">
      <c r="B57" s="124"/>
      <c r="C57" s="1215" t="s">
        <v>52</v>
      </c>
      <c r="D57" s="1215"/>
      <c r="E57" s="1216"/>
      <c r="F57" s="127">
        <v>8621</v>
      </c>
      <c r="G57" s="127">
        <v>11013</v>
      </c>
      <c r="H57" s="128">
        <v>15421</v>
      </c>
    </row>
    <row r="58" spans="2:8" ht="45.75" customHeight="1" x14ac:dyDescent="0.15">
      <c r="B58" s="129"/>
      <c r="C58" s="1203" t="s">
        <v>605</v>
      </c>
      <c r="D58" s="1204"/>
      <c r="E58" s="1205"/>
      <c r="F58" s="130">
        <v>4006</v>
      </c>
      <c r="G58" s="130">
        <v>6024</v>
      </c>
      <c r="H58" s="131">
        <v>9913</v>
      </c>
    </row>
    <row r="59" spans="2:8" ht="45.75" customHeight="1" x14ac:dyDescent="0.15">
      <c r="B59" s="129"/>
      <c r="C59" s="1203" t="s">
        <v>606</v>
      </c>
      <c r="D59" s="1204"/>
      <c r="E59" s="1205"/>
      <c r="F59" s="130">
        <v>2499</v>
      </c>
      <c r="G59" s="130">
        <v>2375</v>
      </c>
      <c r="H59" s="131">
        <v>2325</v>
      </c>
    </row>
    <row r="60" spans="2:8" ht="45.75" customHeight="1" x14ac:dyDescent="0.15">
      <c r="B60" s="129"/>
      <c r="C60" s="1203" t="s">
        <v>607</v>
      </c>
      <c r="D60" s="1204"/>
      <c r="E60" s="1205"/>
      <c r="F60" s="130">
        <v>413</v>
      </c>
      <c r="G60" s="130">
        <v>710</v>
      </c>
      <c r="H60" s="131">
        <v>1408</v>
      </c>
    </row>
    <row r="61" spans="2:8" ht="45.75" customHeight="1" x14ac:dyDescent="0.15">
      <c r="B61" s="129"/>
      <c r="C61" s="1203" t="s">
        <v>608</v>
      </c>
      <c r="D61" s="1204"/>
      <c r="E61" s="1205"/>
      <c r="F61" s="130">
        <v>694</v>
      </c>
      <c r="G61" s="130">
        <v>889</v>
      </c>
      <c r="H61" s="131">
        <v>760</v>
      </c>
    </row>
    <row r="62" spans="2:8" ht="45.75" customHeight="1" thickBot="1" x14ac:dyDescent="0.2">
      <c r="B62" s="132"/>
      <c r="C62" s="1206" t="s">
        <v>609</v>
      </c>
      <c r="D62" s="1207"/>
      <c r="E62" s="1208"/>
      <c r="F62" s="133">
        <v>430</v>
      </c>
      <c r="G62" s="133">
        <v>430</v>
      </c>
      <c r="H62" s="134">
        <v>430</v>
      </c>
    </row>
    <row r="63" spans="2:8" ht="52.5" customHeight="1" thickBot="1" x14ac:dyDescent="0.2">
      <c r="B63" s="135"/>
      <c r="C63" s="1209" t="s">
        <v>53</v>
      </c>
      <c r="D63" s="1209"/>
      <c r="E63" s="1210"/>
      <c r="F63" s="136">
        <v>13453</v>
      </c>
      <c r="G63" s="136">
        <v>16756</v>
      </c>
      <c r="H63" s="137">
        <v>22617</v>
      </c>
    </row>
    <row r="64" spans="2:8" x14ac:dyDescent="0.15"/>
  </sheetData>
  <sheetProtection algorithmName="SHA-512" hashValue="OyTs6t7ps85IHVGhH6Bw5fHv9FNl/+L+iaRDAMBBfGfzhB8I8aDDgr1TW51KCDBcVzHJk1OQlsXhKLRxHZmQYQ==" saltValue="O7OBo/430EXh0eSOoMxY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569</v>
      </c>
      <c r="G2" s="151"/>
      <c r="H2" s="152"/>
    </row>
    <row r="3" spans="1:8" x14ac:dyDescent="0.15">
      <c r="A3" s="148" t="s">
        <v>562</v>
      </c>
      <c r="B3" s="153"/>
      <c r="C3" s="154"/>
      <c r="D3" s="155">
        <v>33605</v>
      </c>
      <c r="E3" s="156"/>
      <c r="F3" s="157">
        <v>54684</v>
      </c>
      <c r="G3" s="158"/>
      <c r="H3" s="159"/>
    </row>
    <row r="4" spans="1:8" x14ac:dyDescent="0.15">
      <c r="A4" s="160"/>
      <c r="B4" s="161"/>
      <c r="C4" s="162"/>
      <c r="D4" s="163">
        <v>19026</v>
      </c>
      <c r="E4" s="164"/>
      <c r="F4" s="165">
        <v>32829</v>
      </c>
      <c r="G4" s="166"/>
      <c r="H4" s="167"/>
    </row>
    <row r="5" spans="1:8" x14ac:dyDescent="0.15">
      <c r="A5" s="148" t="s">
        <v>564</v>
      </c>
      <c r="B5" s="153"/>
      <c r="C5" s="154"/>
      <c r="D5" s="155">
        <v>57422</v>
      </c>
      <c r="E5" s="156"/>
      <c r="F5" s="157">
        <v>62383</v>
      </c>
      <c r="G5" s="158"/>
      <c r="H5" s="159"/>
    </row>
    <row r="6" spans="1:8" x14ac:dyDescent="0.15">
      <c r="A6" s="160"/>
      <c r="B6" s="161"/>
      <c r="C6" s="162"/>
      <c r="D6" s="163">
        <v>38519</v>
      </c>
      <c r="E6" s="164"/>
      <c r="F6" s="165">
        <v>35325</v>
      </c>
      <c r="G6" s="166"/>
      <c r="H6" s="167"/>
    </row>
    <row r="7" spans="1:8" x14ac:dyDescent="0.15">
      <c r="A7" s="148" t="s">
        <v>565</v>
      </c>
      <c r="B7" s="153"/>
      <c r="C7" s="154"/>
      <c r="D7" s="155">
        <v>46584</v>
      </c>
      <c r="E7" s="156"/>
      <c r="F7" s="157">
        <v>63812</v>
      </c>
      <c r="G7" s="158"/>
      <c r="H7" s="159"/>
    </row>
    <row r="8" spans="1:8" x14ac:dyDescent="0.15">
      <c r="A8" s="160"/>
      <c r="B8" s="161"/>
      <c r="C8" s="162"/>
      <c r="D8" s="163">
        <v>28768</v>
      </c>
      <c r="E8" s="164"/>
      <c r="F8" s="165">
        <v>33848</v>
      </c>
      <c r="G8" s="166"/>
      <c r="H8" s="167"/>
    </row>
    <row r="9" spans="1:8" x14ac:dyDescent="0.15">
      <c r="A9" s="148" t="s">
        <v>566</v>
      </c>
      <c r="B9" s="153"/>
      <c r="C9" s="154"/>
      <c r="D9" s="155">
        <v>61968</v>
      </c>
      <c r="E9" s="156"/>
      <c r="F9" s="157">
        <v>54225</v>
      </c>
      <c r="G9" s="158"/>
      <c r="H9" s="159"/>
    </row>
    <row r="10" spans="1:8" x14ac:dyDescent="0.15">
      <c r="A10" s="160"/>
      <c r="B10" s="161"/>
      <c r="C10" s="162"/>
      <c r="D10" s="163">
        <v>39835</v>
      </c>
      <c r="E10" s="164"/>
      <c r="F10" s="165">
        <v>27337</v>
      </c>
      <c r="G10" s="166"/>
      <c r="H10" s="167"/>
    </row>
    <row r="11" spans="1:8" x14ac:dyDescent="0.15">
      <c r="A11" s="148" t="s">
        <v>567</v>
      </c>
      <c r="B11" s="153"/>
      <c r="C11" s="154"/>
      <c r="D11" s="155">
        <v>57630</v>
      </c>
      <c r="E11" s="156"/>
      <c r="F11" s="157">
        <v>54016</v>
      </c>
      <c r="G11" s="158"/>
      <c r="H11" s="159"/>
    </row>
    <row r="12" spans="1:8" x14ac:dyDescent="0.15">
      <c r="A12" s="160"/>
      <c r="B12" s="161"/>
      <c r="C12" s="168"/>
      <c r="D12" s="163">
        <v>37514</v>
      </c>
      <c r="E12" s="164"/>
      <c r="F12" s="165">
        <v>28078</v>
      </c>
      <c r="G12" s="166"/>
      <c r="H12" s="167"/>
    </row>
    <row r="13" spans="1:8" x14ac:dyDescent="0.15">
      <c r="A13" s="148"/>
      <c r="B13" s="153"/>
      <c r="C13" s="169"/>
      <c r="D13" s="170">
        <v>51442</v>
      </c>
      <c r="E13" s="171"/>
      <c r="F13" s="172">
        <v>57824</v>
      </c>
      <c r="G13" s="173"/>
      <c r="H13" s="159"/>
    </row>
    <row r="14" spans="1:8" x14ac:dyDescent="0.15">
      <c r="A14" s="160"/>
      <c r="B14" s="161"/>
      <c r="C14" s="162"/>
      <c r="D14" s="163">
        <v>32732</v>
      </c>
      <c r="E14" s="164"/>
      <c r="F14" s="165">
        <v>31483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11.1</v>
      </c>
      <c r="C19" s="174">
        <f>ROUND(VALUE(SUBSTITUTE(実質収支比率等に係る経年分析!G$48,"▲","-")),2)</f>
        <v>12.06</v>
      </c>
      <c r="D19" s="174">
        <f>ROUND(VALUE(SUBSTITUTE(実質収支比率等に係る経年分析!H$48,"▲","-")),2)</f>
        <v>13.68</v>
      </c>
      <c r="E19" s="174">
        <f>ROUND(VALUE(SUBSTITUTE(実質収支比率等に係る経年分析!I$48,"▲","-")),2)</f>
        <v>16.96</v>
      </c>
      <c r="F19" s="174">
        <f>ROUND(VALUE(SUBSTITUTE(実質収支比率等に係る経年分析!J$48,"▲","-")),2)</f>
        <v>8.51</v>
      </c>
    </row>
    <row r="20" spans="1:11" x14ac:dyDescent="0.15">
      <c r="A20" s="174" t="s">
        <v>57</v>
      </c>
      <c r="B20" s="174">
        <f>ROUND(VALUE(SUBSTITUTE(実質収支比率等に係る経年分析!F$47,"▲","-")),2)</f>
        <v>21.44</v>
      </c>
      <c r="C20" s="174">
        <f>ROUND(VALUE(SUBSTITUTE(実質収支比率等に係る経年分析!G$47,"▲","-")),2)</f>
        <v>23.26</v>
      </c>
      <c r="D20" s="174">
        <f>ROUND(VALUE(SUBSTITUTE(実質収支比率等に係る経年分析!H$47,"▲","-")),2)</f>
        <v>25.68</v>
      </c>
      <c r="E20" s="174">
        <f>ROUND(VALUE(SUBSTITUTE(実質収支比率等に係る経年分析!I$47,"▲","-")),2)</f>
        <v>29.16</v>
      </c>
      <c r="F20" s="174">
        <f>ROUND(VALUE(SUBSTITUTE(実質収支比率等に係る経年分析!J$47,"▲","-")),2)</f>
        <v>38.130000000000003</v>
      </c>
    </row>
    <row r="21" spans="1:11" x14ac:dyDescent="0.15">
      <c r="A21" s="174" t="s">
        <v>58</v>
      </c>
      <c r="B21" s="174">
        <f>IF(ISNUMBER(VALUE(SUBSTITUTE(実質収支比率等に係る経年分析!F$49,"▲","-"))),ROUND(VALUE(SUBSTITUTE(実質収支比率等に係る経年分析!F$49,"▲","-")),2),NA())</f>
        <v>1.08</v>
      </c>
      <c r="C21" s="174">
        <f>IF(ISNUMBER(VALUE(SUBSTITUTE(実質収支比率等に係る経年分析!G$49,"▲","-"))),ROUND(VALUE(SUBSTITUTE(実質収支比率等に係る経年分析!G$49,"▲","-")),2),NA())</f>
        <v>1.27</v>
      </c>
      <c r="D21" s="174">
        <f>IF(ISNUMBER(VALUE(SUBSTITUTE(実質収支比率等に係る経年分析!H$49,"▲","-"))),ROUND(VALUE(SUBSTITUTE(実質収支比率等に係る経年分析!H$49,"▲","-")),2),NA())</f>
        <v>2.09</v>
      </c>
      <c r="E21" s="174">
        <f>IF(ISNUMBER(VALUE(SUBSTITUTE(実質収支比率等に係る経年分析!I$49,"▲","-"))),ROUND(VALUE(SUBSTITUTE(実質収支比率等に係る経年分析!I$49,"▲","-")),2),NA())</f>
        <v>6.2</v>
      </c>
      <c r="F21" s="174">
        <f>IF(ISNUMBER(VALUE(SUBSTITUTE(実質収支比率等に係る経年分析!J$49,"▲","-"))),ROUND(VALUE(SUBSTITUTE(実質収支比率等に係る経年分析!J$49,"▲","-")),2),NA())</f>
        <v>-5.42</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2.12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0.18</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1.57</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1.01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0.22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0.48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0.51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0.66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0.34</v>
      </c>
    </row>
    <row r="30" spans="1:11" x14ac:dyDescent="0.15">
      <c r="A30" s="175" t="str">
        <f>IF(連結実質赤字比率に係る赤字・黒字の構成分析!C$40="",NA(),連結実質赤字比率に係る赤字・黒字の構成分析!C$40)</f>
        <v>土地区画整理事業特別会計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0.31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0.88</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1.1499999999999999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3.58</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0.4</v>
      </c>
    </row>
    <row r="31" spans="1:11" x14ac:dyDescent="0.15">
      <c r="A31" s="175" t="str">
        <f>IF(連結実質赤字比率に係る赤字・黒字の構成分析!C$39="",NA(),連結実質赤字比率に係る赤字・黒字の構成分析!C$39)</f>
        <v>下水道事業会計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1.9</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2.2599999999999998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2.61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2.4</v>
      </c>
    </row>
    <row r="32" spans="1:11" x14ac:dyDescent="0.15">
      <c r="A32" s="175" t="str">
        <f>IF(連結実質赤字比率に係る赤字・黒字の構成分析!C$38="",NA(),連結実質赤字比率に係る赤字・黒字の構成分析!C$38)</f>
        <v>公共用地対策事業特別会計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2.72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3.13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2.79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3.34</v>
      </c>
    </row>
    <row r="33" spans="1:16" x14ac:dyDescent="0.15">
      <c r="A33" s="175" t="str">
        <f>IF(連結実質赤字比率に係る赤字・黒字の構成分析!C$37="",NA(),連結実質赤字比率に係る赤字・黒字の構成分析!C$37)</f>
        <v>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6.38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6.54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5.84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4.4000000000000004</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8.9600000000000009</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10.54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4.75</v>
      </c>
    </row>
    <row r="35" spans="1:16" x14ac:dyDescent="0.15">
      <c r="A35" s="175" t="str">
        <f>IF(連結実質赤字比率に係る赤字・黒字の構成分析!C$35="",NA(),連結実質赤字比率に係る赤字・黒字の構成分析!C$35)</f>
        <v>病院事業会計</v>
      </c>
      <c r="B35" s="175">
        <f>IF(ROUND(VALUE(SUBSTITUTE(連結実質赤字比率に係る赤字・黒字の構成分析!F$35,"▲", "-")), 2) &lt; 0, ABS(ROUND(VALUE(SUBSTITUTE(連結実質赤字比率に係る赤字・黒字の構成分析!F$35,"▲", "-")), 2)), NA())</f>
        <v>0.62</v>
      </c>
      <c r="C35" s="175" t="e">
        <f>IF(ROUND(VALUE(SUBSTITUTE(連結実質赤字比率に係る赤字・黒字の構成分析!F$35,"▲", "-")), 2) &gt;= 0, ABS(ROUND(VALUE(SUBSTITUTE(連結実質赤字比率に係る赤字・黒字の構成分析!F$35,"▲", "-")), 2)), NA())</f>
        <v>#N/A</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2.1800000000000002</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6.45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13.64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17.2</v>
      </c>
    </row>
    <row r="36" spans="1:16" x14ac:dyDescent="0.15">
      <c r="A36" s="175" t="str">
        <f>IF(連結実質赤字比率に係る赤字・黒字の構成分析!C$34="",NA(),連結実質赤字比率に係る赤字・黒字の構成分析!C$34)</f>
        <v>モーターボート競走事業会計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112.13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126.93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148.05000000000001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184.59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220.64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3242</v>
      </c>
      <c r="E42" s="176"/>
      <c r="F42" s="176"/>
      <c r="G42" s="176">
        <f>'実質公債費比率（分子）の構造'!L$52</f>
        <v>3151</v>
      </c>
      <c r="H42" s="176"/>
      <c r="I42" s="176"/>
      <c r="J42" s="176">
        <f>'実質公債費比率（分子）の構造'!M$52</f>
        <v>3006</v>
      </c>
      <c r="K42" s="176"/>
      <c r="L42" s="176"/>
      <c r="M42" s="176">
        <f>'実質公債費比率（分子）の構造'!N$52</f>
        <v>2877</v>
      </c>
      <c r="N42" s="176"/>
      <c r="O42" s="176"/>
      <c r="P42" s="176">
        <f>'実質公債費比率（分子）の構造'!O$52</f>
        <v>2744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52</v>
      </c>
      <c r="C45" s="176"/>
      <c r="D45" s="176"/>
      <c r="E45" s="176">
        <f>'実質公債費比率（分子）の構造'!L$49</f>
        <v>52</v>
      </c>
      <c r="F45" s="176"/>
      <c r="G45" s="176"/>
      <c r="H45" s="176">
        <f>'実質公債費比率（分子）の構造'!M$49</f>
        <v>52</v>
      </c>
      <c r="I45" s="176"/>
      <c r="J45" s="176"/>
      <c r="K45" s="176">
        <f>'実質公債費比率（分子）の構造'!N$49</f>
        <v>52</v>
      </c>
      <c r="L45" s="176"/>
      <c r="M45" s="176"/>
      <c r="N45" s="176">
        <f>'実質公債費比率（分子）の構造'!O$49</f>
        <v>52</v>
      </c>
      <c r="O45" s="176"/>
      <c r="P45" s="176"/>
    </row>
    <row r="46" spans="1:16" x14ac:dyDescent="0.15">
      <c r="A46" s="176" t="s">
        <v>69</v>
      </c>
      <c r="B46" s="176">
        <f>'実質公債費比率（分子）の構造'!K$48</f>
        <v>5</v>
      </c>
      <c r="C46" s="176"/>
      <c r="D46" s="176"/>
      <c r="E46" s="176">
        <f>'実質公債費比率（分子）の構造'!L$48</f>
        <v>2</v>
      </c>
      <c r="F46" s="176"/>
      <c r="G46" s="176"/>
      <c r="H46" s="176">
        <f>'実質公債費比率（分子）の構造'!M$48</f>
        <v>3</v>
      </c>
      <c r="I46" s="176"/>
      <c r="J46" s="176"/>
      <c r="K46" s="176">
        <f>'実質公債費比率（分子）の構造'!N$48</f>
        <v>2</v>
      </c>
      <c r="L46" s="176"/>
      <c r="M46" s="176"/>
      <c r="N46" s="176">
        <f>'実質公債費比率（分子）の構造'!O$48</f>
        <v>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3170</v>
      </c>
      <c r="C49" s="176"/>
      <c r="D49" s="176"/>
      <c r="E49" s="176">
        <f>'実質公債費比率（分子）の構造'!L$45</f>
        <v>3051</v>
      </c>
      <c r="F49" s="176"/>
      <c r="G49" s="176"/>
      <c r="H49" s="176">
        <f>'実質公債費比率（分子）の構造'!M$45</f>
        <v>2779</v>
      </c>
      <c r="I49" s="176"/>
      <c r="J49" s="176"/>
      <c r="K49" s="176">
        <f>'実質公債費比率（分子）の構造'!N$45</f>
        <v>2885</v>
      </c>
      <c r="L49" s="176"/>
      <c r="M49" s="176"/>
      <c r="N49" s="176">
        <f>'実質公債費比率（分子）の構造'!O$45</f>
        <v>2872</v>
      </c>
      <c r="O49" s="176"/>
      <c r="P49" s="176"/>
    </row>
    <row r="50" spans="1:16" x14ac:dyDescent="0.15">
      <c r="A50" s="176" t="s">
        <v>73</v>
      </c>
      <c r="B50" s="176" t="e">
        <f>NA()</f>
        <v>#N/A</v>
      </c>
      <c r="C50" s="176">
        <f>IF(ISNUMBER('実質公債費比率（分子）の構造'!K$53),'実質公債費比率（分子）の構造'!K$53,NA())</f>
        <v>-15</v>
      </c>
      <c r="D50" s="176" t="e">
        <f>NA()</f>
        <v>#N/A</v>
      </c>
      <c r="E50" s="176" t="e">
        <f>NA()</f>
        <v>#N/A</v>
      </c>
      <c r="F50" s="176">
        <f>IF(ISNUMBER('実質公債費比率（分子）の構造'!L$53),'実質公債費比率（分子）の構造'!L$53,NA())</f>
        <v>-46</v>
      </c>
      <c r="G50" s="176" t="e">
        <f>NA()</f>
        <v>#N/A</v>
      </c>
      <c r="H50" s="176" t="e">
        <f>NA()</f>
        <v>#N/A</v>
      </c>
      <c r="I50" s="176">
        <f>IF(ISNUMBER('実質公債費比率（分子）の構造'!M$53),'実質公債費比率（分子）の構造'!M$53,NA())</f>
        <v>-172</v>
      </c>
      <c r="J50" s="176" t="e">
        <f>NA()</f>
        <v>#N/A</v>
      </c>
      <c r="K50" s="176" t="e">
        <f>NA()</f>
        <v>#N/A</v>
      </c>
      <c r="L50" s="176">
        <f>IF(ISNUMBER('実質公債費比率（分子）の構造'!N$53),'実質公債費比率（分子）の構造'!N$53,NA())</f>
        <v>62</v>
      </c>
      <c r="M50" s="176" t="e">
        <f>NA()</f>
        <v>#N/A</v>
      </c>
      <c r="N50" s="176" t="e">
        <f>NA()</f>
        <v>#N/A</v>
      </c>
      <c r="O50" s="176">
        <f>IF(ISNUMBER('実質公債費比率（分子）の構造'!O$53),'実質公債費比率（分子）の構造'!O$53,NA())</f>
        <v>183</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23207</v>
      </c>
      <c r="E56" s="175"/>
      <c r="F56" s="175"/>
      <c r="G56" s="175">
        <f>'将来負担比率（分子）の構造'!J$52</f>
        <v>23016</v>
      </c>
      <c r="H56" s="175"/>
      <c r="I56" s="175"/>
      <c r="J56" s="175">
        <f>'将来負担比率（分子）の構造'!K$52</f>
        <v>22867</v>
      </c>
      <c r="K56" s="175"/>
      <c r="L56" s="175"/>
      <c r="M56" s="175">
        <f>'将来負担比率（分子）の構造'!L$52</f>
        <v>23028</v>
      </c>
      <c r="N56" s="175"/>
      <c r="O56" s="175"/>
      <c r="P56" s="175">
        <f>'将来負担比率（分子）の構造'!M$52</f>
        <v>22641</v>
      </c>
    </row>
    <row r="57" spans="1:16" x14ac:dyDescent="0.15">
      <c r="A57" s="175" t="s">
        <v>44</v>
      </c>
      <c r="B57" s="175"/>
      <c r="C57" s="175"/>
      <c r="D57" s="175">
        <f>'将来負担比率（分子）の構造'!I$51</f>
        <v>5472</v>
      </c>
      <c r="E57" s="175"/>
      <c r="F57" s="175"/>
      <c r="G57" s="175">
        <f>'将来負担比率（分子）の構造'!J$51</f>
        <v>4898</v>
      </c>
      <c r="H57" s="175"/>
      <c r="I57" s="175"/>
      <c r="J57" s="175">
        <f>'将来負担比率（分子）の構造'!K$51</f>
        <v>4426</v>
      </c>
      <c r="K57" s="175"/>
      <c r="L57" s="175"/>
      <c r="M57" s="175">
        <f>'将来負担比率（分子）の構造'!L$51</f>
        <v>4218</v>
      </c>
      <c r="N57" s="175"/>
      <c r="O57" s="175"/>
      <c r="P57" s="175">
        <f>'将来負担比率（分子）の構造'!M$51</f>
        <v>3634</v>
      </c>
    </row>
    <row r="58" spans="1:16" x14ac:dyDescent="0.15">
      <c r="A58" s="175" t="s">
        <v>43</v>
      </c>
      <c r="B58" s="175"/>
      <c r="C58" s="175"/>
      <c r="D58" s="175">
        <f>'将来負担比率（分子）の構造'!I$50</f>
        <v>8233</v>
      </c>
      <c r="E58" s="175"/>
      <c r="F58" s="175"/>
      <c r="G58" s="175">
        <f>'将来負担比率（分子）の構造'!J$50</f>
        <v>10545</v>
      </c>
      <c r="H58" s="175"/>
      <c r="I58" s="175"/>
      <c r="J58" s="175">
        <f>'将来負担比率（分子）の構造'!K$50</f>
        <v>13871</v>
      </c>
      <c r="K58" s="175"/>
      <c r="L58" s="175"/>
      <c r="M58" s="175">
        <f>'将来負担比率（分子）の構造'!L$50</f>
        <v>17176</v>
      </c>
      <c r="N58" s="175"/>
      <c r="O58" s="175"/>
      <c r="P58" s="175">
        <f>'将来負担比率（分子）の構造'!M$50</f>
        <v>23039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2882</v>
      </c>
      <c r="C62" s="175"/>
      <c r="D62" s="175"/>
      <c r="E62" s="175">
        <f>'将来負担比率（分子）の構造'!J$45</f>
        <v>3005</v>
      </c>
      <c r="F62" s="175"/>
      <c r="G62" s="175"/>
      <c r="H62" s="175">
        <f>'将来負担比率（分子）の構造'!K$45</f>
        <v>3245</v>
      </c>
      <c r="I62" s="175"/>
      <c r="J62" s="175"/>
      <c r="K62" s="175">
        <f>'将来負担比率（分子）の構造'!L$45</f>
        <v>3414</v>
      </c>
      <c r="L62" s="175"/>
      <c r="M62" s="175"/>
      <c r="N62" s="175">
        <f>'将来負担比率（分子）の構造'!M$45</f>
        <v>3538</v>
      </c>
      <c r="O62" s="175"/>
      <c r="P62" s="175"/>
    </row>
    <row r="63" spans="1:16" x14ac:dyDescent="0.15">
      <c r="A63" s="175" t="s">
        <v>36</v>
      </c>
      <c r="B63" s="175">
        <f>'将来負担比率（分子）の構造'!I$44</f>
        <v>553</v>
      </c>
      <c r="C63" s="175"/>
      <c r="D63" s="175"/>
      <c r="E63" s="175">
        <f>'将来負担比率（分子）の構造'!J$44</f>
        <v>503</v>
      </c>
      <c r="F63" s="175"/>
      <c r="G63" s="175"/>
      <c r="H63" s="175">
        <f>'将来負担比率（分子）の構造'!K$44</f>
        <v>453</v>
      </c>
      <c r="I63" s="175"/>
      <c r="J63" s="175"/>
      <c r="K63" s="175">
        <f>'将来負担比率（分子）の構造'!L$44</f>
        <v>402</v>
      </c>
      <c r="L63" s="175"/>
      <c r="M63" s="175"/>
      <c r="N63" s="175">
        <f>'将来負担比率（分子）の構造'!M$44</f>
        <v>352</v>
      </c>
      <c r="O63" s="175"/>
      <c r="P63" s="175"/>
    </row>
    <row r="64" spans="1:16" x14ac:dyDescent="0.15">
      <c r="A64" s="175" t="s">
        <v>35</v>
      </c>
      <c r="B64" s="175">
        <f>'将来負担比率（分子）の構造'!I$43</f>
        <v>3624</v>
      </c>
      <c r="C64" s="175"/>
      <c r="D64" s="175"/>
      <c r="E64" s="175">
        <f>'将来負担比率（分子）の構造'!J$43</f>
        <v>7461</v>
      </c>
      <c r="F64" s="175"/>
      <c r="G64" s="175"/>
      <c r="H64" s="175">
        <f>'将来負担比率（分子）の構造'!K$43</f>
        <v>16</v>
      </c>
      <c r="I64" s="175"/>
      <c r="J64" s="175"/>
      <c r="K64" s="175">
        <f>'将来負担比率（分子）の構造'!L$43</f>
        <v>13</v>
      </c>
      <c r="L64" s="175"/>
      <c r="M64" s="175"/>
      <c r="N64" s="175">
        <f>'将来負担比率（分子）の構造'!M$43</f>
        <v>1683</v>
      </c>
      <c r="O64" s="175"/>
      <c r="P64" s="175"/>
    </row>
    <row r="65" spans="1:16" x14ac:dyDescent="0.15">
      <c r="A65" s="175" t="s">
        <v>34</v>
      </c>
      <c r="B65" s="175">
        <f>'将来負担比率（分子）の構造'!I$42</f>
        <v>219</v>
      </c>
      <c r="C65" s="175"/>
      <c r="D65" s="175"/>
      <c r="E65" s="175">
        <f>'将来負担比率（分子）の構造'!J$42</f>
        <v>203</v>
      </c>
      <c r="F65" s="175"/>
      <c r="G65" s="175"/>
      <c r="H65" s="175">
        <f>'将来負担比率（分子）の構造'!K$42</f>
        <v>188</v>
      </c>
      <c r="I65" s="175"/>
      <c r="J65" s="175"/>
      <c r="K65" s="175">
        <f>'将来負担比率（分子）の構造'!L$42</f>
        <v>172</v>
      </c>
      <c r="L65" s="175"/>
      <c r="M65" s="175"/>
      <c r="N65" s="175">
        <f>'将来負担比率（分子）の構造'!M$42</f>
        <v>156</v>
      </c>
      <c r="O65" s="175"/>
      <c r="P65" s="175"/>
    </row>
    <row r="66" spans="1:16" x14ac:dyDescent="0.15">
      <c r="A66" s="175" t="s">
        <v>33</v>
      </c>
      <c r="B66" s="175">
        <f>'将来負担比率（分子）の構造'!I$41</f>
        <v>25292</v>
      </c>
      <c r="C66" s="175"/>
      <c r="D66" s="175"/>
      <c r="E66" s="175">
        <f>'将来負担比率（分子）の構造'!J$41</f>
        <v>25500</v>
      </c>
      <c r="F66" s="175"/>
      <c r="G66" s="175"/>
      <c r="H66" s="175">
        <f>'将来負担比率（分子）の構造'!K$41</f>
        <v>25140</v>
      </c>
      <c r="I66" s="175"/>
      <c r="J66" s="175"/>
      <c r="K66" s="175">
        <f>'将来負担比率（分子）の構造'!L$41</f>
        <v>24958</v>
      </c>
      <c r="L66" s="175"/>
      <c r="M66" s="175"/>
      <c r="N66" s="175">
        <f>'将来負担比率（分子）の構造'!M$41</f>
        <v>23848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4558</v>
      </c>
      <c r="C72" s="179">
        <f>基金残高に係る経年分析!G55</f>
        <v>5467</v>
      </c>
      <c r="D72" s="179">
        <f>基金残高に係る経年分析!H55</f>
        <v>6919</v>
      </c>
    </row>
    <row r="73" spans="1:16" x14ac:dyDescent="0.15">
      <c r="A73" s="178" t="s">
        <v>80</v>
      </c>
      <c r="B73" s="179">
        <f>基金残高に係る経年分析!F56</f>
        <v>275</v>
      </c>
      <c r="C73" s="179">
        <f>基金残高に係る経年分析!G56</f>
        <v>276</v>
      </c>
      <c r="D73" s="179">
        <f>基金残高に係る経年分析!H56</f>
        <v>277</v>
      </c>
    </row>
    <row r="74" spans="1:16" x14ac:dyDescent="0.15">
      <c r="A74" s="178" t="s">
        <v>81</v>
      </c>
      <c r="B74" s="179">
        <f>基金残高に係る経年分析!F57</f>
        <v>8621</v>
      </c>
      <c r="C74" s="179">
        <f>基金残高に係る経年分析!G57</f>
        <v>11013</v>
      </c>
      <c r="D74" s="179">
        <f>基金残高に係る経年分析!H57</f>
        <v>15421</v>
      </c>
    </row>
  </sheetData>
  <sheetProtection algorithmName="SHA-512" hashValue="dqKjkMBIiIh4zsMbUTxid2a5v3BOzMhzrdYYoarbRVoX1InK8/2pY/vEBonpa7MZV84bewGSIqhbkjEDmaTlxA==" saltValue="jQ3FFaxQWsbxznR52gWnh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13511152</v>
      </c>
      <c r="S5" s="677"/>
      <c r="T5" s="677"/>
      <c r="U5" s="677"/>
      <c r="V5" s="677"/>
      <c r="W5" s="677"/>
      <c r="X5" s="677"/>
      <c r="Y5" s="702"/>
      <c r="Z5" s="715">
        <v>33</v>
      </c>
      <c r="AA5" s="715"/>
      <c r="AB5" s="715"/>
      <c r="AC5" s="715"/>
      <c r="AD5" s="716">
        <v>12379590</v>
      </c>
      <c r="AE5" s="716"/>
      <c r="AF5" s="716"/>
      <c r="AG5" s="716"/>
      <c r="AH5" s="716"/>
      <c r="AI5" s="716"/>
      <c r="AJ5" s="716"/>
      <c r="AK5" s="716"/>
      <c r="AL5" s="703">
        <v>67.7</v>
      </c>
      <c r="AM5" s="685"/>
      <c r="AN5" s="685"/>
      <c r="AO5" s="704"/>
      <c r="AP5" s="679" t="s">
        <v>228</v>
      </c>
      <c r="AQ5" s="680"/>
      <c r="AR5" s="680"/>
      <c r="AS5" s="680"/>
      <c r="AT5" s="680"/>
      <c r="AU5" s="680"/>
      <c r="AV5" s="680"/>
      <c r="AW5" s="680"/>
      <c r="AX5" s="680"/>
      <c r="AY5" s="680"/>
      <c r="AZ5" s="680"/>
      <c r="BA5" s="680"/>
      <c r="BB5" s="680"/>
      <c r="BC5" s="680"/>
      <c r="BD5" s="680"/>
      <c r="BE5" s="680"/>
      <c r="BF5" s="681"/>
      <c r="BG5" s="621">
        <v>12328380</v>
      </c>
      <c r="BH5" s="622"/>
      <c r="BI5" s="622"/>
      <c r="BJ5" s="622"/>
      <c r="BK5" s="622"/>
      <c r="BL5" s="622"/>
      <c r="BM5" s="622"/>
      <c r="BN5" s="623"/>
      <c r="BO5" s="659">
        <v>91.2</v>
      </c>
      <c r="BP5" s="659"/>
      <c r="BQ5" s="659"/>
      <c r="BR5" s="659"/>
      <c r="BS5" s="660">
        <v>329</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253048</v>
      </c>
      <c r="S6" s="622"/>
      <c r="T6" s="622"/>
      <c r="U6" s="622"/>
      <c r="V6" s="622"/>
      <c r="W6" s="622"/>
      <c r="X6" s="622"/>
      <c r="Y6" s="623"/>
      <c r="Z6" s="659">
        <v>0.6</v>
      </c>
      <c r="AA6" s="659"/>
      <c r="AB6" s="659"/>
      <c r="AC6" s="659"/>
      <c r="AD6" s="660">
        <v>253048</v>
      </c>
      <c r="AE6" s="660"/>
      <c r="AF6" s="660"/>
      <c r="AG6" s="660"/>
      <c r="AH6" s="660"/>
      <c r="AI6" s="660"/>
      <c r="AJ6" s="660"/>
      <c r="AK6" s="660"/>
      <c r="AL6" s="624">
        <v>1.4</v>
      </c>
      <c r="AM6" s="625"/>
      <c r="AN6" s="625"/>
      <c r="AO6" s="661"/>
      <c r="AP6" s="618" t="s">
        <v>233</v>
      </c>
      <c r="AQ6" s="619"/>
      <c r="AR6" s="619"/>
      <c r="AS6" s="619"/>
      <c r="AT6" s="619"/>
      <c r="AU6" s="619"/>
      <c r="AV6" s="619"/>
      <c r="AW6" s="619"/>
      <c r="AX6" s="619"/>
      <c r="AY6" s="619"/>
      <c r="AZ6" s="619"/>
      <c r="BA6" s="619"/>
      <c r="BB6" s="619"/>
      <c r="BC6" s="619"/>
      <c r="BD6" s="619"/>
      <c r="BE6" s="619"/>
      <c r="BF6" s="620"/>
      <c r="BG6" s="621">
        <v>12328380</v>
      </c>
      <c r="BH6" s="622"/>
      <c r="BI6" s="622"/>
      <c r="BJ6" s="622"/>
      <c r="BK6" s="622"/>
      <c r="BL6" s="622"/>
      <c r="BM6" s="622"/>
      <c r="BN6" s="623"/>
      <c r="BO6" s="659">
        <v>91.2</v>
      </c>
      <c r="BP6" s="659"/>
      <c r="BQ6" s="659"/>
      <c r="BR6" s="659"/>
      <c r="BS6" s="660">
        <v>329</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248859</v>
      </c>
      <c r="CS6" s="622"/>
      <c r="CT6" s="622"/>
      <c r="CU6" s="622"/>
      <c r="CV6" s="622"/>
      <c r="CW6" s="622"/>
      <c r="CX6" s="622"/>
      <c r="CY6" s="623"/>
      <c r="CZ6" s="703">
        <v>0.6</v>
      </c>
      <c r="DA6" s="685"/>
      <c r="DB6" s="685"/>
      <c r="DC6" s="705"/>
      <c r="DD6" s="627" t="s">
        <v>235</v>
      </c>
      <c r="DE6" s="622"/>
      <c r="DF6" s="622"/>
      <c r="DG6" s="622"/>
      <c r="DH6" s="622"/>
      <c r="DI6" s="622"/>
      <c r="DJ6" s="622"/>
      <c r="DK6" s="622"/>
      <c r="DL6" s="622"/>
      <c r="DM6" s="622"/>
      <c r="DN6" s="622"/>
      <c r="DO6" s="622"/>
      <c r="DP6" s="623"/>
      <c r="DQ6" s="627">
        <v>248859</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5066</v>
      </c>
      <c r="S7" s="622"/>
      <c r="T7" s="622"/>
      <c r="U7" s="622"/>
      <c r="V7" s="622"/>
      <c r="W7" s="622"/>
      <c r="X7" s="622"/>
      <c r="Y7" s="623"/>
      <c r="Z7" s="659">
        <v>0</v>
      </c>
      <c r="AA7" s="659"/>
      <c r="AB7" s="659"/>
      <c r="AC7" s="659"/>
      <c r="AD7" s="660">
        <v>5066</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5209219</v>
      </c>
      <c r="BH7" s="622"/>
      <c r="BI7" s="622"/>
      <c r="BJ7" s="622"/>
      <c r="BK7" s="622"/>
      <c r="BL7" s="622"/>
      <c r="BM7" s="622"/>
      <c r="BN7" s="623"/>
      <c r="BO7" s="659">
        <v>38.6</v>
      </c>
      <c r="BP7" s="659"/>
      <c r="BQ7" s="659"/>
      <c r="BR7" s="659"/>
      <c r="BS7" s="660">
        <v>329</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10079262</v>
      </c>
      <c r="CS7" s="622"/>
      <c r="CT7" s="622"/>
      <c r="CU7" s="622"/>
      <c r="CV7" s="622"/>
      <c r="CW7" s="622"/>
      <c r="CX7" s="622"/>
      <c r="CY7" s="623"/>
      <c r="CZ7" s="659">
        <v>25.9</v>
      </c>
      <c r="DA7" s="659"/>
      <c r="DB7" s="659"/>
      <c r="DC7" s="659"/>
      <c r="DD7" s="627">
        <v>102774</v>
      </c>
      <c r="DE7" s="622"/>
      <c r="DF7" s="622"/>
      <c r="DG7" s="622"/>
      <c r="DH7" s="622"/>
      <c r="DI7" s="622"/>
      <c r="DJ7" s="622"/>
      <c r="DK7" s="622"/>
      <c r="DL7" s="622"/>
      <c r="DM7" s="622"/>
      <c r="DN7" s="622"/>
      <c r="DO7" s="622"/>
      <c r="DP7" s="623"/>
      <c r="DQ7" s="627">
        <v>7985219</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88756</v>
      </c>
      <c r="S8" s="622"/>
      <c r="T8" s="622"/>
      <c r="U8" s="622"/>
      <c r="V8" s="622"/>
      <c r="W8" s="622"/>
      <c r="X8" s="622"/>
      <c r="Y8" s="623"/>
      <c r="Z8" s="659">
        <v>0.2</v>
      </c>
      <c r="AA8" s="659"/>
      <c r="AB8" s="659"/>
      <c r="AC8" s="659"/>
      <c r="AD8" s="660">
        <v>88756</v>
      </c>
      <c r="AE8" s="660"/>
      <c r="AF8" s="660"/>
      <c r="AG8" s="660"/>
      <c r="AH8" s="660"/>
      <c r="AI8" s="660"/>
      <c r="AJ8" s="660"/>
      <c r="AK8" s="660"/>
      <c r="AL8" s="624">
        <v>0.5</v>
      </c>
      <c r="AM8" s="625"/>
      <c r="AN8" s="625"/>
      <c r="AO8" s="661"/>
      <c r="AP8" s="618" t="s">
        <v>240</v>
      </c>
      <c r="AQ8" s="619"/>
      <c r="AR8" s="619"/>
      <c r="AS8" s="619"/>
      <c r="AT8" s="619"/>
      <c r="AU8" s="619"/>
      <c r="AV8" s="619"/>
      <c r="AW8" s="619"/>
      <c r="AX8" s="619"/>
      <c r="AY8" s="619"/>
      <c r="AZ8" s="619"/>
      <c r="BA8" s="619"/>
      <c r="BB8" s="619"/>
      <c r="BC8" s="619"/>
      <c r="BD8" s="619"/>
      <c r="BE8" s="619"/>
      <c r="BF8" s="620"/>
      <c r="BG8" s="621">
        <v>149197</v>
      </c>
      <c r="BH8" s="622"/>
      <c r="BI8" s="622"/>
      <c r="BJ8" s="622"/>
      <c r="BK8" s="622"/>
      <c r="BL8" s="622"/>
      <c r="BM8" s="622"/>
      <c r="BN8" s="623"/>
      <c r="BO8" s="659">
        <v>1.1000000000000001</v>
      </c>
      <c r="BP8" s="659"/>
      <c r="BQ8" s="659"/>
      <c r="BR8" s="659"/>
      <c r="BS8" s="660" t="s">
        <v>235</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12164490</v>
      </c>
      <c r="CS8" s="622"/>
      <c r="CT8" s="622"/>
      <c r="CU8" s="622"/>
      <c r="CV8" s="622"/>
      <c r="CW8" s="622"/>
      <c r="CX8" s="622"/>
      <c r="CY8" s="623"/>
      <c r="CZ8" s="659">
        <v>31.2</v>
      </c>
      <c r="DA8" s="659"/>
      <c r="DB8" s="659"/>
      <c r="DC8" s="659"/>
      <c r="DD8" s="627">
        <v>227956</v>
      </c>
      <c r="DE8" s="622"/>
      <c r="DF8" s="622"/>
      <c r="DG8" s="622"/>
      <c r="DH8" s="622"/>
      <c r="DI8" s="622"/>
      <c r="DJ8" s="622"/>
      <c r="DK8" s="622"/>
      <c r="DL8" s="622"/>
      <c r="DM8" s="622"/>
      <c r="DN8" s="622"/>
      <c r="DO8" s="622"/>
      <c r="DP8" s="623"/>
      <c r="DQ8" s="627">
        <v>6411419</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60921</v>
      </c>
      <c r="S9" s="622"/>
      <c r="T9" s="622"/>
      <c r="U9" s="622"/>
      <c r="V9" s="622"/>
      <c r="W9" s="622"/>
      <c r="X9" s="622"/>
      <c r="Y9" s="623"/>
      <c r="Z9" s="659">
        <v>0.1</v>
      </c>
      <c r="AA9" s="659"/>
      <c r="AB9" s="659"/>
      <c r="AC9" s="659"/>
      <c r="AD9" s="660">
        <v>60921</v>
      </c>
      <c r="AE9" s="660"/>
      <c r="AF9" s="660"/>
      <c r="AG9" s="660"/>
      <c r="AH9" s="660"/>
      <c r="AI9" s="660"/>
      <c r="AJ9" s="660"/>
      <c r="AK9" s="660"/>
      <c r="AL9" s="624">
        <v>0.3</v>
      </c>
      <c r="AM9" s="625"/>
      <c r="AN9" s="625"/>
      <c r="AO9" s="661"/>
      <c r="AP9" s="618" t="s">
        <v>243</v>
      </c>
      <c r="AQ9" s="619"/>
      <c r="AR9" s="619"/>
      <c r="AS9" s="619"/>
      <c r="AT9" s="619"/>
      <c r="AU9" s="619"/>
      <c r="AV9" s="619"/>
      <c r="AW9" s="619"/>
      <c r="AX9" s="619"/>
      <c r="AY9" s="619"/>
      <c r="AZ9" s="619"/>
      <c r="BA9" s="619"/>
      <c r="BB9" s="619"/>
      <c r="BC9" s="619"/>
      <c r="BD9" s="619"/>
      <c r="BE9" s="619"/>
      <c r="BF9" s="620"/>
      <c r="BG9" s="621">
        <v>4393751</v>
      </c>
      <c r="BH9" s="622"/>
      <c r="BI9" s="622"/>
      <c r="BJ9" s="622"/>
      <c r="BK9" s="622"/>
      <c r="BL9" s="622"/>
      <c r="BM9" s="622"/>
      <c r="BN9" s="623"/>
      <c r="BO9" s="659">
        <v>32.5</v>
      </c>
      <c r="BP9" s="659"/>
      <c r="BQ9" s="659"/>
      <c r="BR9" s="659"/>
      <c r="BS9" s="660" t="s">
        <v>235</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3874071</v>
      </c>
      <c r="CS9" s="622"/>
      <c r="CT9" s="622"/>
      <c r="CU9" s="622"/>
      <c r="CV9" s="622"/>
      <c r="CW9" s="622"/>
      <c r="CX9" s="622"/>
      <c r="CY9" s="623"/>
      <c r="CZ9" s="659">
        <v>9.9</v>
      </c>
      <c r="DA9" s="659"/>
      <c r="DB9" s="659"/>
      <c r="DC9" s="659"/>
      <c r="DD9" s="627">
        <v>653453</v>
      </c>
      <c r="DE9" s="622"/>
      <c r="DF9" s="622"/>
      <c r="DG9" s="622"/>
      <c r="DH9" s="622"/>
      <c r="DI9" s="622"/>
      <c r="DJ9" s="622"/>
      <c r="DK9" s="622"/>
      <c r="DL9" s="622"/>
      <c r="DM9" s="622"/>
      <c r="DN9" s="622"/>
      <c r="DO9" s="622"/>
      <c r="DP9" s="623"/>
      <c r="DQ9" s="627">
        <v>2336480</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148</v>
      </c>
      <c r="S10" s="622"/>
      <c r="T10" s="622"/>
      <c r="U10" s="622"/>
      <c r="V10" s="622"/>
      <c r="W10" s="622"/>
      <c r="X10" s="622"/>
      <c r="Y10" s="623"/>
      <c r="Z10" s="659" t="s">
        <v>235</v>
      </c>
      <c r="AA10" s="659"/>
      <c r="AB10" s="659"/>
      <c r="AC10" s="659"/>
      <c r="AD10" s="660" t="s">
        <v>246</v>
      </c>
      <c r="AE10" s="660"/>
      <c r="AF10" s="660"/>
      <c r="AG10" s="660"/>
      <c r="AH10" s="660"/>
      <c r="AI10" s="660"/>
      <c r="AJ10" s="660"/>
      <c r="AK10" s="660"/>
      <c r="AL10" s="624" t="s">
        <v>148</v>
      </c>
      <c r="AM10" s="625"/>
      <c r="AN10" s="625"/>
      <c r="AO10" s="661"/>
      <c r="AP10" s="618" t="s">
        <v>247</v>
      </c>
      <c r="AQ10" s="619"/>
      <c r="AR10" s="619"/>
      <c r="AS10" s="619"/>
      <c r="AT10" s="619"/>
      <c r="AU10" s="619"/>
      <c r="AV10" s="619"/>
      <c r="AW10" s="619"/>
      <c r="AX10" s="619"/>
      <c r="AY10" s="619"/>
      <c r="AZ10" s="619"/>
      <c r="BA10" s="619"/>
      <c r="BB10" s="619"/>
      <c r="BC10" s="619"/>
      <c r="BD10" s="619"/>
      <c r="BE10" s="619"/>
      <c r="BF10" s="620"/>
      <c r="BG10" s="621">
        <v>214757</v>
      </c>
      <c r="BH10" s="622"/>
      <c r="BI10" s="622"/>
      <c r="BJ10" s="622"/>
      <c r="BK10" s="622"/>
      <c r="BL10" s="622"/>
      <c r="BM10" s="622"/>
      <c r="BN10" s="623"/>
      <c r="BO10" s="659">
        <v>1.6</v>
      </c>
      <c r="BP10" s="659"/>
      <c r="BQ10" s="659"/>
      <c r="BR10" s="659"/>
      <c r="BS10" s="660" t="s">
        <v>235</v>
      </c>
      <c r="BT10" s="660"/>
      <c r="BU10" s="660"/>
      <c r="BV10" s="660"/>
      <c r="BW10" s="660"/>
      <c r="BX10" s="660"/>
      <c r="BY10" s="660"/>
      <c r="BZ10" s="660"/>
      <c r="CA10" s="660"/>
      <c r="CB10" s="700"/>
      <c r="CD10" s="618" t="s">
        <v>248</v>
      </c>
      <c r="CE10" s="619"/>
      <c r="CF10" s="619"/>
      <c r="CG10" s="619"/>
      <c r="CH10" s="619"/>
      <c r="CI10" s="619"/>
      <c r="CJ10" s="619"/>
      <c r="CK10" s="619"/>
      <c r="CL10" s="619"/>
      <c r="CM10" s="619"/>
      <c r="CN10" s="619"/>
      <c r="CO10" s="619"/>
      <c r="CP10" s="619"/>
      <c r="CQ10" s="620"/>
      <c r="CR10" s="621">
        <v>113470</v>
      </c>
      <c r="CS10" s="622"/>
      <c r="CT10" s="622"/>
      <c r="CU10" s="622"/>
      <c r="CV10" s="622"/>
      <c r="CW10" s="622"/>
      <c r="CX10" s="622"/>
      <c r="CY10" s="623"/>
      <c r="CZ10" s="659">
        <v>0.3</v>
      </c>
      <c r="DA10" s="659"/>
      <c r="DB10" s="659"/>
      <c r="DC10" s="659"/>
      <c r="DD10" s="627" t="s">
        <v>148</v>
      </c>
      <c r="DE10" s="622"/>
      <c r="DF10" s="622"/>
      <c r="DG10" s="622"/>
      <c r="DH10" s="622"/>
      <c r="DI10" s="622"/>
      <c r="DJ10" s="622"/>
      <c r="DK10" s="622"/>
      <c r="DL10" s="622"/>
      <c r="DM10" s="622"/>
      <c r="DN10" s="622"/>
      <c r="DO10" s="622"/>
      <c r="DP10" s="623"/>
      <c r="DQ10" s="627">
        <v>94368</v>
      </c>
      <c r="DR10" s="622"/>
      <c r="DS10" s="622"/>
      <c r="DT10" s="622"/>
      <c r="DU10" s="622"/>
      <c r="DV10" s="622"/>
      <c r="DW10" s="622"/>
      <c r="DX10" s="622"/>
      <c r="DY10" s="622"/>
      <c r="DZ10" s="622"/>
      <c r="EA10" s="622"/>
      <c r="EB10" s="622"/>
      <c r="EC10" s="658"/>
    </row>
    <row r="11" spans="2:143" ht="11.25" customHeight="1" x14ac:dyDescent="0.15">
      <c r="B11" s="618" t="s">
        <v>249</v>
      </c>
      <c r="C11" s="619"/>
      <c r="D11" s="619"/>
      <c r="E11" s="619"/>
      <c r="F11" s="619"/>
      <c r="G11" s="619"/>
      <c r="H11" s="619"/>
      <c r="I11" s="619"/>
      <c r="J11" s="619"/>
      <c r="K11" s="619"/>
      <c r="L11" s="619"/>
      <c r="M11" s="619"/>
      <c r="N11" s="619"/>
      <c r="O11" s="619"/>
      <c r="P11" s="619"/>
      <c r="Q11" s="620"/>
      <c r="R11" s="621">
        <v>1964068</v>
      </c>
      <c r="S11" s="622"/>
      <c r="T11" s="622"/>
      <c r="U11" s="622"/>
      <c r="V11" s="622"/>
      <c r="W11" s="622"/>
      <c r="X11" s="622"/>
      <c r="Y11" s="623"/>
      <c r="Z11" s="624">
        <v>4.8</v>
      </c>
      <c r="AA11" s="625"/>
      <c r="AB11" s="625"/>
      <c r="AC11" s="626"/>
      <c r="AD11" s="627">
        <v>1964068</v>
      </c>
      <c r="AE11" s="622"/>
      <c r="AF11" s="622"/>
      <c r="AG11" s="622"/>
      <c r="AH11" s="622"/>
      <c r="AI11" s="622"/>
      <c r="AJ11" s="622"/>
      <c r="AK11" s="623"/>
      <c r="AL11" s="624">
        <v>10.7</v>
      </c>
      <c r="AM11" s="625"/>
      <c r="AN11" s="625"/>
      <c r="AO11" s="661"/>
      <c r="AP11" s="618" t="s">
        <v>250</v>
      </c>
      <c r="AQ11" s="619"/>
      <c r="AR11" s="619"/>
      <c r="AS11" s="619"/>
      <c r="AT11" s="619"/>
      <c r="AU11" s="619"/>
      <c r="AV11" s="619"/>
      <c r="AW11" s="619"/>
      <c r="AX11" s="619"/>
      <c r="AY11" s="619"/>
      <c r="AZ11" s="619"/>
      <c r="BA11" s="619"/>
      <c r="BB11" s="619"/>
      <c r="BC11" s="619"/>
      <c r="BD11" s="619"/>
      <c r="BE11" s="619"/>
      <c r="BF11" s="620"/>
      <c r="BG11" s="621">
        <v>451514</v>
      </c>
      <c r="BH11" s="622"/>
      <c r="BI11" s="622"/>
      <c r="BJ11" s="622"/>
      <c r="BK11" s="622"/>
      <c r="BL11" s="622"/>
      <c r="BM11" s="622"/>
      <c r="BN11" s="623"/>
      <c r="BO11" s="659">
        <v>3.3</v>
      </c>
      <c r="BP11" s="659"/>
      <c r="BQ11" s="659"/>
      <c r="BR11" s="659"/>
      <c r="BS11" s="660">
        <v>329</v>
      </c>
      <c r="BT11" s="660"/>
      <c r="BU11" s="660"/>
      <c r="BV11" s="660"/>
      <c r="BW11" s="660"/>
      <c r="BX11" s="660"/>
      <c r="BY11" s="660"/>
      <c r="BZ11" s="660"/>
      <c r="CA11" s="660"/>
      <c r="CB11" s="700"/>
      <c r="CD11" s="618" t="s">
        <v>251</v>
      </c>
      <c r="CE11" s="619"/>
      <c r="CF11" s="619"/>
      <c r="CG11" s="619"/>
      <c r="CH11" s="619"/>
      <c r="CI11" s="619"/>
      <c r="CJ11" s="619"/>
      <c r="CK11" s="619"/>
      <c r="CL11" s="619"/>
      <c r="CM11" s="619"/>
      <c r="CN11" s="619"/>
      <c r="CO11" s="619"/>
      <c r="CP11" s="619"/>
      <c r="CQ11" s="620"/>
      <c r="CR11" s="621">
        <v>436918</v>
      </c>
      <c r="CS11" s="622"/>
      <c r="CT11" s="622"/>
      <c r="CU11" s="622"/>
      <c r="CV11" s="622"/>
      <c r="CW11" s="622"/>
      <c r="CX11" s="622"/>
      <c r="CY11" s="623"/>
      <c r="CZ11" s="659">
        <v>1.1000000000000001</v>
      </c>
      <c r="DA11" s="659"/>
      <c r="DB11" s="659"/>
      <c r="DC11" s="659"/>
      <c r="DD11" s="627">
        <v>90521</v>
      </c>
      <c r="DE11" s="622"/>
      <c r="DF11" s="622"/>
      <c r="DG11" s="622"/>
      <c r="DH11" s="622"/>
      <c r="DI11" s="622"/>
      <c r="DJ11" s="622"/>
      <c r="DK11" s="622"/>
      <c r="DL11" s="622"/>
      <c r="DM11" s="622"/>
      <c r="DN11" s="622"/>
      <c r="DO11" s="622"/>
      <c r="DP11" s="623"/>
      <c r="DQ11" s="627">
        <v>346017</v>
      </c>
      <c r="DR11" s="622"/>
      <c r="DS11" s="622"/>
      <c r="DT11" s="622"/>
      <c r="DU11" s="622"/>
      <c r="DV11" s="622"/>
      <c r="DW11" s="622"/>
      <c r="DX11" s="622"/>
      <c r="DY11" s="622"/>
      <c r="DZ11" s="622"/>
      <c r="EA11" s="622"/>
      <c r="EB11" s="622"/>
      <c r="EC11" s="658"/>
    </row>
    <row r="12" spans="2:143" ht="11.25" customHeight="1" x14ac:dyDescent="0.15">
      <c r="B12" s="618" t="s">
        <v>252</v>
      </c>
      <c r="C12" s="619"/>
      <c r="D12" s="619"/>
      <c r="E12" s="619"/>
      <c r="F12" s="619"/>
      <c r="G12" s="619"/>
      <c r="H12" s="619"/>
      <c r="I12" s="619"/>
      <c r="J12" s="619"/>
      <c r="K12" s="619"/>
      <c r="L12" s="619"/>
      <c r="M12" s="619"/>
      <c r="N12" s="619"/>
      <c r="O12" s="619"/>
      <c r="P12" s="619"/>
      <c r="Q12" s="620"/>
      <c r="R12" s="621">
        <v>1978</v>
      </c>
      <c r="S12" s="622"/>
      <c r="T12" s="622"/>
      <c r="U12" s="622"/>
      <c r="V12" s="622"/>
      <c r="W12" s="622"/>
      <c r="X12" s="622"/>
      <c r="Y12" s="623"/>
      <c r="Z12" s="659">
        <v>0</v>
      </c>
      <c r="AA12" s="659"/>
      <c r="AB12" s="659"/>
      <c r="AC12" s="659"/>
      <c r="AD12" s="660">
        <v>1978</v>
      </c>
      <c r="AE12" s="660"/>
      <c r="AF12" s="660"/>
      <c r="AG12" s="660"/>
      <c r="AH12" s="660"/>
      <c r="AI12" s="660"/>
      <c r="AJ12" s="660"/>
      <c r="AK12" s="660"/>
      <c r="AL12" s="624">
        <v>0</v>
      </c>
      <c r="AM12" s="625"/>
      <c r="AN12" s="625"/>
      <c r="AO12" s="661"/>
      <c r="AP12" s="618" t="s">
        <v>253</v>
      </c>
      <c r="AQ12" s="619"/>
      <c r="AR12" s="619"/>
      <c r="AS12" s="619"/>
      <c r="AT12" s="619"/>
      <c r="AU12" s="619"/>
      <c r="AV12" s="619"/>
      <c r="AW12" s="619"/>
      <c r="AX12" s="619"/>
      <c r="AY12" s="619"/>
      <c r="AZ12" s="619"/>
      <c r="BA12" s="619"/>
      <c r="BB12" s="619"/>
      <c r="BC12" s="619"/>
      <c r="BD12" s="619"/>
      <c r="BE12" s="619"/>
      <c r="BF12" s="620"/>
      <c r="BG12" s="621">
        <v>6308861</v>
      </c>
      <c r="BH12" s="622"/>
      <c r="BI12" s="622"/>
      <c r="BJ12" s="622"/>
      <c r="BK12" s="622"/>
      <c r="BL12" s="622"/>
      <c r="BM12" s="622"/>
      <c r="BN12" s="623"/>
      <c r="BO12" s="659">
        <v>46.7</v>
      </c>
      <c r="BP12" s="659"/>
      <c r="BQ12" s="659"/>
      <c r="BR12" s="659"/>
      <c r="BS12" s="660" t="s">
        <v>148</v>
      </c>
      <c r="BT12" s="660"/>
      <c r="BU12" s="660"/>
      <c r="BV12" s="660"/>
      <c r="BW12" s="660"/>
      <c r="BX12" s="660"/>
      <c r="BY12" s="660"/>
      <c r="BZ12" s="660"/>
      <c r="CA12" s="660"/>
      <c r="CB12" s="700"/>
      <c r="CD12" s="618" t="s">
        <v>254</v>
      </c>
      <c r="CE12" s="619"/>
      <c r="CF12" s="619"/>
      <c r="CG12" s="619"/>
      <c r="CH12" s="619"/>
      <c r="CI12" s="619"/>
      <c r="CJ12" s="619"/>
      <c r="CK12" s="619"/>
      <c r="CL12" s="619"/>
      <c r="CM12" s="619"/>
      <c r="CN12" s="619"/>
      <c r="CO12" s="619"/>
      <c r="CP12" s="619"/>
      <c r="CQ12" s="620"/>
      <c r="CR12" s="621">
        <v>967380</v>
      </c>
      <c r="CS12" s="622"/>
      <c r="CT12" s="622"/>
      <c r="CU12" s="622"/>
      <c r="CV12" s="622"/>
      <c r="CW12" s="622"/>
      <c r="CX12" s="622"/>
      <c r="CY12" s="623"/>
      <c r="CZ12" s="659">
        <v>2.5</v>
      </c>
      <c r="DA12" s="659"/>
      <c r="DB12" s="659"/>
      <c r="DC12" s="659"/>
      <c r="DD12" s="627">
        <v>11041</v>
      </c>
      <c r="DE12" s="622"/>
      <c r="DF12" s="622"/>
      <c r="DG12" s="622"/>
      <c r="DH12" s="622"/>
      <c r="DI12" s="622"/>
      <c r="DJ12" s="622"/>
      <c r="DK12" s="622"/>
      <c r="DL12" s="622"/>
      <c r="DM12" s="622"/>
      <c r="DN12" s="622"/>
      <c r="DO12" s="622"/>
      <c r="DP12" s="623"/>
      <c r="DQ12" s="627">
        <v>463415</v>
      </c>
      <c r="DR12" s="622"/>
      <c r="DS12" s="622"/>
      <c r="DT12" s="622"/>
      <c r="DU12" s="622"/>
      <c r="DV12" s="622"/>
      <c r="DW12" s="622"/>
      <c r="DX12" s="622"/>
      <c r="DY12" s="622"/>
      <c r="DZ12" s="622"/>
      <c r="EA12" s="622"/>
      <c r="EB12" s="622"/>
      <c r="EC12" s="658"/>
    </row>
    <row r="13" spans="2:143" ht="11.25" customHeight="1" x14ac:dyDescent="0.15">
      <c r="B13" s="618" t="s">
        <v>255</v>
      </c>
      <c r="C13" s="619"/>
      <c r="D13" s="619"/>
      <c r="E13" s="619"/>
      <c r="F13" s="619"/>
      <c r="G13" s="619"/>
      <c r="H13" s="619"/>
      <c r="I13" s="619"/>
      <c r="J13" s="619"/>
      <c r="K13" s="619"/>
      <c r="L13" s="619"/>
      <c r="M13" s="619"/>
      <c r="N13" s="619"/>
      <c r="O13" s="619"/>
      <c r="P13" s="619"/>
      <c r="Q13" s="620"/>
      <c r="R13" s="621" t="s">
        <v>235</v>
      </c>
      <c r="S13" s="622"/>
      <c r="T13" s="622"/>
      <c r="U13" s="622"/>
      <c r="V13" s="622"/>
      <c r="W13" s="622"/>
      <c r="X13" s="622"/>
      <c r="Y13" s="623"/>
      <c r="Z13" s="659" t="s">
        <v>235</v>
      </c>
      <c r="AA13" s="659"/>
      <c r="AB13" s="659"/>
      <c r="AC13" s="659"/>
      <c r="AD13" s="660" t="s">
        <v>148</v>
      </c>
      <c r="AE13" s="660"/>
      <c r="AF13" s="660"/>
      <c r="AG13" s="660"/>
      <c r="AH13" s="660"/>
      <c r="AI13" s="660"/>
      <c r="AJ13" s="660"/>
      <c r="AK13" s="660"/>
      <c r="AL13" s="624" t="s">
        <v>246</v>
      </c>
      <c r="AM13" s="625"/>
      <c r="AN13" s="625"/>
      <c r="AO13" s="661"/>
      <c r="AP13" s="618" t="s">
        <v>256</v>
      </c>
      <c r="AQ13" s="619"/>
      <c r="AR13" s="619"/>
      <c r="AS13" s="619"/>
      <c r="AT13" s="619"/>
      <c r="AU13" s="619"/>
      <c r="AV13" s="619"/>
      <c r="AW13" s="619"/>
      <c r="AX13" s="619"/>
      <c r="AY13" s="619"/>
      <c r="AZ13" s="619"/>
      <c r="BA13" s="619"/>
      <c r="BB13" s="619"/>
      <c r="BC13" s="619"/>
      <c r="BD13" s="619"/>
      <c r="BE13" s="619"/>
      <c r="BF13" s="620"/>
      <c r="BG13" s="621">
        <v>6259412</v>
      </c>
      <c r="BH13" s="622"/>
      <c r="BI13" s="622"/>
      <c r="BJ13" s="622"/>
      <c r="BK13" s="622"/>
      <c r="BL13" s="622"/>
      <c r="BM13" s="622"/>
      <c r="BN13" s="623"/>
      <c r="BO13" s="659">
        <v>46.3</v>
      </c>
      <c r="BP13" s="659"/>
      <c r="BQ13" s="659"/>
      <c r="BR13" s="659"/>
      <c r="BS13" s="660" t="s">
        <v>235</v>
      </c>
      <c r="BT13" s="660"/>
      <c r="BU13" s="660"/>
      <c r="BV13" s="660"/>
      <c r="BW13" s="660"/>
      <c r="BX13" s="660"/>
      <c r="BY13" s="660"/>
      <c r="BZ13" s="660"/>
      <c r="CA13" s="660"/>
      <c r="CB13" s="700"/>
      <c r="CD13" s="618" t="s">
        <v>257</v>
      </c>
      <c r="CE13" s="619"/>
      <c r="CF13" s="619"/>
      <c r="CG13" s="619"/>
      <c r="CH13" s="619"/>
      <c r="CI13" s="619"/>
      <c r="CJ13" s="619"/>
      <c r="CK13" s="619"/>
      <c r="CL13" s="619"/>
      <c r="CM13" s="619"/>
      <c r="CN13" s="619"/>
      <c r="CO13" s="619"/>
      <c r="CP13" s="619"/>
      <c r="CQ13" s="620"/>
      <c r="CR13" s="621">
        <v>2210501</v>
      </c>
      <c r="CS13" s="622"/>
      <c r="CT13" s="622"/>
      <c r="CU13" s="622"/>
      <c r="CV13" s="622"/>
      <c r="CW13" s="622"/>
      <c r="CX13" s="622"/>
      <c r="CY13" s="623"/>
      <c r="CZ13" s="659">
        <v>5.7</v>
      </c>
      <c r="DA13" s="659"/>
      <c r="DB13" s="659"/>
      <c r="DC13" s="659"/>
      <c r="DD13" s="627">
        <v>1375828</v>
      </c>
      <c r="DE13" s="622"/>
      <c r="DF13" s="622"/>
      <c r="DG13" s="622"/>
      <c r="DH13" s="622"/>
      <c r="DI13" s="622"/>
      <c r="DJ13" s="622"/>
      <c r="DK13" s="622"/>
      <c r="DL13" s="622"/>
      <c r="DM13" s="622"/>
      <c r="DN13" s="622"/>
      <c r="DO13" s="622"/>
      <c r="DP13" s="623"/>
      <c r="DQ13" s="627">
        <v>1478503</v>
      </c>
      <c r="DR13" s="622"/>
      <c r="DS13" s="622"/>
      <c r="DT13" s="622"/>
      <c r="DU13" s="622"/>
      <c r="DV13" s="622"/>
      <c r="DW13" s="622"/>
      <c r="DX13" s="622"/>
      <c r="DY13" s="622"/>
      <c r="DZ13" s="622"/>
      <c r="EA13" s="622"/>
      <c r="EB13" s="622"/>
      <c r="EC13" s="658"/>
    </row>
    <row r="14" spans="2:143" ht="11.25" customHeight="1" x14ac:dyDescent="0.15">
      <c r="B14" s="618" t="s">
        <v>258</v>
      </c>
      <c r="C14" s="619"/>
      <c r="D14" s="619"/>
      <c r="E14" s="619"/>
      <c r="F14" s="619"/>
      <c r="G14" s="619"/>
      <c r="H14" s="619"/>
      <c r="I14" s="619"/>
      <c r="J14" s="619"/>
      <c r="K14" s="619"/>
      <c r="L14" s="619"/>
      <c r="M14" s="619"/>
      <c r="N14" s="619"/>
      <c r="O14" s="619"/>
      <c r="P14" s="619"/>
      <c r="Q14" s="620"/>
      <c r="R14" s="621">
        <v>3</v>
      </c>
      <c r="S14" s="622"/>
      <c r="T14" s="622"/>
      <c r="U14" s="622"/>
      <c r="V14" s="622"/>
      <c r="W14" s="622"/>
      <c r="X14" s="622"/>
      <c r="Y14" s="623"/>
      <c r="Z14" s="659">
        <v>0</v>
      </c>
      <c r="AA14" s="659"/>
      <c r="AB14" s="659"/>
      <c r="AC14" s="659"/>
      <c r="AD14" s="660">
        <v>3</v>
      </c>
      <c r="AE14" s="660"/>
      <c r="AF14" s="660"/>
      <c r="AG14" s="660"/>
      <c r="AH14" s="660"/>
      <c r="AI14" s="660"/>
      <c r="AJ14" s="660"/>
      <c r="AK14" s="660"/>
      <c r="AL14" s="624">
        <v>0</v>
      </c>
      <c r="AM14" s="625"/>
      <c r="AN14" s="625"/>
      <c r="AO14" s="661"/>
      <c r="AP14" s="618" t="s">
        <v>259</v>
      </c>
      <c r="AQ14" s="619"/>
      <c r="AR14" s="619"/>
      <c r="AS14" s="619"/>
      <c r="AT14" s="619"/>
      <c r="AU14" s="619"/>
      <c r="AV14" s="619"/>
      <c r="AW14" s="619"/>
      <c r="AX14" s="619"/>
      <c r="AY14" s="619"/>
      <c r="AZ14" s="619"/>
      <c r="BA14" s="619"/>
      <c r="BB14" s="619"/>
      <c r="BC14" s="619"/>
      <c r="BD14" s="619"/>
      <c r="BE14" s="619"/>
      <c r="BF14" s="620"/>
      <c r="BG14" s="621">
        <v>245915</v>
      </c>
      <c r="BH14" s="622"/>
      <c r="BI14" s="622"/>
      <c r="BJ14" s="622"/>
      <c r="BK14" s="622"/>
      <c r="BL14" s="622"/>
      <c r="BM14" s="622"/>
      <c r="BN14" s="623"/>
      <c r="BO14" s="659">
        <v>1.8</v>
      </c>
      <c r="BP14" s="659"/>
      <c r="BQ14" s="659"/>
      <c r="BR14" s="659"/>
      <c r="BS14" s="660" t="s">
        <v>235</v>
      </c>
      <c r="BT14" s="660"/>
      <c r="BU14" s="660"/>
      <c r="BV14" s="660"/>
      <c r="BW14" s="660"/>
      <c r="BX14" s="660"/>
      <c r="BY14" s="660"/>
      <c r="BZ14" s="660"/>
      <c r="CA14" s="660"/>
      <c r="CB14" s="700"/>
      <c r="CD14" s="618" t="s">
        <v>260</v>
      </c>
      <c r="CE14" s="619"/>
      <c r="CF14" s="619"/>
      <c r="CG14" s="619"/>
      <c r="CH14" s="619"/>
      <c r="CI14" s="619"/>
      <c r="CJ14" s="619"/>
      <c r="CK14" s="619"/>
      <c r="CL14" s="619"/>
      <c r="CM14" s="619"/>
      <c r="CN14" s="619"/>
      <c r="CO14" s="619"/>
      <c r="CP14" s="619"/>
      <c r="CQ14" s="620"/>
      <c r="CR14" s="621">
        <v>1556212</v>
      </c>
      <c r="CS14" s="622"/>
      <c r="CT14" s="622"/>
      <c r="CU14" s="622"/>
      <c r="CV14" s="622"/>
      <c r="CW14" s="622"/>
      <c r="CX14" s="622"/>
      <c r="CY14" s="623"/>
      <c r="CZ14" s="659">
        <v>4</v>
      </c>
      <c r="DA14" s="659"/>
      <c r="DB14" s="659"/>
      <c r="DC14" s="659"/>
      <c r="DD14" s="627">
        <v>400908</v>
      </c>
      <c r="DE14" s="622"/>
      <c r="DF14" s="622"/>
      <c r="DG14" s="622"/>
      <c r="DH14" s="622"/>
      <c r="DI14" s="622"/>
      <c r="DJ14" s="622"/>
      <c r="DK14" s="622"/>
      <c r="DL14" s="622"/>
      <c r="DM14" s="622"/>
      <c r="DN14" s="622"/>
      <c r="DO14" s="622"/>
      <c r="DP14" s="623"/>
      <c r="DQ14" s="627">
        <v>1233048</v>
      </c>
      <c r="DR14" s="622"/>
      <c r="DS14" s="622"/>
      <c r="DT14" s="622"/>
      <c r="DU14" s="622"/>
      <c r="DV14" s="622"/>
      <c r="DW14" s="622"/>
      <c r="DX14" s="622"/>
      <c r="DY14" s="622"/>
      <c r="DZ14" s="622"/>
      <c r="EA14" s="622"/>
      <c r="EB14" s="622"/>
      <c r="EC14" s="658"/>
    </row>
    <row r="15" spans="2:143" ht="11.25" customHeight="1" x14ac:dyDescent="0.15">
      <c r="B15" s="618" t="s">
        <v>261</v>
      </c>
      <c r="C15" s="619"/>
      <c r="D15" s="619"/>
      <c r="E15" s="619"/>
      <c r="F15" s="619"/>
      <c r="G15" s="619"/>
      <c r="H15" s="619"/>
      <c r="I15" s="619"/>
      <c r="J15" s="619"/>
      <c r="K15" s="619"/>
      <c r="L15" s="619"/>
      <c r="M15" s="619"/>
      <c r="N15" s="619"/>
      <c r="O15" s="619"/>
      <c r="P15" s="619"/>
      <c r="Q15" s="620"/>
      <c r="R15" s="621" t="s">
        <v>235</v>
      </c>
      <c r="S15" s="622"/>
      <c r="T15" s="622"/>
      <c r="U15" s="622"/>
      <c r="V15" s="622"/>
      <c r="W15" s="622"/>
      <c r="X15" s="622"/>
      <c r="Y15" s="623"/>
      <c r="Z15" s="659" t="s">
        <v>235</v>
      </c>
      <c r="AA15" s="659"/>
      <c r="AB15" s="659"/>
      <c r="AC15" s="659"/>
      <c r="AD15" s="660" t="s">
        <v>235</v>
      </c>
      <c r="AE15" s="660"/>
      <c r="AF15" s="660"/>
      <c r="AG15" s="660"/>
      <c r="AH15" s="660"/>
      <c r="AI15" s="660"/>
      <c r="AJ15" s="660"/>
      <c r="AK15" s="660"/>
      <c r="AL15" s="624" t="s">
        <v>235</v>
      </c>
      <c r="AM15" s="625"/>
      <c r="AN15" s="625"/>
      <c r="AO15" s="661"/>
      <c r="AP15" s="618" t="s">
        <v>262</v>
      </c>
      <c r="AQ15" s="619"/>
      <c r="AR15" s="619"/>
      <c r="AS15" s="619"/>
      <c r="AT15" s="619"/>
      <c r="AU15" s="619"/>
      <c r="AV15" s="619"/>
      <c r="AW15" s="619"/>
      <c r="AX15" s="619"/>
      <c r="AY15" s="619"/>
      <c r="AZ15" s="619"/>
      <c r="BA15" s="619"/>
      <c r="BB15" s="619"/>
      <c r="BC15" s="619"/>
      <c r="BD15" s="619"/>
      <c r="BE15" s="619"/>
      <c r="BF15" s="620"/>
      <c r="BG15" s="621">
        <v>564385</v>
      </c>
      <c r="BH15" s="622"/>
      <c r="BI15" s="622"/>
      <c r="BJ15" s="622"/>
      <c r="BK15" s="622"/>
      <c r="BL15" s="622"/>
      <c r="BM15" s="622"/>
      <c r="BN15" s="623"/>
      <c r="BO15" s="659">
        <v>4.2</v>
      </c>
      <c r="BP15" s="659"/>
      <c r="BQ15" s="659"/>
      <c r="BR15" s="659"/>
      <c r="BS15" s="660" t="s">
        <v>148</v>
      </c>
      <c r="BT15" s="660"/>
      <c r="BU15" s="660"/>
      <c r="BV15" s="660"/>
      <c r="BW15" s="660"/>
      <c r="BX15" s="660"/>
      <c r="BY15" s="660"/>
      <c r="BZ15" s="660"/>
      <c r="CA15" s="660"/>
      <c r="CB15" s="700"/>
      <c r="CD15" s="618" t="s">
        <v>263</v>
      </c>
      <c r="CE15" s="619"/>
      <c r="CF15" s="619"/>
      <c r="CG15" s="619"/>
      <c r="CH15" s="619"/>
      <c r="CI15" s="619"/>
      <c r="CJ15" s="619"/>
      <c r="CK15" s="619"/>
      <c r="CL15" s="619"/>
      <c r="CM15" s="619"/>
      <c r="CN15" s="619"/>
      <c r="CO15" s="619"/>
      <c r="CP15" s="619"/>
      <c r="CQ15" s="620"/>
      <c r="CR15" s="621">
        <v>4415469</v>
      </c>
      <c r="CS15" s="622"/>
      <c r="CT15" s="622"/>
      <c r="CU15" s="622"/>
      <c r="CV15" s="622"/>
      <c r="CW15" s="622"/>
      <c r="CX15" s="622"/>
      <c r="CY15" s="623"/>
      <c r="CZ15" s="659">
        <v>11.3</v>
      </c>
      <c r="DA15" s="659"/>
      <c r="DB15" s="659"/>
      <c r="DC15" s="659"/>
      <c r="DD15" s="627">
        <v>1671039</v>
      </c>
      <c r="DE15" s="622"/>
      <c r="DF15" s="622"/>
      <c r="DG15" s="622"/>
      <c r="DH15" s="622"/>
      <c r="DI15" s="622"/>
      <c r="DJ15" s="622"/>
      <c r="DK15" s="622"/>
      <c r="DL15" s="622"/>
      <c r="DM15" s="622"/>
      <c r="DN15" s="622"/>
      <c r="DO15" s="622"/>
      <c r="DP15" s="623"/>
      <c r="DQ15" s="627">
        <v>2366676</v>
      </c>
      <c r="DR15" s="622"/>
      <c r="DS15" s="622"/>
      <c r="DT15" s="622"/>
      <c r="DU15" s="622"/>
      <c r="DV15" s="622"/>
      <c r="DW15" s="622"/>
      <c r="DX15" s="622"/>
      <c r="DY15" s="622"/>
      <c r="DZ15" s="622"/>
      <c r="EA15" s="622"/>
      <c r="EB15" s="622"/>
      <c r="EC15" s="658"/>
    </row>
    <row r="16" spans="2:143" ht="11.25" customHeight="1" x14ac:dyDescent="0.15">
      <c r="B16" s="618" t="s">
        <v>264</v>
      </c>
      <c r="C16" s="619"/>
      <c r="D16" s="619"/>
      <c r="E16" s="619"/>
      <c r="F16" s="619"/>
      <c r="G16" s="619"/>
      <c r="H16" s="619"/>
      <c r="I16" s="619"/>
      <c r="J16" s="619"/>
      <c r="K16" s="619"/>
      <c r="L16" s="619"/>
      <c r="M16" s="619"/>
      <c r="N16" s="619"/>
      <c r="O16" s="619"/>
      <c r="P16" s="619"/>
      <c r="Q16" s="620"/>
      <c r="R16" s="621">
        <v>51488</v>
      </c>
      <c r="S16" s="622"/>
      <c r="T16" s="622"/>
      <c r="U16" s="622"/>
      <c r="V16" s="622"/>
      <c r="W16" s="622"/>
      <c r="X16" s="622"/>
      <c r="Y16" s="623"/>
      <c r="Z16" s="659">
        <v>0.1</v>
      </c>
      <c r="AA16" s="659"/>
      <c r="AB16" s="659"/>
      <c r="AC16" s="659"/>
      <c r="AD16" s="660">
        <v>51488</v>
      </c>
      <c r="AE16" s="660"/>
      <c r="AF16" s="660"/>
      <c r="AG16" s="660"/>
      <c r="AH16" s="660"/>
      <c r="AI16" s="660"/>
      <c r="AJ16" s="660"/>
      <c r="AK16" s="660"/>
      <c r="AL16" s="624">
        <v>0.3</v>
      </c>
      <c r="AM16" s="625"/>
      <c r="AN16" s="625"/>
      <c r="AO16" s="661"/>
      <c r="AP16" s="618" t="s">
        <v>265</v>
      </c>
      <c r="AQ16" s="619"/>
      <c r="AR16" s="619"/>
      <c r="AS16" s="619"/>
      <c r="AT16" s="619"/>
      <c r="AU16" s="619"/>
      <c r="AV16" s="619"/>
      <c r="AW16" s="619"/>
      <c r="AX16" s="619"/>
      <c r="AY16" s="619"/>
      <c r="AZ16" s="619"/>
      <c r="BA16" s="619"/>
      <c r="BB16" s="619"/>
      <c r="BC16" s="619"/>
      <c r="BD16" s="619"/>
      <c r="BE16" s="619"/>
      <c r="BF16" s="620"/>
      <c r="BG16" s="621" t="s">
        <v>235</v>
      </c>
      <c r="BH16" s="622"/>
      <c r="BI16" s="622"/>
      <c r="BJ16" s="622"/>
      <c r="BK16" s="622"/>
      <c r="BL16" s="622"/>
      <c r="BM16" s="622"/>
      <c r="BN16" s="623"/>
      <c r="BO16" s="659" t="s">
        <v>235</v>
      </c>
      <c r="BP16" s="659"/>
      <c r="BQ16" s="659"/>
      <c r="BR16" s="659"/>
      <c r="BS16" s="660" t="s">
        <v>235</v>
      </c>
      <c r="BT16" s="660"/>
      <c r="BU16" s="660"/>
      <c r="BV16" s="660"/>
      <c r="BW16" s="660"/>
      <c r="BX16" s="660"/>
      <c r="BY16" s="660"/>
      <c r="BZ16" s="660"/>
      <c r="CA16" s="660"/>
      <c r="CB16" s="700"/>
      <c r="CD16" s="618" t="s">
        <v>266</v>
      </c>
      <c r="CE16" s="619"/>
      <c r="CF16" s="619"/>
      <c r="CG16" s="619"/>
      <c r="CH16" s="619"/>
      <c r="CI16" s="619"/>
      <c r="CJ16" s="619"/>
      <c r="CK16" s="619"/>
      <c r="CL16" s="619"/>
      <c r="CM16" s="619"/>
      <c r="CN16" s="619"/>
      <c r="CO16" s="619"/>
      <c r="CP16" s="619"/>
      <c r="CQ16" s="620"/>
      <c r="CR16" s="621">
        <v>33398</v>
      </c>
      <c r="CS16" s="622"/>
      <c r="CT16" s="622"/>
      <c r="CU16" s="622"/>
      <c r="CV16" s="622"/>
      <c r="CW16" s="622"/>
      <c r="CX16" s="622"/>
      <c r="CY16" s="623"/>
      <c r="CZ16" s="659">
        <v>0.1</v>
      </c>
      <c r="DA16" s="659"/>
      <c r="DB16" s="659"/>
      <c r="DC16" s="659"/>
      <c r="DD16" s="627" t="s">
        <v>246</v>
      </c>
      <c r="DE16" s="622"/>
      <c r="DF16" s="622"/>
      <c r="DG16" s="622"/>
      <c r="DH16" s="622"/>
      <c r="DI16" s="622"/>
      <c r="DJ16" s="622"/>
      <c r="DK16" s="622"/>
      <c r="DL16" s="622"/>
      <c r="DM16" s="622"/>
      <c r="DN16" s="622"/>
      <c r="DO16" s="622"/>
      <c r="DP16" s="623"/>
      <c r="DQ16" s="627">
        <v>25829</v>
      </c>
      <c r="DR16" s="622"/>
      <c r="DS16" s="622"/>
      <c r="DT16" s="622"/>
      <c r="DU16" s="622"/>
      <c r="DV16" s="622"/>
      <c r="DW16" s="622"/>
      <c r="DX16" s="622"/>
      <c r="DY16" s="622"/>
      <c r="DZ16" s="622"/>
      <c r="EA16" s="622"/>
      <c r="EB16" s="622"/>
      <c r="EC16" s="658"/>
    </row>
    <row r="17" spans="2:133" ht="11.25" customHeight="1" x14ac:dyDescent="0.15">
      <c r="B17" s="618" t="s">
        <v>267</v>
      </c>
      <c r="C17" s="619"/>
      <c r="D17" s="619"/>
      <c r="E17" s="619"/>
      <c r="F17" s="619"/>
      <c r="G17" s="619"/>
      <c r="H17" s="619"/>
      <c r="I17" s="619"/>
      <c r="J17" s="619"/>
      <c r="K17" s="619"/>
      <c r="L17" s="619"/>
      <c r="M17" s="619"/>
      <c r="N17" s="619"/>
      <c r="O17" s="619"/>
      <c r="P17" s="619"/>
      <c r="Q17" s="620"/>
      <c r="R17" s="621">
        <v>224670</v>
      </c>
      <c r="S17" s="622"/>
      <c r="T17" s="622"/>
      <c r="U17" s="622"/>
      <c r="V17" s="622"/>
      <c r="W17" s="622"/>
      <c r="X17" s="622"/>
      <c r="Y17" s="623"/>
      <c r="Z17" s="659">
        <v>0.5</v>
      </c>
      <c r="AA17" s="659"/>
      <c r="AB17" s="659"/>
      <c r="AC17" s="659"/>
      <c r="AD17" s="660">
        <v>224670</v>
      </c>
      <c r="AE17" s="660"/>
      <c r="AF17" s="660"/>
      <c r="AG17" s="660"/>
      <c r="AH17" s="660"/>
      <c r="AI17" s="660"/>
      <c r="AJ17" s="660"/>
      <c r="AK17" s="660"/>
      <c r="AL17" s="624">
        <v>1.2</v>
      </c>
      <c r="AM17" s="625"/>
      <c r="AN17" s="625"/>
      <c r="AO17" s="661"/>
      <c r="AP17" s="618" t="s">
        <v>268</v>
      </c>
      <c r="AQ17" s="619"/>
      <c r="AR17" s="619"/>
      <c r="AS17" s="619"/>
      <c r="AT17" s="619"/>
      <c r="AU17" s="619"/>
      <c r="AV17" s="619"/>
      <c r="AW17" s="619"/>
      <c r="AX17" s="619"/>
      <c r="AY17" s="619"/>
      <c r="AZ17" s="619"/>
      <c r="BA17" s="619"/>
      <c r="BB17" s="619"/>
      <c r="BC17" s="619"/>
      <c r="BD17" s="619"/>
      <c r="BE17" s="619"/>
      <c r="BF17" s="620"/>
      <c r="BG17" s="621" t="s">
        <v>235</v>
      </c>
      <c r="BH17" s="622"/>
      <c r="BI17" s="622"/>
      <c r="BJ17" s="622"/>
      <c r="BK17" s="622"/>
      <c r="BL17" s="622"/>
      <c r="BM17" s="622"/>
      <c r="BN17" s="623"/>
      <c r="BO17" s="659" t="s">
        <v>235</v>
      </c>
      <c r="BP17" s="659"/>
      <c r="BQ17" s="659"/>
      <c r="BR17" s="659"/>
      <c r="BS17" s="660" t="s">
        <v>246</v>
      </c>
      <c r="BT17" s="660"/>
      <c r="BU17" s="660"/>
      <c r="BV17" s="660"/>
      <c r="BW17" s="660"/>
      <c r="BX17" s="660"/>
      <c r="BY17" s="660"/>
      <c r="BZ17" s="660"/>
      <c r="CA17" s="660"/>
      <c r="CB17" s="700"/>
      <c r="CD17" s="618" t="s">
        <v>269</v>
      </c>
      <c r="CE17" s="619"/>
      <c r="CF17" s="619"/>
      <c r="CG17" s="619"/>
      <c r="CH17" s="619"/>
      <c r="CI17" s="619"/>
      <c r="CJ17" s="619"/>
      <c r="CK17" s="619"/>
      <c r="CL17" s="619"/>
      <c r="CM17" s="619"/>
      <c r="CN17" s="619"/>
      <c r="CO17" s="619"/>
      <c r="CP17" s="619"/>
      <c r="CQ17" s="620"/>
      <c r="CR17" s="621">
        <v>2871767</v>
      </c>
      <c r="CS17" s="622"/>
      <c r="CT17" s="622"/>
      <c r="CU17" s="622"/>
      <c r="CV17" s="622"/>
      <c r="CW17" s="622"/>
      <c r="CX17" s="622"/>
      <c r="CY17" s="623"/>
      <c r="CZ17" s="659">
        <v>7.4</v>
      </c>
      <c r="DA17" s="659"/>
      <c r="DB17" s="659"/>
      <c r="DC17" s="659"/>
      <c r="DD17" s="627" t="s">
        <v>235</v>
      </c>
      <c r="DE17" s="622"/>
      <c r="DF17" s="622"/>
      <c r="DG17" s="622"/>
      <c r="DH17" s="622"/>
      <c r="DI17" s="622"/>
      <c r="DJ17" s="622"/>
      <c r="DK17" s="622"/>
      <c r="DL17" s="622"/>
      <c r="DM17" s="622"/>
      <c r="DN17" s="622"/>
      <c r="DO17" s="622"/>
      <c r="DP17" s="623"/>
      <c r="DQ17" s="627">
        <v>2817566</v>
      </c>
      <c r="DR17" s="622"/>
      <c r="DS17" s="622"/>
      <c r="DT17" s="622"/>
      <c r="DU17" s="622"/>
      <c r="DV17" s="622"/>
      <c r="DW17" s="622"/>
      <c r="DX17" s="622"/>
      <c r="DY17" s="622"/>
      <c r="DZ17" s="622"/>
      <c r="EA17" s="622"/>
      <c r="EB17" s="622"/>
      <c r="EC17" s="658"/>
    </row>
    <row r="18" spans="2:133" ht="11.25" customHeight="1" x14ac:dyDescent="0.15">
      <c r="B18" s="618" t="s">
        <v>270</v>
      </c>
      <c r="C18" s="619"/>
      <c r="D18" s="619"/>
      <c r="E18" s="619"/>
      <c r="F18" s="619"/>
      <c r="G18" s="619"/>
      <c r="H18" s="619"/>
      <c r="I18" s="619"/>
      <c r="J18" s="619"/>
      <c r="K18" s="619"/>
      <c r="L18" s="619"/>
      <c r="M18" s="619"/>
      <c r="N18" s="619"/>
      <c r="O18" s="619"/>
      <c r="P18" s="619"/>
      <c r="Q18" s="620"/>
      <c r="R18" s="621">
        <v>118860</v>
      </c>
      <c r="S18" s="622"/>
      <c r="T18" s="622"/>
      <c r="U18" s="622"/>
      <c r="V18" s="622"/>
      <c r="W18" s="622"/>
      <c r="X18" s="622"/>
      <c r="Y18" s="623"/>
      <c r="Z18" s="659">
        <v>0.3</v>
      </c>
      <c r="AA18" s="659"/>
      <c r="AB18" s="659"/>
      <c r="AC18" s="659"/>
      <c r="AD18" s="660">
        <v>118860</v>
      </c>
      <c r="AE18" s="660"/>
      <c r="AF18" s="660"/>
      <c r="AG18" s="660"/>
      <c r="AH18" s="660"/>
      <c r="AI18" s="660"/>
      <c r="AJ18" s="660"/>
      <c r="AK18" s="660"/>
      <c r="AL18" s="624">
        <v>0.6</v>
      </c>
      <c r="AM18" s="625"/>
      <c r="AN18" s="625"/>
      <c r="AO18" s="661"/>
      <c r="AP18" s="618" t="s">
        <v>271</v>
      </c>
      <c r="AQ18" s="619"/>
      <c r="AR18" s="619"/>
      <c r="AS18" s="619"/>
      <c r="AT18" s="619"/>
      <c r="AU18" s="619"/>
      <c r="AV18" s="619"/>
      <c r="AW18" s="619"/>
      <c r="AX18" s="619"/>
      <c r="AY18" s="619"/>
      <c r="AZ18" s="619"/>
      <c r="BA18" s="619"/>
      <c r="BB18" s="619"/>
      <c r="BC18" s="619"/>
      <c r="BD18" s="619"/>
      <c r="BE18" s="619"/>
      <c r="BF18" s="620"/>
      <c r="BG18" s="621" t="s">
        <v>148</v>
      </c>
      <c r="BH18" s="622"/>
      <c r="BI18" s="622"/>
      <c r="BJ18" s="622"/>
      <c r="BK18" s="622"/>
      <c r="BL18" s="622"/>
      <c r="BM18" s="622"/>
      <c r="BN18" s="623"/>
      <c r="BO18" s="659" t="s">
        <v>235</v>
      </c>
      <c r="BP18" s="659"/>
      <c r="BQ18" s="659"/>
      <c r="BR18" s="659"/>
      <c r="BS18" s="660" t="s">
        <v>246</v>
      </c>
      <c r="BT18" s="660"/>
      <c r="BU18" s="660"/>
      <c r="BV18" s="660"/>
      <c r="BW18" s="660"/>
      <c r="BX18" s="660"/>
      <c r="BY18" s="660"/>
      <c r="BZ18" s="660"/>
      <c r="CA18" s="660"/>
      <c r="CB18" s="700"/>
      <c r="CD18" s="618" t="s">
        <v>272</v>
      </c>
      <c r="CE18" s="619"/>
      <c r="CF18" s="619"/>
      <c r="CG18" s="619"/>
      <c r="CH18" s="619"/>
      <c r="CI18" s="619"/>
      <c r="CJ18" s="619"/>
      <c r="CK18" s="619"/>
      <c r="CL18" s="619"/>
      <c r="CM18" s="619"/>
      <c r="CN18" s="619"/>
      <c r="CO18" s="619"/>
      <c r="CP18" s="619"/>
      <c r="CQ18" s="620"/>
      <c r="CR18" s="621" t="s">
        <v>235</v>
      </c>
      <c r="CS18" s="622"/>
      <c r="CT18" s="622"/>
      <c r="CU18" s="622"/>
      <c r="CV18" s="622"/>
      <c r="CW18" s="622"/>
      <c r="CX18" s="622"/>
      <c r="CY18" s="623"/>
      <c r="CZ18" s="659" t="s">
        <v>235</v>
      </c>
      <c r="DA18" s="659"/>
      <c r="DB18" s="659"/>
      <c r="DC18" s="659"/>
      <c r="DD18" s="627" t="s">
        <v>235</v>
      </c>
      <c r="DE18" s="622"/>
      <c r="DF18" s="622"/>
      <c r="DG18" s="622"/>
      <c r="DH18" s="622"/>
      <c r="DI18" s="622"/>
      <c r="DJ18" s="622"/>
      <c r="DK18" s="622"/>
      <c r="DL18" s="622"/>
      <c r="DM18" s="622"/>
      <c r="DN18" s="622"/>
      <c r="DO18" s="622"/>
      <c r="DP18" s="623"/>
      <c r="DQ18" s="627" t="s">
        <v>235</v>
      </c>
      <c r="DR18" s="622"/>
      <c r="DS18" s="622"/>
      <c r="DT18" s="622"/>
      <c r="DU18" s="622"/>
      <c r="DV18" s="622"/>
      <c r="DW18" s="622"/>
      <c r="DX18" s="622"/>
      <c r="DY18" s="622"/>
      <c r="DZ18" s="622"/>
      <c r="EA18" s="622"/>
      <c r="EB18" s="622"/>
      <c r="EC18" s="658"/>
    </row>
    <row r="19" spans="2:133" ht="11.25" customHeight="1" x14ac:dyDescent="0.15">
      <c r="B19" s="618" t="s">
        <v>273</v>
      </c>
      <c r="C19" s="619"/>
      <c r="D19" s="619"/>
      <c r="E19" s="619"/>
      <c r="F19" s="619"/>
      <c r="G19" s="619"/>
      <c r="H19" s="619"/>
      <c r="I19" s="619"/>
      <c r="J19" s="619"/>
      <c r="K19" s="619"/>
      <c r="L19" s="619"/>
      <c r="M19" s="619"/>
      <c r="N19" s="619"/>
      <c r="O19" s="619"/>
      <c r="P19" s="619"/>
      <c r="Q19" s="620"/>
      <c r="R19" s="621">
        <v>97150</v>
      </c>
      <c r="S19" s="622"/>
      <c r="T19" s="622"/>
      <c r="U19" s="622"/>
      <c r="V19" s="622"/>
      <c r="W19" s="622"/>
      <c r="X19" s="622"/>
      <c r="Y19" s="623"/>
      <c r="Z19" s="659">
        <v>0.2</v>
      </c>
      <c r="AA19" s="659"/>
      <c r="AB19" s="659"/>
      <c r="AC19" s="659"/>
      <c r="AD19" s="660">
        <v>97150</v>
      </c>
      <c r="AE19" s="660"/>
      <c r="AF19" s="660"/>
      <c r="AG19" s="660"/>
      <c r="AH19" s="660"/>
      <c r="AI19" s="660"/>
      <c r="AJ19" s="660"/>
      <c r="AK19" s="660"/>
      <c r="AL19" s="624">
        <v>0.5</v>
      </c>
      <c r="AM19" s="625"/>
      <c r="AN19" s="625"/>
      <c r="AO19" s="661"/>
      <c r="AP19" s="618" t="s">
        <v>274</v>
      </c>
      <c r="AQ19" s="619"/>
      <c r="AR19" s="619"/>
      <c r="AS19" s="619"/>
      <c r="AT19" s="619"/>
      <c r="AU19" s="619"/>
      <c r="AV19" s="619"/>
      <c r="AW19" s="619"/>
      <c r="AX19" s="619"/>
      <c r="AY19" s="619"/>
      <c r="AZ19" s="619"/>
      <c r="BA19" s="619"/>
      <c r="BB19" s="619"/>
      <c r="BC19" s="619"/>
      <c r="BD19" s="619"/>
      <c r="BE19" s="619"/>
      <c r="BF19" s="620"/>
      <c r="BG19" s="621">
        <v>1182772</v>
      </c>
      <c r="BH19" s="622"/>
      <c r="BI19" s="622"/>
      <c r="BJ19" s="622"/>
      <c r="BK19" s="622"/>
      <c r="BL19" s="622"/>
      <c r="BM19" s="622"/>
      <c r="BN19" s="623"/>
      <c r="BO19" s="659">
        <v>8.8000000000000007</v>
      </c>
      <c r="BP19" s="659"/>
      <c r="BQ19" s="659"/>
      <c r="BR19" s="659"/>
      <c r="BS19" s="660" t="s">
        <v>235</v>
      </c>
      <c r="BT19" s="660"/>
      <c r="BU19" s="660"/>
      <c r="BV19" s="660"/>
      <c r="BW19" s="660"/>
      <c r="BX19" s="660"/>
      <c r="BY19" s="660"/>
      <c r="BZ19" s="660"/>
      <c r="CA19" s="660"/>
      <c r="CB19" s="700"/>
      <c r="CD19" s="618" t="s">
        <v>275</v>
      </c>
      <c r="CE19" s="619"/>
      <c r="CF19" s="619"/>
      <c r="CG19" s="619"/>
      <c r="CH19" s="619"/>
      <c r="CI19" s="619"/>
      <c r="CJ19" s="619"/>
      <c r="CK19" s="619"/>
      <c r="CL19" s="619"/>
      <c r="CM19" s="619"/>
      <c r="CN19" s="619"/>
      <c r="CO19" s="619"/>
      <c r="CP19" s="619"/>
      <c r="CQ19" s="620"/>
      <c r="CR19" s="621" t="s">
        <v>246</v>
      </c>
      <c r="CS19" s="622"/>
      <c r="CT19" s="622"/>
      <c r="CU19" s="622"/>
      <c r="CV19" s="622"/>
      <c r="CW19" s="622"/>
      <c r="CX19" s="622"/>
      <c r="CY19" s="623"/>
      <c r="CZ19" s="659" t="s">
        <v>148</v>
      </c>
      <c r="DA19" s="659"/>
      <c r="DB19" s="659"/>
      <c r="DC19" s="659"/>
      <c r="DD19" s="627" t="s">
        <v>235</v>
      </c>
      <c r="DE19" s="622"/>
      <c r="DF19" s="622"/>
      <c r="DG19" s="622"/>
      <c r="DH19" s="622"/>
      <c r="DI19" s="622"/>
      <c r="DJ19" s="622"/>
      <c r="DK19" s="622"/>
      <c r="DL19" s="622"/>
      <c r="DM19" s="622"/>
      <c r="DN19" s="622"/>
      <c r="DO19" s="622"/>
      <c r="DP19" s="623"/>
      <c r="DQ19" s="627" t="s">
        <v>148</v>
      </c>
      <c r="DR19" s="622"/>
      <c r="DS19" s="622"/>
      <c r="DT19" s="622"/>
      <c r="DU19" s="622"/>
      <c r="DV19" s="622"/>
      <c r="DW19" s="622"/>
      <c r="DX19" s="622"/>
      <c r="DY19" s="622"/>
      <c r="DZ19" s="622"/>
      <c r="EA19" s="622"/>
      <c r="EB19" s="622"/>
      <c r="EC19" s="658"/>
    </row>
    <row r="20" spans="2:133" ht="11.25" customHeight="1" x14ac:dyDescent="0.15">
      <c r="B20" s="688" t="s">
        <v>276</v>
      </c>
      <c r="C20" s="689"/>
      <c r="D20" s="689"/>
      <c r="E20" s="689"/>
      <c r="F20" s="689"/>
      <c r="G20" s="689"/>
      <c r="H20" s="689"/>
      <c r="I20" s="689"/>
      <c r="J20" s="689"/>
      <c r="K20" s="689"/>
      <c r="L20" s="689"/>
      <c r="M20" s="689"/>
      <c r="N20" s="689"/>
      <c r="O20" s="689"/>
      <c r="P20" s="689"/>
      <c r="Q20" s="690"/>
      <c r="R20" s="621">
        <v>21710</v>
      </c>
      <c r="S20" s="622"/>
      <c r="T20" s="622"/>
      <c r="U20" s="622"/>
      <c r="V20" s="622"/>
      <c r="W20" s="622"/>
      <c r="X20" s="622"/>
      <c r="Y20" s="623"/>
      <c r="Z20" s="659">
        <v>0.1</v>
      </c>
      <c r="AA20" s="659"/>
      <c r="AB20" s="659"/>
      <c r="AC20" s="659"/>
      <c r="AD20" s="660">
        <v>21710</v>
      </c>
      <c r="AE20" s="660"/>
      <c r="AF20" s="660"/>
      <c r="AG20" s="660"/>
      <c r="AH20" s="660"/>
      <c r="AI20" s="660"/>
      <c r="AJ20" s="660"/>
      <c r="AK20" s="660"/>
      <c r="AL20" s="624">
        <v>0.1</v>
      </c>
      <c r="AM20" s="625"/>
      <c r="AN20" s="625"/>
      <c r="AO20" s="661"/>
      <c r="AP20" s="618" t="s">
        <v>277</v>
      </c>
      <c r="AQ20" s="619"/>
      <c r="AR20" s="619"/>
      <c r="AS20" s="619"/>
      <c r="AT20" s="619"/>
      <c r="AU20" s="619"/>
      <c r="AV20" s="619"/>
      <c r="AW20" s="619"/>
      <c r="AX20" s="619"/>
      <c r="AY20" s="619"/>
      <c r="AZ20" s="619"/>
      <c r="BA20" s="619"/>
      <c r="BB20" s="619"/>
      <c r="BC20" s="619"/>
      <c r="BD20" s="619"/>
      <c r="BE20" s="619"/>
      <c r="BF20" s="620"/>
      <c r="BG20" s="621">
        <v>1182772</v>
      </c>
      <c r="BH20" s="622"/>
      <c r="BI20" s="622"/>
      <c r="BJ20" s="622"/>
      <c r="BK20" s="622"/>
      <c r="BL20" s="622"/>
      <c r="BM20" s="622"/>
      <c r="BN20" s="623"/>
      <c r="BO20" s="659">
        <v>8.8000000000000007</v>
      </c>
      <c r="BP20" s="659"/>
      <c r="BQ20" s="659"/>
      <c r="BR20" s="659"/>
      <c r="BS20" s="660" t="s">
        <v>235</v>
      </c>
      <c r="BT20" s="660"/>
      <c r="BU20" s="660"/>
      <c r="BV20" s="660"/>
      <c r="BW20" s="660"/>
      <c r="BX20" s="660"/>
      <c r="BY20" s="660"/>
      <c r="BZ20" s="660"/>
      <c r="CA20" s="660"/>
      <c r="CB20" s="700"/>
      <c r="CD20" s="618" t="s">
        <v>278</v>
      </c>
      <c r="CE20" s="619"/>
      <c r="CF20" s="619"/>
      <c r="CG20" s="619"/>
      <c r="CH20" s="619"/>
      <c r="CI20" s="619"/>
      <c r="CJ20" s="619"/>
      <c r="CK20" s="619"/>
      <c r="CL20" s="619"/>
      <c r="CM20" s="619"/>
      <c r="CN20" s="619"/>
      <c r="CO20" s="619"/>
      <c r="CP20" s="619"/>
      <c r="CQ20" s="620"/>
      <c r="CR20" s="621">
        <v>38971797</v>
      </c>
      <c r="CS20" s="622"/>
      <c r="CT20" s="622"/>
      <c r="CU20" s="622"/>
      <c r="CV20" s="622"/>
      <c r="CW20" s="622"/>
      <c r="CX20" s="622"/>
      <c r="CY20" s="623"/>
      <c r="CZ20" s="659">
        <v>100</v>
      </c>
      <c r="DA20" s="659"/>
      <c r="DB20" s="659"/>
      <c r="DC20" s="659"/>
      <c r="DD20" s="627">
        <v>4533520</v>
      </c>
      <c r="DE20" s="622"/>
      <c r="DF20" s="622"/>
      <c r="DG20" s="622"/>
      <c r="DH20" s="622"/>
      <c r="DI20" s="622"/>
      <c r="DJ20" s="622"/>
      <c r="DK20" s="622"/>
      <c r="DL20" s="622"/>
      <c r="DM20" s="622"/>
      <c r="DN20" s="622"/>
      <c r="DO20" s="622"/>
      <c r="DP20" s="623"/>
      <c r="DQ20" s="627">
        <v>25807399</v>
      </c>
      <c r="DR20" s="622"/>
      <c r="DS20" s="622"/>
      <c r="DT20" s="622"/>
      <c r="DU20" s="622"/>
      <c r="DV20" s="622"/>
      <c r="DW20" s="622"/>
      <c r="DX20" s="622"/>
      <c r="DY20" s="622"/>
      <c r="DZ20" s="622"/>
      <c r="EA20" s="622"/>
      <c r="EB20" s="622"/>
      <c r="EC20" s="658"/>
    </row>
    <row r="21" spans="2:133" ht="11.25" customHeight="1" x14ac:dyDescent="0.15">
      <c r="B21" s="618" t="s">
        <v>279</v>
      </c>
      <c r="C21" s="619"/>
      <c r="D21" s="619"/>
      <c r="E21" s="619"/>
      <c r="F21" s="619"/>
      <c r="G21" s="619"/>
      <c r="H21" s="619"/>
      <c r="I21" s="619"/>
      <c r="J21" s="619"/>
      <c r="K21" s="619"/>
      <c r="L21" s="619"/>
      <c r="M21" s="619"/>
      <c r="N21" s="619"/>
      <c r="O21" s="619"/>
      <c r="P21" s="619"/>
      <c r="Q21" s="620"/>
      <c r="R21" s="621">
        <v>2957278</v>
      </c>
      <c r="S21" s="622"/>
      <c r="T21" s="622"/>
      <c r="U21" s="622"/>
      <c r="V21" s="622"/>
      <c r="W21" s="622"/>
      <c r="X21" s="622"/>
      <c r="Y21" s="623"/>
      <c r="Z21" s="659">
        <v>7.2</v>
      </c>
      <c r="AA21" s="659"/>
      <c r="AB21" s="659"/>
      <c r="AC21" s="659"/>
      <c r="AD21" s="660">
        <v>2912786</v>
      </c>
      <c r="AE21" s="660"/>
      <c r="AF21" s="660"/>
      <c r="AG21" s="660"/>
      <c r="AH21" s="660"/>
      <c r="AI21" s="660"/>
      <c r="AJ21" s="660"/>
      <c r="AK21" s="660"/>
      <c r="AL21" s="624">
        <v>15.9</v>
      </c>
      <c r="AM21" s="625"/>
      <c r="AN21" s="625"/>
      <c r="AO21" s="661"/>
      <c r="AP21" s="618" t="s">
        <v>280</v>
      </c>
      <c r="AQ21" s="698"/>
      <c r="AR21" s="698"/>
      <c r="AS21" s="698"/>
      <c r="AT21" s="698"/>
      <c r="AU21" s="698"/>
      <c r="AV21" s="698"/>
      <c r="AW21" s="698"/>
      <c r="AX21" s="698"/>
      <c r="AY21" s="698"/>
      <c r="AZ21" s="698"/>
      <c r="BA21" s="698"/>
      <c r="BB21" s="698"/>
      <c r="BC21" s="698"/>
      <c r="BD21" s="698"/>
      <c r="BE21" s="698"/>
      <c r="BF21" s="699"/>
      <c r="BG21" s="621">
        <v>51210</v>
      </c>
      <c r="BH21" s="622"/>
      <c r="BI21" s="622"/>
      <c r="BJ21" s="622"/>
      <c r="BK21" s="622"/>
      <c r="BL21" s="622"/>
      <c r="BM21" s="622"/>
      <c r="BN21" s="623"/>
      <c r="BO21" s="659">
        <v>0.4</v>
      </c>
      <c r="BP21" s="659"/>
      <c r="BQ21" s="659"/>
      <c r="BR21" s="659"/>
      <c r="BS21" s="660" t="s">
        <v>235</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281</v>
      </c>
      <c r="C22" s="619"/>
      <c r="D22" s="619"/>
      <c r="E22" s="619"/>
      <c r="F22" s="619"/>
      <c r="G22" s="619"/>
      <c r="H22" s="619"/>
      <c r="I22" s="619"/>
      <c r="J22" s="619"/>
      <c r="K22" s="619"/>
      <c r="L22" s="619"/>
      <c r="M22" s="619"/>
      <c r="N22" s="619"/>
      <c r="O22" s="619"/>
      <c r="P22" s="619"/>
      <c r="Q22" s="620"/>
      <c r="R22" s="621">
        <v>2912786</v>
      </c>
      <c r="S22" s="622"/>
      <c r="T22" s="622"/>
      <c r="U22" s="622"/>
      <c r="V22" s="622"/>
      <c r="W22" s="622"/>
      <c r="X22" s="622"/>
      <c r="Y22" s="623"/>
      <c r="Z22" s="659">
        <v>7.1</v>
      </c>
      <c r="AA22" s="659"/>
      <c r="AB22" s="659"/>
      <c r="AC22" s="659"/>
      <c r="AD22" s="660">
        <v>2912786</v>
      </c>
      <c r="AE22" s="660"/>
      <c r="AF22" s="660"/>
      <c r="AG22" s="660"/>
      <c r="AH22" s="660"/>
      <c r="AI22" s="660"/>
      <c r="AJ22" s="660"/>
      <c r="AK22" s="660"/>
      <c r="AL22" s="624">
        <v>15.9</v>
      </c>
      <c r="AM22" s="625"/>
      <c r="AN22" s="625"/>
      <c r="AO22" s="661"/>
      <c r="AP22" s="618" t="s">
        <v>282</v>
      </c>
      <c r="AQ22" s="698"/>
      <c r="AR22" s="698"/>
      <c r="AS22" s="698"/>
      <c r="AT22" s="698"/>
      <c r="AU22" s="698"/>
      <c r="AV22" s="698"/>
      <c r="AW22" s="698"/>
      <c r="AX22" s="698"/>
      <c r="AY22" s="698"/>
      <c r="AZ22" s="698"/>
      <c r="BA22" s="698"/>
      <c r="BB22" s="698"/>
      <c r="BC22" s="698"/>
      <c r="BD22" s="698"/>
      <c r="BE22" s="698"/>
      <c r="BF22" s="699"/>
      <c r="BG22" s="621" t="s">
        <v>246</v>
      </c>
      <c r="BH22" s="622"/>
      <c r="BI22" s="622"/>
      <c r="BJ22" s="622"/>
      <c r="BK22" s="622"/>
      <c r="BL22" s="622"/>
      <c r="BM22" s="622"/>
      <c r="BN22" s="623"/>
      <c r="BO22" s="659" t="s">
        <v>235</v>
      </c>
      <c r="BP22" s="659"/>
      <c r="BQ22" s="659"/>
      <c r="BR22" s="659"/>
      <c r="BS22" s="660" t="s">
        <v>235</v>
      </c>
      <c r="BT22" s="660"/>
      <c r="BU22" s="660"/>
      <c r="BV22" s="660"/>
      <c r="BW22" s="660"/>
      <c r="BX22" s="660"/>
      <c r="BY22" s="660"/>
      <c r="BZ22" s="660"/>
      <c r="CA22" s="660"/>
      <c r="CB22" s="700"/>
      <c r="CD22" s="673" t="s">
        <v>283</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284</v>
      </c>
      <c r="C23" s="619"/>
      <c r="D23" s="619"/>
      <c r="E23" s="619"/>
      <c r="F23" s="619"/>
      <c r="G23" s="619"/>
      <c r="H23" s="619"/>
      <c r="I23" s="619"/>
      <c r="J23" s="619"/>
      <c r="K23" s="619"/>
      <c r="L23" s="619"/>
      <c r="M23" s="619"/>
      <c r="N23" s="619"/>
      <c r="O23" s="619"/>
      <c r="P23" s="619"/>
      <c r="Q23" s="620"/>
      <c r="R23" s="621">
        <v>44492</v>
      </c>
      <c r="S23" s="622"/>
      <c r="T23" s="622"/>
      <c r="U23" s="622"/>
      <c r="V23" s="622"/>
      <c r="W23" s="622"/>
      <c r="X23" s="622"/>
      <c r="Y23" s="623"/>
      <c r="Z23" s="659">
        <v>0.1</v>
      </c>
      <c r="AA23" s="659"/>
      <c r="AB23" s="659"/>
      <c r="AC23" s="659"/>
      <c r="AD23" s="660" t="s">
        <v>148</v>
      </c>
      <c r="AE23" s="660"/>
      <c r="AF23" s="660"/>
      <c r="AG23" s="660"/>
      <c r="AH23" s="660"/>
      <c r="AI23" s="660"/>
      <c r="AJ23" s="660"/>
      <c r="AK23" s="660"/>
      <c r="AL23" s="624" t="s">
        <v>246</v>
      </c>
      <c r="AM23" s="625"/>
      <c r="AN23" s="625"/>
      <c r="AO23" s="661"/>
      <c r="AP23" s="618" t="s">
        <v>285</v>
      </c>
      <c r="AQ23" s="698"/>
      <c r="AR23" s="698"/>
      <c r="AS23" s="698"/>
      <c r="AT23" s="698"/>
      <c r="AU23" s="698"/>
      <c r="AV23" s="698"/>
      <c r="AW23" s="698"/>
      <c r="AX23" s="698"/>
      <c r="AY23" s="698"/>
      <c r="AZ23" s="698"/>
      <c r="BA23" s="698"/>
      <c r="BB23" s="698"/>
      <c r="BC23" s="698"/>
      <c r="BD23" s="698"/>
      <c r="BE23" s="698"/>
      <c r="BF23" s="699"/>
      <c r="BG23" s="621">
        <v>1131562</v>
      </c>
      <c r="BH23" s="622"/>
      <c r="BI23" s="622"/>
      <c r="BJ23" s="622"/>
      <c r="BK23" s="622"/>
      <c r="BL23" s="622"/>
      <c r="BM23" s="622"/>
      <c r="BN23" s="623"/>
      <c r="BO23" s="659">
        <v>8.4</v>
      </c>
      <c r="BP23" s="659"/>
      <c r="BQ23" s="659"/>
      <c r="BR23" s="659"/>
      <c r="BS23" s="660" t="s">
        <v>246</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286</v>
      </c>
      <c r="CS23" s="674"/>
      <c r="CT23" s="674"/>
      <c r="CU23" s="674"/>
      <c r="CV23" s="674"/>
      <c r="CW23" s="674"/>
      <c r="CX23" s="674"/>
      <c r="CY23" s="675"/>
      <c r="CZ23" s="673" t="s">
        <v>287</v>
      </c>
      <c r="DA23" s="674"/>
      <c r="DB23" s="674"/>
      <c r="DC23" s="675"/>
      <c r="DD23" s="673" t="s">
        <v>288</v>
      </c>
      <c r="DE23" s="674"/>
      <c r="DF23" s="674"/>
      <c r="DG23" s="674"/>
      <c r="DH23" s="674"/>
      <c r="DI23" s="674"/>
      <c r="DJ23" s="674"/>
      <c r="DK23" s="675"/>
      <c r="DL23" s="711" t="s">
        <v>289</v>
      </c>
      <c r="DM23" s="712"/>
      <c r="DN23" s="712"/>
      <c r="DO23" s="712"/>
      <c r="DP23" s="712"/>
      <c r="DQ23" s="712"/>
      <c r="DR23" s="712"/>
      <c r="DS23" s="712"/>
      <c r="DT23" s="712"/>
      <c r="DU23" s="712"/>
      <c r="DV23" s="713"/>
      <c r="DW23" s="673" t="s">
        <v>290</v>
      </c>
      <c r="DX23" s="674"/>
      <c r="DY23" s="674"/>
      <c r="DZ23" s="674"/>
      <c r="EA23" s="674"/>
      <c r="EB23" s="674"/>
      <c r="EC23" s="675"/>
    </row>
    <row r="24" spans="2:133" ht="11.25" customHeight="1" x14ac:dyDescent="0.15">
      <c r="B24" s="618" t="s">
        <v>291</v>
      </c>
      <c r="C24" s="619"/>
      <c r="D24" s="619"/>
      <c r="E24" s="619"/>
      <c r="F24" s="619"/>
      <c r="G24" s="619"/>
      <c r="H24" s="619"/>
      <c r="I24" s="619"/>
      <c r="J24" s="619"/>
      <c r="K24" s="619"/>
      <c r="L24" s="619"/>
      <c r="M24" s="619"/>
      <c r="N24" s="619"/>
      <c r="O24" s="619"/>
      <c r="P24" s="619"/>
      <c r="Q24" s="620"/>
      <c r="R24" s="621" t="s">
        <v>148</v>
      </c>
      <c r="S24" s="622"/>
      <c r="T24" s="622"/>
      <c r="U24" s="622"/>
      <c r="V24" s="622"/>
      <c r="W24" s="622"/>
      <c r="X24" s="622"/>
      <c r="Y24" s="623"/>
      <c r="Z24" s="659" t="s">
        <v>235</v>
      </c>
      <c r="AA24" s="659"/>
      <c r="AB24" s="659"/>
      <c r="AC24" s="659"/>
      <c r="AD24" s="660" t="s">
        <v>246</v>
      </c>
      <c r="AE24" s="660"/>
      <c r="AF24" s="660"/>
      <c r="AG24" s="660"/>
      <c r="AH24" s="660"/>
      <c r="AI24" s="660"/>
      <c r="AJ24" s="660"/>
      <c r="AK24" s="660"/>
      <c r="AL24" s="624" t="s">
        <v>148</v>
      </c>
      <c r="AM24" s="625"/>
      <c r="AN24" s="625"/>
      <c r="AO24" s="661"/>
      <c r="AP24" s="618" t="s">
        <v>292</v>
      </c>
      <c r="AQ24" s="698"/>
      <c r="AR24" s="698"/>
      <c r="AS24" s="698"/>
      <c r="AT24" s="698"/>
      <c r="AU24" s="698"/>
      <c r="AV24" s="698"/>
      <c r="AW24" s="698"/>
      <c r="AX24" s="698"/>
      <c r="AY24" s="698"/>
      <c r="AZ24" s="698"/>
      <c r="BA24" s="698"/>
      <c r="BB24" s="698"/>
      <c r="BC24" s="698"/>
      <c r="BD24" s="698"/>
      <c r="BE24" s="698"/>
      <c r="BF24" s="699"/>
      <c r="BG24" s="621" t="s">
        <v>235</v>
      </c>
      <c r="BH24" s="622"/>
      <c r="BI24" s="622"/>
      <c r="BJ24" s="622"/>
      <c r="BK24" s="622"/>
      <c r="BL24" s="622"/>
      <c r="BM24" s="622"/>
      <c r="BN24" s="623"/>
      <c r="BO24" s="659" t="s">
        <v>235</v>
      </c>
      <c r="BP24" s="659"/>
      <c r="BQ24" s="659"/>
      <c r="BR24" s="659"/>
      <c r="BS24" s="660" t="s">
        <v>148</v>
      </c>
      <c r="BT24" s="660"/>
      <c r="BU24" s="660"/>
      <c r="BV24" s="660"/>
      <c r="BW24" s="660"/>
      <c r="BX24" s="660"/>
      <c r="BY24" s="660"/>
      <c r="BZ24" s="660"/>
      <c r="CA24" s="660"/>
      <c r="CB24" s="700"/>
      <c r="CD24" s="679" t="s">
        <v>293</v>
      </c>
      <c r="CE24" s="680"/>
      <c r="CF24" s="680"/>
      <c r="CG24" s="680"/>
      <c r="CH24" s="680"/>
      <c r="CI24" s="680"/>
      <c r="CJ24" s="680"/>
      <c r="CK24" s="680"/>
      <c r="CL24" s="680"/>
      <c r="CM24" s="680"/>
      <c r="CN24" s="680"/>
      <c r="CO24" s="680"/>
      <c r="CP24" s="680"/>
      <c r="CQ24" s="681"/>
      <c r="CR24" s="676">
        <v>16187682</v>
      </c>
      <c r="CS24" s="677"/>
      <c r="CT24" s="677"/>
      <c r="CU24" s="677"/>
      <c r="CV24" s="677"/>
      <c r="CW24" s="677"/>
      <c r="CX24" s="677"/>
      <c r="CY24" s="702"/>
      <c r="CZ24" s="703">
        <v>41.5</v>
      </c>
      <c r="DA24" s="685"/>
      <c r="DB24" s="685"/>
      <c r="DC24" s="705"/>
      <c r="DD24" s="701">
        <v>10760388</v>
      </c>
      <c r="DE24" s="677"/>
      <c r="DF24" s="677"/>
      <c r="DG24" s="677"/>
      <c r="DH24" s="677"/>
      <c r="DI24" s="677"/>
      <c r="DJ24" s="677"/>
      <c r="DK24" s="702"/>
      <c r="DL24" s="701">
        <v>10403173</v>
      </c>
      <c r="DM24" s="677"/>
      <c r="DN24" s="677"/>
      <c r="DO24" s="677"/>
      <c r="DP24" s="677"/>
      <c r="DQ24" s="677"/>
      <c r="DR24" s="677"/>
      <c r="DS24" s="677"/>
      <c r="DT24" s="677"/>
      <c r="DU24" s="677"/>
      <c r="DV24" s="702"/>
      <c r="DW24" s="703">
        <v>56.9</v>
      </c>
      <c r="DX24" s="685"/>
      <c r="DY24" s="685"/>
      <c r="DZ24" s="685"/>
      <c r="EA24" s="685"/>
      <c r="EB24" s="685"/>
      <c r="EC24" s="704"/>
    </row>
    <row r="25" spans="2:133" ht="11.25" customHeight="1" x14ac:dyDescent="0.15">
      <c r="B25" s="618" t="s">
        <v>294</v>
      </c>
      <c r="C25" s="619"/>
      <c r="D25" s="619"/>
      <c r="E25" s="619"/>
      <c r="F25" s="619"/>
      <c r="G25" s="619"/>
      <c r="H25" s="619"/>
      <c r="I25" s="619"/>
      <c r="J25" s="619"/>
      <c r="K25" s="619"/>
      <c r="L25" s="619"/>
      <c r="M25" s="619"/>
      <c r="N25" s="619"/>
      <c r="O25" s="619"/>
      <c r="P25" s="619"/>
      <c r="Q25" s="620"/>
      <c r="R25" s="621">
        <v>19237288</v>
      </c>
      <c r="S25" s="622"/>
      <c r="T25" s="622"/>
      <c r="U25" s="622"/>
      <c r="V25" s="622"/>
      <c r="W25" s="622"/>
      <c r="X25" s="622"/>
      <c r="Y25" s="623"/>
      <c r="Z25" s="659">
        <v>47</v>
      </c>
      <c r="AA25" s="659"/>
      <c r="AB25" s="659"/>
      <c r="AC25" s="659"/>
      <c r="AD25" s="660">
        <v>18061234</v>
      </c>
      <c r="AE25" s="660"/>
      <c r="AF25" s="660"/>
      <c r="AG25" s="660"/>
      <c r="AH25" s="660"/>
      <c r="AI25" s="660"/>
      <c r="AJ25" s="660"/>
      <c r="AK25" s="660"/>
      <c r="AL25" s="624">
        <v>98.7</v>
      </c>
      <c r="AM25" s="625"/>
      <c r="AN25" s="625"/>
      <c r="AO25" s="661"/>
      <c r="AP25" s="618" t="s">
        <v>295</v>
      </c>
      <c r="AQ25" s="698"/>
      <c r="AR25" s="698"/>
      <c r="AS25" s="698"/>
      <c r="AT25" s="698"/>
      <c r="AU25" s="698"/>
      <c r="AV25" s="698"/>
      <c r="AW25" s="698"/>
      <c r="AX25" s="698"/>
      <c r="AY25" s="698"/>
      <c r="AZ25" s="698"/>
      <c r="BA25" s="698"/>
      <c r="BB25" s="698"/>
      <c r="BC25" s="698"/>
      <c r="BD25" s="698"/>
      <c r="BE25" s="698"/>
      <c r="BF25" s="699"/>
      <c r="BG25" s="621" t="s">
        <v>246</v>
      </c>
      <c r="BH25" s="622"/>
      <c r="BI25" s="622"/>
      <c r="BJ25" s="622"/>
      <c r="BK25" s="622"/>
      <c r="BL25" s="622"/>
      <c r="BM25" s="622"/>
      <c r="BN25" s="623"/>
      <c r="BO25" s="659" t="s">
        <v>235</v>
      </c>
      <c r="BP25" s="659"/>
      <c r="BQ25" s="659"/>
      <c r="BR25" s="659"/>
      <c r="BS25" s="660" t="s">
        <v>235</v>
      </c>
      <c r="BT25" s="660"/>
      <c r="BU25" s="660"/>
      <c r="BV25" s="660"/>
      <c r="BW25" s="660"/>
      <c r="BX25" s="660"/>
      <c r="BY25" s="660"/>
      <c r="BZ25" s="660"/>
      <c r="CA25" s="660"/>
      <c r="CB25" s="700"/>
      <c r="CD25" s="618" t="s">
        <v>296</v>
      </c>
      <c r="CE25" s="619"/>
      <c r="CF25" s="619"/>
      <c r="CG25" s="619"/>
      <c r="CH25" s="619"/>
      <c r="CI25" s="619"/>
      <c r="CJ25" s="619"/>
      <c r="CK25" s="619"/>
      <c r="CL25" s="619"/>
      <c r="CM25" s="619"/>
      <c r="CN25" s="619"/>
      <c r="CO25" s="619"/>
      <c r="CP25" s="619"/>
      <c r="CQ25" s="620"/>
      <c r="CR25" s="621">
        <v>6189589</v>
      </c>
      <c r="CS25" s="634"/>
      <c r="CT25" s="634"/>
      <c r="CU25" s="634"/>
      <c r="CV25" s="634"/>
      <c r="CW25" s="634"/>
      <c r="CX25" s="634"/>
      <c r="CY25" s="635"/>
      <c r="CZ25" s="624">
        <v>15.9</v>
      </c>
      <c r="DA25" s="636"/>
      <c r="DB25" s="636"/>
      <c r="DC25" s="637"/>
      <c r="DD25" s="627">
        <v>5695849</v>
      </c>
      <c r="DE25" s="634"/>
      <c r="DF25" s="634"/>
      <c r="DG25" s="634"/>
      <c r="DH25" s="634"/>
      <c r="DI25" s="634"/>
      <c r="DJ25" s="634"/>
      <c r="DK25" s="635"/>
      <c r="DL25" s="627">
        <v>5475887</v>
      </c>
      <c r="DM25" s="634"/>
      <c r="DN25" s="634"/>
      <c r="DO25" s="634"/>
      <c r="DP25" s="634"/>
      <c r="DQ25" s="634"/>
      <c r="DR25" s="634"/>
      <c r="DS25" s="634"/>
      <c r="DT25" s="634"/>
      <c r="DU25" s="634"/>
      <c r="DV25" s="635"/>
      <c r="DW25" s="624">
        <v>29.9</v>
      </c>
      <c r="DX25" s="636"/>
      <c r="DY25" s="636"/>
      <c r="DZ25" s="636"/>
      <c r="EA25" s="636"/>
      <c r="EB25" s="636"/>
      <c r="EC25" s="648"/>
    </row>
    <row r="26" spans="2:133" ht="11.25" customHeight="1" x14ac:dyDescent="0.15">
      <c r="B26" s="618" t="s">
        <v>297</v>
      </c>
      <c r="C26" s="619"/>
      <c r="D26" s="619"/>
      <c r="E26" s="619"/>
      <c r="F26" s="619"/>
      <c r="G26" s="619"/>
      <c r="H26" s="619"/>
      <c r="I26" s="619"/>
      <c r="J26" s="619"/>
      <c r="K26" s="619"/>
      <c r="L26" s="619"/>
      <c r="M26" s="619"/>
      <c r="N26" s="619"/>
      <c r="O26" s="619"/>
      <c r="P26" s="619"/>
      <c r="Q26" s="620"/>
      <c r="R26" s="621">
        <v>10444</v>
      </c>
      <c r="S26" s="622"/>
      <c r="T26" s="622"/>
      <c r="U26" s="622"/>
      <c r="V26" s="622"/>
      <c r="W26" s="622"/>
      <c r="X26" s="622"/>
      <c r="Y26" s="623"/>
      <c r="Z26" s="659">
        <v>0</v>
      </c>
      <c r="AA26" s="659"/>
      <c r="AB26" s="659"/>
      <c r="AC26" s="659"/>
      <c r="AD26" s="660">
        <v>10444</v>
      </c>
      <c r="AE26" s="660"/>
      <c r="AF26" s="660"/>
      <c r="AG26" s="660"/>
      <c r="AH26" s="660"/>
      <c r="AI26" s="660"/>
      <c r="AJ26" s="660"/>
      <c r="AK26" s="660"/>
      <c r="AL26" s="624">
        <v>0.1</v>
      </c>
      <c r="AM26" s="625"/>
      <c r="AN26" s="625"/>
      <c r="AO26" s="661"/>
      <c r="AP26" s="618" t="s">
        <v>298</v>
      </c>
      <c r="AQ26" s="698"/>
      <c r="AR26" s="698"/>
      <c r="AS26" s="698"/>
      <c r="AT26" s="698"/>
      <c r="AU26" s="698"/>
      <c r="AV26" s="698"/>
      <c r="AW26" s="698"/>
      <c r="AX26" s="698"/>
      <c r="AY26" s="698"/>
      <c r="AZ26" s="698"/>
      <c r="BA26" s="698"/>
      <c r="BB26" s="698"/>
      <c r="BC26" s="698"/>
      <c r="BD26" s="698"/>
      <c r="BE26" s="698"/>
      <c r="BF26" s="699"/>
      <c r="BG26" s="621" t="s">
        <v>235</v>
      </c>
      <c r="BH26" s="622"/>
      <c r="BI26" s="622"/>
      <c r="BJ26" s="622"/>
      <c r="BK26" s="622"/>
      <c r="BL26" s="622"/>
      <c r="BM26" s="622"/>
      <c r="BN26" s="623"/>
      <c r="BO26" s="659" t="s">
        <v>246</v>
      </c>
      <c r="BP26" s="659"/>
      <c r="BQ26" s="659"/>
      <c r="BR26" s="659"/>
      <c r="BS26" s="660" t="s">
        <v>235</v>
      </c>
      <c r="BT26" s="660"/>
      <c r="BU26" s="660"/>
      <c r="BV26" s="660"/>
      <c r="BW26" s="660"/>
      <c r="BX26" s="660"/>
      <c r="BY26" s="660"/>
      <c r="BZ26" s="660"/>
      <c r="CA26" s="660"/>
      <c r="CB26" s="700"/>
      <c r="CD26" s="618" t="s">
        <v>299</v>
      </c>
      <c r="CE26" s="619"/>
      <c r="CF26" s="619"/>
      <c r="CG26" s="619"/>
      <c r="CH26" s="619"/>
      <c r="CI26" s="619"/>
      <c r="CJ26" s="619"/>
      <c r="CK26" s="619"/>
      <c r="CL26" s="619"/>
      <c r="CM26" s="619"/>
      <c r="CN26" s="619"/>
      <c r="CO26" s="619"/>
      <c r="CP26" s="619"/>
      <c r="CQ26" s="620"/>
      <c r="CR26" s="621">
        <v>3762293</v>
      </c>
      <c r="CS26" s="622"/>
      <c r="CT26" s="622"/>
      <c r="CU26" s="622"/>
      <c r="CV26" s="622"/>
      <c r="CW26" s="622"/>
      <c r="CX26" s="622"/>
      <c r="CY26" s="623"/>
      <c r="CZ26" s="624">
        <v>9.6999999999999993</v>
      </c>
      <c r="DA26" s="636"/>
      <c r="DB26" s="636"/>
      <c r="DC26" s="637"/>
      <c r="DD26" s="627">
        <v>3633136</v>
      </c>
      <c r="DE26" s="622"/>
      <c r="DF26" s="622"/>
      <c r="DG26" s="622"/>
      <c r="DH26" s="622"/>
      <c r="DI26" s="622"/>
      <c r="DJ26" s="622"/>
      <c r="DK26" s="623"/>
      <c r="DL26" s="627" t="s">
        <v>148</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300</v>
      </c>
      <c r="C27" s="619"/>
      <c r="D27" s="619"/>
      <c r="E27" s="619"/>
      <c r="F27" s="619"/>
      <c r="G27" s="619"/>
      <c r="H27" s="619"/>
      <c r="I27" s="619"/>
      <c r="J27" s="619"/>
      <c r="K27" s="619"/>
      <c r="L27" s="619"/>
      <c r="M27" s="619"/>
      <c r="N27" s="619"/>
      <c r="O27" s="619"/>
      <c r="P27" s="619"/>
      <c r="Q27" s="620"/>
      <c r="R27" s="621">
        <v>265842</v>
      </c>
      <c r="S27" s="622"/>
      <c r="T27" s="622"/>
      <c r="U27" s="622"/>
      <c r="V27" s="622"/>
      <c r="W27" s="622"/>
      <c r="X27" s="622"/>
      <c r="Y27" s="623"/>
      <c r="Z27" s="659">
        <v>0.7</v>
      </c>
      <c r="AA27" s="659"/>
      <c r="AB27" s="659"/>
      <c r="AC27" s="659"/>
      <c r="AD27" s="660" t="s">
        <v>235</v>
      </c>
      <c r="AE27" s="660"/>
      <c r="AF27" s="660"/>
      <c r="AG27" s="660"/>
      <c r="AH27" s="660"/>
      <c r="AI27" s="660"/>
      <c r="AJ27" s="660"/>
      <c r="AK27" s="660"/>
      <c r="AL27" s="624" t="s">
        <v>235</v>
      </c>
      <c r="AM27" s="625"/>
      <c r="AN27" s="625"/>
      <c r="AO27" s="661"/>
      <c r="AP27" s="618" t="s">
        <v>301</v>
      </c>
      <c r="AQ27" s="619"/>
      <c r="AR27" s="619"/>
      <c r="AS27" s="619"/>
      <c r="AT27" s="619"/>
      <c r="AU27" s="619"/>
      <c r="AV27" s="619"/>
      <c r="AW27" s="619"/>
      <c r="AX27" s="619"/>
      <c r="AY27" s="619"/>
      <c r="AZ27" s="619"/>
      <c r="BA27" s="619"/>
      <c r="BB27" s="619"/>
      <c r="BC27" s="619"/>
      <c r="BD27" s="619"/>
      <c r="BE27" s="619"/>
      <c r="BF27" s="620"/>
      <c r="BG27" s="621">
        <v>13511152</v>
      </c>
      <c r="BH27" s="622"/>
      <c r="BI27" s="622"/>
      <c r="BJ27" s="622"/>
      <c r="BK27" s="622"/>
      <c r="BL27" s="622"/>
      <c r="BM27" s="622"/>
      <c r="BN27" s="623"/>
      <c r="BO27" s="659">
        <v>100</v>
      </c>
      <c r="BP27" s="659"/>
      <c r="BQ27" s="659"/>
      <c r="BR27" s="659"/>
      <c r="BS27" s="660">
        <v>329</v>
      </c>
      <c r="BT27" s="660"/>
      <c r="BU27" s="660"/>
      <c r="BV27" s="660"/>
      <c r="BW27" s="660"/>
      <c r="BX27" s="660"/>
      <c r="BY27" s="660"/>
      <c r="BZ27" s="660"/>
      <c r="CA27" s="660"/>
      <c r="CB27" s="700"/>
      <c r="CD27" s="618" t="s">
        <v>302</v>
      </c>
      <c r="CE27" s="619"/>
      <c r="CF27" s="619"/>
      <c r="CG27" s="619"/>
      <c r="CH27" s="619"/>
      <c r="CI27" s="619"/>
      <c r="CJ27" s="619"/>
      <c r="CK27" s="619"/>
      <c r="CL27" s="619"/>
      <c r="CM27" s="619"/>
      <c r="CN27" s="619"/>
      <c r="CO27" s="619"/>
      <c r="CP27" s="619"/>
      <c r="CQ27" s="620"/>
      <c r="CR27" s="621">
        <v>7126326</v>
      </c>
      <c r="CS27" s="634"/>
      <c r="CT27" s="634"/>
      <c r="CU27" s="634"/>
      <c r="CV27" s="634"/>
      <c r="CW27" s="634"/>
      <c r="CX27" s="634"/>
      <c r="CY27" s="635"/>
      <c r="CZ27" s="624">
        <v>18.3</v>
      </c>
      <c r="DA27" s="636"/>
      <c r="DB27" s="636"/>
      <c r="DC27" s="637"/>
      <c r="DD27" s="627">
        <v>2246973</v>
      </c>
      <c r="DE27" s="634"/>
      <c r="DF27" s="634"/>
      <c r="DG27" s="634"/>
      <c r="DH27" s="634"/>
      <c r="DI27" s="634"/>
      <c r="DJ27" s="634"/>
      <c r="DK27" s="635"/>
      <c r="DL27" s="627">
        <v>2109720</v>
      </c>
      <c r="DM27" s="634"/>
      <c r="DN27" s="634"/>
      <c r="DO27" s="634"/>
      <c r="DP27" s="634"/>
      <c r="DQ27" s="634"/>
      <c r="DR27" s="634"/>
      <c r="DS27" s="634"/>
      <c r="DT27" s="634"/>
      <c r="DU27" s="634"/>
      <c r="DV27" s="635"/>
      <c r="DW27" s="624">
        <v>11.5</v>
      </c>
      <c r="DX27" s="636"/>
      <c r="DY27" s="636"/>
      <c r="DZ27" s="636"/>
      <c r="EA27" s="636"/>
      <c r="EB27" s="636"/>
      <c r="EC27" s="648"/>
    </row>
    <row r="28" spans="2:133" ht="11.25" customHeight="1" x14ac:dyDescent="0.15">
      <c r="B28" s="618" t="s">
        <v>303</v>
      </c>
      <c r="C28" s="619"/>
      <c r="D28" s="619"/>
      <c r="E28" s="619"/>
      <c r="F28" s="619"/>
      <c r="G28" s="619"/>
      <c r="H28" s="619"/>
      <c r="I28" s="619"/>
      <c r="J28" s="619"/>
      <c r="K28" s="619"/>
      <c r="L28" s="619"/>
      <c r="M28" s="619"/>
      <c r="N28" s="619"/>
      <c r="O28" s="619"/>
      <c r="P28" s="619"/>
      <c r="Q28" s="620"/>
      <c r="R28" s="621">
        <v>408732</v>
      </c>
      <c r="S28" s="622"/>
      <c r="T28" s="622"/>
      <c r="U28" s="622"/>
      <c r="V28" s="622"/>
      <c r="W28" s="622"/>
      <c r="X28" s="622"/>
      <c r="Y28" s="623"/>
      <c r="Z28" s="659">
        <v>1</v>
      </c>
      <c r="AA28" s="659"/>
      <c r="AB28" s="659"/>
      <c r="AC28" s="659"/>
      <c r="AD28" s="660">
        <v>103167</v>
      </c>
      <c r="AE28" s="660"/>
      <c r="AF28" s="660"/>
      <c r="AG28" s="660"/>
      <c r="AH28" s="660"/>
      <c r="AI28" s="660"/>
      <c r="AJ28" s="660"/>
      <c r="AK28" s="660"/>
      <c r="AL28" s="624">
        <v>0.6</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304</v>
      </c>
      <c r="CE28" s="619"/>
      <c r="CF28" s="619"/>
      <c r="CG28" s="619"/>
      <c r="CH28" s="619"/>
      <c r="CI28" s="619"/>
      <c r="CJ28" s="619"/>
      <c r="CK28" s="619"/>
      <c r="CL28" s="619"/>
      <c r="CM28" s="619"/>
      <c r="CN28" s="619"/>
      <c r="CO28" s="619"/>
      <c r="CP28" s="619"/>
      <c r="CQ28" s="620"/>
      <c r="CR28" s="621">
        <v>2871767</v>
      </c>
      <c r="CS28" s="622"/>
      <c r="CT28" s="622"/>
      <c r="CU28" s="622"/>
      <c r="CV28" s="622"/>
      <c r="CW28" s="622"/>
      <c r="CX28" s="622"/>
      <c r="CY28" s="623"/>
      <c r="CZ28" s="624">
        <v>7.4</v>
      </c>
      <c r="DA28" s="636"/>
      <c r="DB28" s="636"/>
      <c r="DC28" s="637"/>
      <c r="DD28" s="627">
        <v>2817566</v>
      </c>
      <c r="DE28" s="622"/>
      <c r="DF28" s="622"/>
      <c r="DG28" s="622"/>
      <c r="DH28" s="622"/>
      <c r="DI28" s="622"/>
      <c r="DJ28" s="622"/>
      <c r="DK28" s="623"/>
      <c r="DL28" s="627">
        <v>2817566</v>
      </c>
      <c r="DM28" s="622"/>
      <c r="DN28" s="622"/>
      <c r="DO28" s="622"/>
      <c r="DP28" s="622"/>
      <c r="DQ28" s="622"/>
      <c r="DR28" s="622"/>
      <c r="DS28" s="622"/>
      <c r="DT28" s="622"/>
      <c r="DU28" s="622"/>
      <c r="DV28" s="623"/>
      <c r="DW28" s="624">
        <v>15.4</v>
      </c>
      <c r="DX28" s="636"/>
      <c r="DY28" s="636"/>
      <c r="DZ28" s="636"/>
      <c r="EA28" s="636"/>
      <c r="EB28" s="636"/>
      <c r="EC28" s="648"/>
    </row>
    <row r="29" spans="2:133" ht="11.25" customHeight="1" x14ac:dyDescent="0.15">
      <c r="B29" s="618" t="s">
        <v>305</v>
      </c>
      <c r="C29" s="619"/>
      <c r="D29" s="619"/>
      <c r="E29" s="619"/>
      <c r="F29" s="619"/>
      <c r="G29" s="619"/>
      <c r="H29" s="619"/>
      <c r="I29" s="619"/>
      <c r="J29" s="619"/>
      <c r="K29" s="619"/>
      <c r="L29" s="619"/>
      <c r="M29" s="619"/>
      <c r="N29" s="619"/>
      <c r="O29" s="619"/>
      <c r="P29" s="619"/>
      <c r="Q29" s="620"/>
      <c r="R29" s="621">
        <v>147046</v>
      </c>
      <c r="S29" s="622"/>
      <c r="T29" s="622"/>
      <c r="U29" s="622"/>
      <c r="V29" s="622"/>
      <c r="W29" s="622"/>
      <c r="X29" s="622"/>
      <c r="Y29" s="623"/>
      <c r="Z29" s="659">
        <v>0.4</v>
      </c>
      <c r="AA29" s="659"/>
      <c r="AB29" s="659"/>
      <c r="AC29" s="659"/>
      <c r="AD29" s="660" t="s">
        <v>148</v>
      </c>
      <c r="AE29" s="660"/>
      <c r="AF29" s="660"/>
      <c r="AG29" s="660"/>
      <c r="AH29" s="660"/>
      <c r="AI29" s="660"/>
      <c r="AJ29" s="660"/>
      <c r="AK29" s="660"/>
      <c r="AL29" s="624" t="s">
        <v>235</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306</v>
      </c>
      <c r="CE29" s="641"/>
      <c r="CF29" s="618" t="s">
        <v>307</v>
      </c>
      <c r="CG29" s="619"/>
      <c r="CH29" s="619"/>
      <c r="CI29" s="619"/>
      <c r="CJ29" s="619"/>
      <c r="CK29" s="619"/>
      <c r="CL29" s="619"/>
      <c r="CM29" s="619"/>
      <c r="CN29" s="619"/>
      <c r="CO29" s="619"/>
      <c r="CP29" s="619"/>
      <c r="CQ29" s="620"/>
      <c r="CR29" s="621">
        <v>2871761</v>
      </c>
      <c r="CS29" s="634"/>
      <c r="CT29" s="634"/>
      <c r="CU29" s="634"/>
      <c r="CV29" s="634"/>
      <c r="CW29" s="634"/>
      <c r="CX29" s="634"/>
      <c r="CY29" s="635"/>
      <c r="CZ29" s="624">
        <v>7.4</v>
      </c>
      <c r="DA29" s="636"/>
      <c r="DB29" s="636"/>
      <c r="DC29" s="637"/>
      <c r="DD29" s="627">
        <v>2817560</v>
      </c>
      <c r="DE29" s="634"/>
      <c r="DF29" s="634"/>
      <c r="DG29" s="634"/>
      <c r="DH29" s="634"/>
      <c r="DI29" s="634"/>
      <c r="DJ29" s="634"/>
      <c r="DK29" s="635"/>
      <c r="DL29" s="627">
        <v>2817560</v>
      </c>
      <c r="DM29" s="634"/>
      <c r="DN29" s="634"/>
      <c r="DO29" s="634"/>
      <c r="DP29" s="634"/>
      <c r="DQ29" s="634"/>
      <c r="DR29" s="634"/>
      <c r="DS29" s="634"/>
      <c r="DT29" s="634"/>
      <c r="DU29" s="634"/>
      <c r="DV29" s="635"/>
      <c r="DW29" s="624">
        <v>15.4</v>
      </c>
      <c r="DX29" s="636"/>
      <c r="DY29" s="636"/>
      <c r="DZ29" s="636"/>
      <c r="EA29" s="636"/>
      <c r="EB29" s="636"/>
      <c r="EC29" s="648"/>
    </row>
    <row r="30" spans="2:133" ht="11.25" customHeight="1" x14ac:dyDescent="0.15">
      <c r="B30" s="618" t="s">
        <v>308</v>
      </c>
      <c r="C30" s="619"/>
      <c r="D30" s="619"/>
      <c r="E30" s="619"/>
      <c r="F30" s="619"/>
      <c r="G30" s="619"/>
      <c r="H30" s="619"/>
      <c r="I30" s="619"/>
      <c r="J30" s="619"/>
      <c r="K30" s="619"/>
      <c r="L30" s="619"/>
      <c r="M30" s="619"/>
      <c r="N30" s="619"/>
      <c r="O30" s="619"/>
      <c r="P30" s="619"/>
      <c r="Q30" s="620"/>
      <c r="R30" s="621">
        <v>5587276</v>
      </c>
      <c r="S30" s="622"/>
      <c r="T30" s="622"/>
      <c r="U30" s="622"/>
      <c r="V30" s="622"/>
      <c r="W30" s="622"/>
      <c r="X30" s="622"/>
      <c r="Y30" s="623"/>
      <c r="Z30" s="659">
        <v>13.7</v>
      </c>
      <c r="AA30" s="659"/>
      <c r="AB30" s="659"/>
      <c r="AC30" s="659"/>
      <c r="AD30" s="660" t="s">
        <v>235</v>
      </c>
      <c r="AE30" s="660"/>
      <c r="AF30" s="660"/>
      <c r="AG30" s="660"/>
      <c r="AH30" s="660"/>
      <c r="AI30" s="660"/>
      <c r="AJ30" s="660"/>
      <c r="AK30" s="660"/>
      <c r="AL30" s="624" t="s">
        <v>246</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309</v>
      </c>
      <c r="BH30" s="696"/>
      <c r="BI30" s="696"/>
      <c r="BJ30" s="696"/>
      <c r="BK30" s="696"/>
      <c r="BL30" s="696"/>
      <c r="BM30" s="696"/>
      <c r="BN30" s="696"/>
      <c r="BO30" s="696"/>
      <c r="BP30" s="696"/>
      <c r="BQ30" s="697"/>
      <c r="BR30" s="673" t="s">
        <v>310</v>
      </c>
      <c r="BS30" s="696"/>
      <c r="BT30" s="696"/>
      <c r="BU30" s="696"/>
      <c r="BV30" s="696"/>
      <c r="BW30" s="696"/>
      <c r="BX30" s="696"/>
      <c r="BY30" s="696"/>
      <c r="BZ30" s="696"/>
      <c r="CA30" s="696"/>
      <c r="CB30" s="697"/>
      <c r="CD30" s="642"/>
      <c r="CE30" s="643"/>
      <c r="CF30" s="618" t="s">
        <v>311</v>
      </c>
      <c r="CG30" s="619"/>
      <c r="CH30" s="619"/>
      <c r="CI30" s="619"/>
      <c r="CJ30" s="619"/>
      <c r="CK30" s="619"/>
      <c r="CL30" s="619"/>
      <c r="CM30" s="619"/>
      <c r="CN30" s="619"/>
      <c r="CO30" s="619"/>
      <c r="CP30" s="619"/>
      <c r="CQ30" s="620"/>
      <c r="CR30" s="621">
        <v>2738473</v>
      </c>
      <c r="CS30" s="622"/>
      <c r="CT30" s="622"/>
      <c r="CU30" s="622"/>
      <c r="CV30" s="622"/>
      <c r="CW30" s="622"/>
      <c r="CX30" s="622"/>
      <c r="CY30" s="623"/>
      <c r="CZ30" s="624">
        <v>7</v>
      </c>
      <c r="DA30" s="636"/>
      <c r="DB30" s="636"/>
      <c r="DC30" s="637"/>
      <c r="DD30" s="627">
        <v>2684272</v>
      </c>
      <c r="DE30" s="622"/>
      <c r="DF30" s="622"/>
      <c r="DG30" s="622"/>
      <c r="DH30" s="622"/>
      <c r="DI30" s="622"/>
      <c r="DJ30" s="622"/>
      <c r="DK30" s="623"/>
      <c r="DL30" s="627">
        <v>2684272</v>
      </c>
      <c r="DM30" s="622"/>
      <c r="DN30" s="622"/>
      <c r="DO30" s="622"/>
      <c r="DP30" s="622"/>
      <c r="DQ30" s="622"/>
      <c r="DR30" s="622"/>
      <c r="DS30" s="622"/>
      <c r="DT30" s="622"/>
      <c r="DU30" s="622"/>
      <c r="DV30" s="623"/>
      <c r="DW30" s="624">
        <v>14.7</v>
      </c>
      <c r="DX30" s="636"/>
      <c r="DY30" s="636"/>
      <c r="DZ30" s="636"/>
      <c r="EA30" s="636"/>
      <c r="EB30" s="636"/>
      <c r="EC30" s="648"/>
    </row>
    <row r="31" spans="2:133" ht="11.25" customHeight="1" x14ac:dyDescent="0.15">
      <c r="B31" s="688" t="s">
        <v>312</v>
      </c>
      <c r="C31" s="689"/>
      <c r="D31" s="689"/>
      <c r="E31" s="689"/>
      <c r="F31" s="689"/>
      <c r="G31" s="689"/>
      <c r="H31" s="689"/>
      <c r="I31" s="689"/>
      <c r="J31" s="689"/>
      <c r="K31" s="689"/>
      <c r="L31" s="689"/>
      <c r="M31" s="689"/>
      <c r="N31" s="689"/>
      <c r="O31" s="689"/>
      <c r="P31" s="689"/>
      <c r="Q31" s="690"/>
      <c r="R31" s="621" t="s">
        <v>148</v>
      </c>
      <c r="S31" s="622"/>
      <c r="T31" s="622"/>
      <c r="U31" s="622"/>
      <c r="V31" s="622"/>
      <c r="W31" s="622"/>
      <c r="X31" s="622"/>
      <c r="Y31" s="623"/>
      <c r="Z31" s="659" t="s">
        <v>148</v>
      </c>
      <c r="AA31" s="659"/>
      <c r="AB31" s="659"/>
      <c r="AC31" s="659"/>
      <c r="AD31" s="660" t="s">
        <v>246</v>
      </c>
      <c r="AE31" s="660"/>
      <c r="AF31" s="660"/>
      <c r="AG31" s="660"/>
      <c r="AH31" s="660"/>
      <c r="AI31" s="660"/>
      <c r="AJ31" s="660"/>
      <c r="AK31" s="660"/>
      <c r="AL31" s="624" t="s">
        <v>246</v>
      </c>
      <c r="AM31" s="625"/>
      <c r="AN31" s="625"/>
      <c r="AO31" s="661"/>
      <c r="AP31" s="691" t="s">
        <v>313</v>
      </c>
      <c r="AQ31" s="692"/>
      <c r="AR31" s="692"/>
      <c r="AS31" s="692"/>
      <c r="AT31" s="693" t="s">
        <v>314</v>
      </c>
      <c r="AU31" s="218"/>
      <c r="AV31" s="218"/>
      <c r="AW31" s="218"/>
      <c r="AX31" s="679" t="s">
        <v>189</v>
      </c>
      <c r="AY31" s="680"/>
      <c r="AZ31" s="680"/>
      <c r="BA31" s="680"/>
      <c r="BB31" s="680"/>
      <c r="BC31" s="680"/>
      <c r="BD31" s="680"/>
      <c r="BE31" s="680"/>
      <c r="BF31" s="681"/>
      <c r="BG31" s="683">
        <v>99.2</v>
      </c>
      <c r="BH31" s="684"/>
      <c r="BI31" s="684"/>
      <c r="BJ31" s="684"/>
      <c r="BK31" s="684"/>
      <c r="BL31" s="684"/>
      <c r="BM31" s="685">
        <v>96.6</v>
      </c>
      <c r="BN31" s="684"/>
      <c r="BO31" s="684"/>
      <c r="BP31" s="684"/>
      <c r="BQ31" s="686"/>
      <c r="BR31" s="683">
        <v>99.3</v>
      </c>
      <c r="BS31" s="684"/>
      <c r="BT31" s="684"/>
      <c r="BU31" s="684"/>
      <c r="BV31" s="684"/>
      <c r="BW31" s="684"/>
      <c r="BX31" s="685">
        <v>96.6</v>
      </c>
      <c r="BY31" s="684"/>
      <c r="BZ31" s="684"/>
      <c r="CA31" s="684"/>
      <c r="CB31" s="686"/>
      <c r="CD31" s="642"/>
      <c r="CE31" s="643"/>
      <c r="CF31" s="618" t="s">
        <v>315</v>
      </c>
      <c r="CG31" s="619"/>
      <c r="CH31" s="619"/>
      <c r="CI31" s="619"/>
      <c r="CJ31" s="619"/>
      <c r="CK31" s="619"/>
      <c r="CL31" s="619"/>
      <c r="CM31" s="619"/>
      <c r="CN31" s="619"/>
      <c r="CO31" s="619"/>
      <c r="CP31" s="619"/>
      <c r="CQ31" s="620"/>
      <c r="CR31" s="621">
        <v>133288</v>
      </c>
      <c r="CS31" s="634"/>
      <c r="CT31" s="634"/>
      <c r="CU31" s="634"/>
      <c r="CV31" s="634"/>
      <c r="CW31" s="634"/>
      <c r="CX31" s="634"/>
      <c r="CY31" s="635"/>
      <c r="CZ31" s="624">
        <v>0.3</v>
      </c>
      <c r="DA31" s="636"/>
      <c r="DB31" s="636"/>
      <c r="DC31" s="637"/>
      <c r="DD31" s="627">
        <v>133288</v>
      </c>
      <c r="DE31" s="634"/>
      <c r="DF31" s="634"/>
      <c r="DG31" s="634"/>
      <c r="DH31" s="634"/>
      <c r="DI31" s="634"/>
      <c r="DJ31" s="634"/>
      <c r="DK31" s="635"/>
      <c r="DL31" s="627">
        <v>133288</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316</v>
      </c>
      <c r="C32" s="619"/>
      <c r="D32" s="619"/>
      <c r="E32" s="619"/>
      <c r="F32" s="619"/>
      <c r="G32" s="619"/>
      <c r="H32" s="619"/>
      <c r="I32" s="619"/>
      <c r="J32" s="619"/>
      <c r="K32" s="619"/>
      <c r="L32" s="619"/>
      <c r="M32" s="619"/>
      <c r="N32" s="619"/>
      <c r="O32" s="619"/>
      <c r="P32" s="619"/>
      <c r="Q32" s="620"/>
      <c r="R32" s="621">
        <v>2067306</v>
      </c>
      <c r="S32" s="622"/>
      <c r="T32" s="622"/>
      <c r="U32" s="622"/>
      <c r="V32" s="622"/>
      <c r="W32" s="622"/>
      <c r="X32" s="622"/>
      <c r="Y32" s="623"/>
      <c r="Z32" s="659">
        <v>5.0999999999999996</v>
      </c>
      <c r="AA32" s="659"/>
      <c r="AB32" s="659"/>
      <c r="AC32" s="659"/>
      <c r="AD32" s="660" t="s">
        <v>246</v>
      </c>
      <c r="AE32" s="660"/>
      <c r="AF32" s="660"/>
      <c r="AG32" s="660"/>
      <c r="AH32" s="660"/>
      <c r="AI32" s="660"/>
      <c r="AJ32" s="660"/>
      <c r="AK32" s="660"/>
      <c r="AL32" s="624" t="s">
        <v>235</v>
      </c>
      <c r="AM32" s="625"/>
      <c r="AN32" s="625"/>
      <c r="AO32" s="661"/>
      <c r="AP32" s="662"/>
      <c r="AQ32" s="663"/>
      <c r="AR32" s="663"/>
      <c r="AS32" s="663"/>
      <c r="AT32" s="694"/>
      <c r="AU32" s="214" t="s">
        <v>317</v>
      </c>
      <c r="AX32" s="618" t="s">
        <v>318</v>
      </c>
      <c r="AY32" s="619"/>
      <c r="AZ32" s="619"/>
      <c r="BA32" s="619"/>
      <c r="BB32" s="619"/>
      <c r="BC32" s="619"/>
      <c r="BD32" s="619"/>
      <c r="BE32" s="619"/>
      <c r="BF32" s="620"/>
      <c r="BG32" s="687">
        <v>99.2</v>
      </c>
      <c r="BH32" s="634"/>
      <c r="BI32" s="634"/>
      <c r="BJ32" s="634"/>
      <c r="BK32" s="634"/>
      <c r="BL32" s="634"/>
      <c r="BM32" s="625">
        <v>97.3</v>
      </c>
      <c r="BN32" s="634"/>
      <c r="BO32" s="634"/>
      <c r="BP32" s="634"/>
      <c r="BQ32" s="657"/>
      <c r="BR32" s="687">
        <v>99.1</v>
      </c>
      <c r="BS32" s="634"/>
      <c r="BT32" s="634"/>
      <c r="BU32" s="634"/>
      <c r="BV32" s="634"/>
      <c r="BW32" s="634"/>
      <c r="BX32" s="625">
        <v>96.9</v>
      </c>
      <c r="BY32" s="634"/>
      <c r="BZ32" s="634"/>
      <c r="CA32" s="634"/>
      <c r="CB32" s="657"/>
      <c r="CD32" s="644"/>
      <c r="CE32" s="645"/>
      <c r="CF32" s="618" t="s">
        <v>319</v>
      </c>
      <c r="CG32" s="619"/>
      <c r="CH32" s="619"/>
      <c r="CI32" s="619"/>
      <c r="CJ32" s="619"/>
      <c r="CK32" s="619"/>
      <c r="CL32" s="619"/>
      <c r="CM32" s="619"/>
      <c r="CN32" s="619"/>
      <c r="CO32" s="619"/>
      <c r="CP32" s="619"/>
      <c r="CQ32" s="620"/>
      <c r="CR32" s="621">
        <v>6</v>
      </c>
      <c r="CS32" s="622"/>
      <c r="CT32" s="622"/>
      <c r="CU32" s="622"/>
      <c r="CV32" s="622"/>
      <c r="CW32" s="622"/>
      <c r="CX32" s="622"/>
      <c r="CY32" s="623"/>
      <c r="CZ32" s="624">
        <v>0</v>
      </c>
      <c r="DA32" s="636"/>
      <c r="DB32" s="636"/>
      <c r="DC32" s="637"/>
      <c r="DD32" s="627">
        <v>6</v>
      </c>
      <c r="DE32" s="622"/>
      <c r="DF32" s="622"/>
      <c r="DG32" s="622"/>
      <c r="DH32" s="622"/>
      <c r="DI32" s="622"/>
      <c r="DJ32" s="622"/>
      <c r="DK32" s="623"/>
      <c r="DL32" s="627">
        <v>6</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320</v>
      </c>
      <c r="C33" s="619"/>
      <c r="D33" s="619"/>
      <c r="E33" s="619"/>
      <c r="F33" s="619"/>
      <c r="G33" s="619"/>
      <c r="H33" s="619"/>
      <c r="I33" s="619"/>
      <c r="J33" s="619"/>
      <c r="K33" s="619"/>
      <c r="L33" s="619"/>
      <c r="M33" s="619"/>
      <c r="N33" s="619"/>
      <c r="O33" s="619"/>
      <c r="P33" s="619"/>
      <c r="Q33" s="620"/>
      <c r="R33" s="621">
        <v>431717</v>
      </c>
      <c r="S33" s="622"/>
      <c r="T33" s="622"/>
      <c r="U33" s="622"/>
      <c r="V33" s="622"/>
      <c r="W33" s="622"/>
      <c r="X33" s="622"/>
      <c r="Y33" s="623"/>
      <c r="Z33" s="659">
        <v>1.1000000000000001</v>
      </c>
      <c r="AA33" s="659"/>
      <c r="AB33" s="659"/>
      <c r="AC33" s="659"/>
      <c r="AD33" s="660">
        <v>108097</v>
      </c>
      <c r="AE33" s="660"/>
      <c r="AF33" s="660"/>
      <c r="AG33" s="660"/>
      <c r="AH33" s="660"/>
      <c r="AI33" s="660"/>
      <c r="AJ33" s="660"/>
      <c r="AK33" s="660"/>
      <c r="AL33" s="624">
        <v>0.6</v>
      </c>
      <c r="AM33" s="625"/>
      <c r="AN33" s="625"/>
      <c r="AO33" s="661"/>
      <c r="AP33" s="664"/>
      <c r="AQ33" s="665"/>
      <c r="AR33" s="665"/>
      <c r="AS33" s="665"/>
      <c r="AT33" s="695"/>
      <c r="AU33" s="219"/>
      <c r="AV33" s="219"/>
      <c r="AW33" s="219"/>
      <c r="AX33" s="602" t="s">
        <v>321</v>
      </c>
      <c r="AY33" s="603"/>
      <c r="AZ33" s="603"/>
      <c r="BA33" s="603"/>
      <c r="BB33" s="603"/>
      <c r="BC33" s="603"/>
      <c r="BD33" s="603"/>
      <c r="BE33" s="603"/>
      <c r="BF33" s="604"/>
      <c r="BG33" s="682">
        <v>99.1</v>
      </c>
      <c r="BH33" s="606"/>
      <c r="BI33" s="606"/>
      <c r="BJ33" s="606"/>
      <c r="BK33" s="606"/>
      <c r="BL33" s="606"/>
      <c r="BM33" s="652">
        <v>95.9</v>
      </c>
      <c r="BN33" s="606"/>
      <c r="BO33" s="606"/>
      <c r="BP33" s="606"/>
      <c r="BQ33" s="669"/>
      <c r="BR33" s="682">
        <v>99.3</v>
      </c>
      <c r="BS33" s="606"/>
      <c r="BT33" s="606"/>
      <c r="BU33" s="606"/>
      <c r="BV33" s="606"/>
      <c r="BW33" s="606"/>
      <c r="BX33" s="652">
        <v>96.1</v>
      </c>
      <c r="BY33" s="606"/>
      <c r="BZ33" s="606"/>
      <c r="CA33" s="606"/>
      <c r="CB33" s="669"/>
      <c r="CD33" s="618" t="s">
        <v>322</v>
      </c>
      <c r="CE33" s="619"/>
      <c r="CF33" s="619"/>
      <c r="CG33" s="619"/>
      <c r="CH33" s="619"/>
      <c r="CI33" s="619"/>
      <c r="CJ33" s="619"/>
      <c r="CK33" s="619"/>
      <c r="CL33" s="619"/>
      <c r="CM33" s="619"/>
      <c r="CN33" s="619"/>
      <c r="CO33" s="619"/>
      <c r="CP33" s="619"/>
      <c r="CQ33" s="620"/>
      <c r="CR33" s="621">
        <v>18217197</v>
      </c>
      <c r="CS33" s="634"/>
      <c r="CT33" s="634"/>
      <c r="CU33" s="634"/>
      <c r="CV33" s="634"/>
      <c r="CW33" s="634"/>
      <c r="CX33" s="634"/>
      <c r="CY33" s="635"/>
      <c r="CZ33" s="624">
        <v>46.7</v>
      </c>
      <c r="DA33" s="636"/>
      <c r="DB33" s="636"/>
      <c r="DC33" s="637"/>
      <c r="DD33" s="627">
        <v>13649835</v>
      </c>
      <c r="DE33" s="634"/>
      <c r="DF33" s="634"/>
      <c r="DG33" s="634"/>
      <c r="DH33" s="634"/>
      <c r="DI33" s="634"/>
      <c r="DJ33" s="634"/>
      <c r="DK33" s="635"/>
      <c r="DL33" s="627">
        <v>6184419</v>
      </c>
      <c r="DM33" s="634"/>
      <c r="DN33" s="634"/>
      <c r="DO33" s="634"/>
      <c r="DP33" s="634"/>
      <c r="DQ33" s="634"/>
      <c r="DR33" s="634"/>
      <c r="DS33" s="634"/>
      <c r="DT33" s="634"/>
      <c r="DU33" s="634"/>
      <c r="DV33" s="635"/>
      <c r="DW33" s="624">
        <v>33.799999999999997</v>
      </c>
      <c r="DX33" s="636"/>
      <c r="DY33" s="636"/>
      <c r="DZ33" s="636"/>
      <c r="EA33" s="636"/>
      <c r="EB33" s="636"/>
      <c r="EC33" s="648"/>
    </row>
    <row r="34" spans="2:133" ht="11.25" customHeight="1" x14ac:dyDescent="0.15">
      <c r="B34" s="618" t="s">
        <v>323</v>
      </c>
      <c r="C34" s="619"/>
      <c r="D34" s="619"/>
      <c r="E34" s="619"/>
      <c r="F34" s="619"/>
      <c r="G34" s="619"/>
      <c r="H34" s="619"/>
      <c r="I34" s="619"/>
      <c r="J34" s="619"/>
      <c r="K34" s="619"/>
      <c r="L34" s="619"/>
      <c r="M34" s="619"/>
      <c r="N34" s="619"/>
      <c r="O34" s="619"/>
      <c r="P34" s="619"/>
      <c r="Q34" s="620"/>
      <c r="R34" s="621">
        <v>1452113</v>
      </c>
      <c r="S34" s="622"/>
      <c r="T34" s="622"/>
      <c r="U34" s="622"/>
      <c r="V34" s="622"/>
      <c r="W34" s="622"/>
      <c r="X34" s="622"/>
      <c r="Y34" s="623"/>
      <c r="Z34" s="659">
        <v>3.6</v>
      </c>
      <c r="AA34" s="659"/>
      <c r="AB34" s="659"/>
      <c r="AC34" s="659"/>
      <c r="AD34" s="660" t="s">
        <v>235</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6159716</v>
      </c>
      <c r="CS34" s="622"/>
      <c r="CT34" s="622"/>
      <c r="CU34" s="622"/>
      <c r="CV34" s="622"/>
      <c r="CW34" s="622"/>
      <c r="CX34" s="622"/>
      <c r="CY34" s="623"/>
      <c r="CZ34" s="624">
        <v>15.8</v>
      </c>
      <c r="DA34" s="636"/>
      <c r="DB34" s="636"/>
      <c r="DC34" s="637"/>
      <c r="DD34" s="627">
        <v>4302661</v>
      </c>
      <c r="DE34" s="622"/>
      <c r="DF34" s="622"/>
      <c r="DG34" s="622"/>
      <c r="DH34" s="622"/>
      <c r="DI34" s="622"/>
      <c r="DJ34" s="622"/>
      <c r="DK34" s="623"/>
      <c r="DL34" s="627">
        <v>3321223</v>
      </c>
      <c r="DM34" s="622"/>
      <c r="DN34" s="622"/>
      <c r="DO34" s="622"/>
      <c r="DP34" s="622"/>
      <c r="DQ34" s="622"/>
      <c r="DR34" s="622"/>
      <c r="DS34" s="622"/>
      <c r="DT34" s="622"/>
      <c r="DU34" s="622"/>
      <c r="DV34" s="623"/>
      <c r="DW34" s="624">
        <v>18.2</v>
      </c>
      <c r="DX34" s="636"/>
      <c r="DY34" s="636"/>
      <c r="DZ34" s="636"/>
      <c r="EA34" s="636"/>
      <c r="EB34" s="636"/>
      <c r="EC34" s="648"/>
    </row>
    <row r="35" spans="2:133" ht="11.25" customHeight="1" x14ac:dyDescent="0.15">
      <c r="B35" s="618" t="s">
        <v>325</v>
      </c>
      <c r="C35" s="619"/>
      <c r="D35" s="619"/>
      <c r="E35" s="619"/>
      <c r="F35" s="619"/>
      <c r="G35" s="619"/>
      <c r="H35" s="619"/>
      <c r="I35" s="619"/>
      <c r="J35" s="619"/>
      <c r="K35" s="619"/>
      <c r="L35" s="619"/>
      <c r="M35" s="619"/>
      <c r="N35" s="619"/>
      <c r="O35" s="619"/>
      <c r="P35" s="619"/>
      <c r="Q35" s="620"/>
      <c r="R35" s="621">
        <v>1093894</v>
      </c>
      <c r="S35" s="622"/>
      <c r="T35" s="622"/>
      <c r="U35" s="622"/>
      <c r="V35" s="622"/>
      <c r="W35" s="622"/>
      <c r="X35" s="622"/>
      <c r="Y35" s="623"/>
      <c r="Z35" s="659">
        <v>2.7</v>
      </c>
      <c r="AA35" s="659"/>
      <c r="AB35" s="659"/>
      <c r="AC35" s="659"/>
      <c r="AD35" s="660" t="s">
        <v>246</v>
      </c>
      <c r="AE35" s="660"/>
      <c r="AF35" s="660"/>
      <c r="AG35" s="660"/>
      <c r="AH35" s="660"/>
      <c r="AI35" s="660"/>
      <c r="AJ35" s="660"/>
      <c r="AK35" s="660"/>
      <c r="AL35" s="624" t="s">
        <v>246</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188205</v>
      </c>
      <c r="CS35" s="634"/>
      <c r="CT35" s="634"/>
      <c r="CU35" s="634"/>
      <c r="CV35" s="634"/>
      <c r="CW35" s="634"/>
      <c r="CX35" s="634"/>
      <c r="CY35" s="635"/>
      <c r="CZ35" s="624">
        <v>0.5</v>
      </c>
      <c r="DA35" s="636"/>
      <c r="DB35" s="636"/>
      <c r="DC35" s="637"/>
      <c r="DD35" s="627">
        <v>174884</v>
      </c>
      <c r="DE35" s="634"/>
      <c r="DF35" s="634"/>
      <c r="DG35" s="634"/>
      <c r="DH35" s="634"/>
      <c r="DI35" s="634"/>
      <c r="DJ35" s="634"/>
      <c r="DK35" s="635"/>
      <c r="DL35" s="627">
        <v>174884</v>
      </c>
      <c r="DM35" s="634"/>
      <c r="DN35" s="634"/>
      <c r="DO35" s="634"/>
      <c r="DP35" s="634"/>
      <c r="DQ35" s="634"/>
      <c r="DR35" s="634"/>
      <c r="DS35" s="634"/>
      <c r="DT35" s="634"/>
      <c r="DU35" s="634"/>
      <c r="DV35" s="635"/>
      <c r="DW35" s="624">
        <v>1</v>
      </c>
      <c r="DX35" s="636"/>
      <c r="DY35" s="636"/>
      <c r="DZ35" s="636"/>
      <c r="EA35" s="636"/>
      <c r="EB35" s="636"/>
      <c r="EC35" s="648"/>
    </row>
    <row r="36" spans="2:133" ht="11.25" customHeight="1" x14ac:dyDescent="0.15">
      <c r="B36" s="618" t="s">
        <v>329</v>
      </c>
      <c r="C36" s="619"/>
      <c r="D36" s="619"/>
      <c r="E36" s="619"/>
      <c r="F36" s="619"/>
      <c r="G36" s="619"/>
      <c r="H36" s="619"/>
      <c r="I36" s="619"/>
      <c r="J36" s="619"/>
      <c r="K36" s="619"/>
      <c r="L36" s="619"/>
      <c r="M36" s="619"/>
      <c r="N36" s="619"/>
      <c r="O36" s="619"/>
      <c r="P36" s="619"/>
      <c r="Q36" s="620"/>
      <c r="R36" s="621">
        <v>2745454</v>
      </c>
      <c r="S36" s="622"/>
      <c r="T36" s="622"/>
      <c r="U36" s="622"/>
      <c r="V36" s="622"/>
      <c r="W36" s="622"/>
      <c r="X36" s="622"/>
      <c r="Y36" s="623"/>
      <c r="Z36" s="659">
        <v>6.7</v>
      </c>
      <c r="AA36" s="659"/>
      <c r="AB36" s="659"/>
      <c r="AC36" s="659"/>
      <c r="AD36" s="660" t="s">
        <v>235</v>
      </c>
      <c r="AE36" s="660"/>
      <c r="AF36" s="660"/>
      <c r="AG36" s="660"/>
      <c r="AH36" s="660"/>
      <c r="AI36" s="660"/>
      <c r="AJ36" s="660"/>
      <c r="AK36" s="660"/>
      <c r="AL36" s="624" t="s">
        <v>235</v>
      </c>
      <c r="AM36" s="625"/>
      <c r="AN36" s="625"/>
      <c r="AO36" s="661"/>
      <c r="AP36" s="222"/>
      <c r="AQ36" s="670" t="s">
        <v>330</v>
      </c>
      <c r="AR36" s="671"/>
      <c r="AS36" s="671"/>
      <c r="AT36" s="671"/>
      <c r="AU36" s="671"/>
      <c r="AV36" s="671"/>
      <c r="AW36" s="671"/>
      <c r="AX36" s="671"/>
      <c r="AY36" s="672"/>
      <c r="AZ36" s="676">
        <v>1857111</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63221</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3800661</v>
      </c>
      <c r="CS36" s="622"/>
      <c r="CT36" s="622"/>
      <c r="CU36" s="622"/>
      <c r="CV36" s="622"/>
      <c r="CW36" s="622"/>
      <c r="CX36" s="622"/>
      <c r="CY36" s="623"/>
      <c r="CZ36" s="624">
        <v>9.8000000000000007</v>
      </c>
      <c r="DA36" s="636"/>
      <c r="DB36" s="636"/>
      <c r="DC36" s="637"/>
      <c r="DD36" s="627">
        <v>3357961</v>
      </c>
      <c r="DE36" s="622"/>
      <c r="DF36" s="622"/>
      <c r="DG36" s="622"/>
      <c r="DH36" s="622"/>
      <c r="DI36" s="622"/>
      <c r="DJ36" s="622"/>
      <c r="DK36" s="623"/>
      <c r="DL36" s="627">
        <v>1583917</v>
      </c>
      <c r="DM36" s="622"/>
      <c r="DN36" s="622"/>
      <c r="DO36" s="622"/>
      <c r="DP36" s="622"/>
      <c r="DQ36" s="622"/>
      <c r="DR36" s="622"/>
      <c r="DS36" s="622"/>
      <c r="DT36" s="622"/>
      <c r="DU36" s="622"/>
      <c r="DV36" s="623"/>
      <c r="DW36" s="624">
        <v>8.6999999999999993</v>
      </c>
      <c r="DX36" s="636"/>
      <c r="DY36" s="636"/>
      <c r="DZ36" s="636"/>
      <c r="EA36" s="636"/>
      <c r="EB36" s="636"/>
      <c r="EC36" s="648"/>
    </row>
    <row r="37" spans="2:133" ht="11.25" customHeight="1" x14ac:dyDescent="0.15">
      <c r="B37" s="618" t="s">
        <v>333</v>
      </c>
      <c r="C37" s="619"/>
      <c r="D37" s="619"/>
      <c r="E37" s="619"/>
      <c r="F37" s="619"/>
      <c r="G37" s="619"/>
      <c r="H37" s="619"/>
      <c r="I37" s="619"/>
      <c r="J37" s="619"/>
      <c r="K37" s="619"/>
      <c r="L37" s="619"/>
      <c r="M37" s="619"/>
      <c r="N37" s="619"/>
      <c r="O37" s="619"/>
      <c r="P37" s="619"/>
      <c r="Q37" s="620"/>
      <c r="R37" s="621">
        <v>5819788</v>
      </c>
      <c r="S37" s="622"/>
      <c r="T37" s="622"/>
      <c r="U37" s="622"/>
      <c r="V37" s="622"/>
      <c r="W37" s="622"/>
      <c r="X37" s="622"/>
      <c r="Y37" s="623"/>
      <c r="Z37" s="659">
        <v>14.2</v>
      </c>
      <c r="AA37" s="659"/>
      <c r="AB37" s="659"/>
      <c r="AC37" s="659"/>
      <c r="AD37" s="660">
        <v>14732</v>
      </c>
      <c r="AE37" s="660"/>
      <c r="AF37" s="660"/>
      <c r="AG37" s="660"/>
      <c r="AH37" s="660"/>
      <c r="AI37" s="660"/>
      <c r="AJ37" s="660"/>
      <c r="AK37" s="660"/>
      <c r="AL37" s="624">
        <v>0.1</v>
      </c>
      <c r="AM37" s="625"/>
      <c r="AN37" s="625"/>
      <c r="AO37" s="661"/>
      <c r="AQ37" s="654" t="s">
        <v>334</v>
      </c>
      <c r="AR37" s="655"/>
      <c r="AS37" s="655"/>
      <c r="AT37" s="655"/>
      <c r="AU37" s="655"/>
      <c r="AV37" s="655"/>
      <c r="AW37" s="655"/>
      <c r="AX37" s="655"/>
      <c r="AY37" s="656"/>
      <c r="AZ37" s="621">
        <v>235316</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40189</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1148013</v>
      </c>
      <c r="CS37" s="634"/>
      <c r="CT37" s="634"/>
      <c r="CU37" s="634"/>
      <c r="CV37" s="634"/>
      <c r="CW37" s="634"/>
      <c r="CX37" s="634"/>
      <c r="CY37" s="635"/>
      <c r="CZ37" s="624">
        <v>2.9</v>
      </c>
      <c r="DA37" s="636"/>
      <c r="DB37" s="636"/>
      <c r="DC37" s="637"/>
      <c r="DD37" s="627">
        <v>1148013</v>
      </c>
      <c r="DE37" s="634"/>
      <c r="DF37" s="634"/>
      <c r="DG37" s="634"/>
      <c r="DH37" s="634"/>
      <c r="DI37" s="634"/>
      <c r="DJ37" s="634"/>
      <c r="DK37" s="635"/>
      <c r="DL37" s="627">
        <v>1024197</v>
      </c>
      <c r="DM37" s="634"/>
      <c r="DN37" s="634"/>
      <c r="DO37" s="634"/>
      <c r="DP37" s="634"/>
      <c r="DQ37" s="634"/>
      <c r="DR37" s="634"/>
      <c r="DS37" s="634"/>
      <c r="DT37" s="634"/>
      <c r="DU37" s="634"/>
      <c r="DV37" s="635"/>
      <c r="DW37" s="624">
        <v>5.6</v>
      </c>
      <c r="DX37" s="636"/>
      <c r="DY37" s="636"/>
      <c r="DZ37" s="636"/>
      <c r="EA37" s="636"/>
      <c r="EB37" s="636"/>
      <c r="EC37" s="648"/>
    </row>
    <row r="38" spans="2:133" ht="11.25" customHeight="1" x14ac:dyDescent="0.15">
      <c r="B38" s="618" t="s">
        <v>337</v>
      </c>
      <c r="C38" s="619"/>
      <c r="D38" s="619"/>
      <c r="E38" s="619"/>
      <c r="F38" s="619"/>
      <c r="G38" s="619"/>
      <c r="H38" s="619"/>
      <c r="I38" s="619"/>
      <c r="J38" s="619"/>
      <c r="K38" s="619"/>
      <c r="L38" s="619"/>
      <c r="M38" s="619"/>
      <c r="N38" s="619"/>
      <c r="O38" s="619"/>
      <c r="P38" s="619"/>
      <c r="Q38" s="620"/>
      <c r="R38" s="621">
        <v>1628600</v>
      </c>
      <c r="S38" s="622"/>
      <c r="T38" s="622"/>
      <c r="U38" s="622"/>
      <c r="V38" s="622"/>
      <c r="W38" s="622"/>
      <c r="X38" s="622"/>
      <c r="Y38" s="623"/>
      <c r="Z38" s="659">
        <v>4</v>
      </c>
      <c r="AA38" s="659"/>
      <c r="AB38" s="659"/>
      <c r="AC38" s="659"/>
      <c r="AD38" s="660" t="s">
        <v>246</v>
      </c>
      <c r="AE38" s="660"/>
      <c r="AF38" s="660"/>
      <c r="AG38" s="660"/>
      <c r="AH38" s="660"/>
      <c r="AI38" s="660"/>
      <c r="AJ38" s="660"/>
      <c r="AK38" s="660"/>
      <c r="AL38" s="624" t="s">
        <v>235</v>
      </c>
      <c r="AM38" s="625"/>
      <c r="AN38" s="625"/>
      <c r="AO38" s="661"/>
      <c r="AQ38" s="654" t="s">
        <v>338</v>
      </c>
      <c r="AR38" s="655"/>
      <c r="AS38" s="655"/>
      <c r="AT38" s="655"/>
      <c r="AU38" s="655"/>
      <c r="AV38" s="655"/>
      <c r="AW38" s="655"/>
      <c r="AX38" s="655"/>
      <c r="AY38" s="656"/>
      <c r="AZ38" s="621">
        <v>2371</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9570</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1619424</v>
      </c>
      <c r="CS38" s="622"/>
      <c r="CT38" s="622"/>
      <c r="CU38" s="622"/>
      <c r="CV38" s="622"/>
      <c r="CW38" s="622"/>
      <c r="CX38" s="622"/>
      <c r="CY38" s="623"/>
      <c r="CZ38" s="624">
        <v>4.2</v>
      </c>
      <c r="DA38" s="636"/>
      <c r="DB38" s="636"/>
      <c r="DC38" s="637"/>
      <c r="DD38" s="627">
        <v>1174185</v>
      </c>
      <c r="DE38" s="622"/>
      <c r="DF38" s="622"/>
      <c r="DG38" s="622"/>
      <c r="DH38" s="622"/>
      <c r="DI38" s="622"/>
      <c r="DJ38" s="622"/>
      <c r="DK38" s="623"/>
      <c r="DL38" s="627">
        <v>1104395</v>
      </c>
      <c r="DM38" s="622"/>
      <c r="DN38" s="622"/>
      <c r="DO38" s="622"/>
      <c r="DP38" s="622"/>
      <c r="DQ38" s="622"/>
      <c r="DR38" s="622"/>
      <c r="DS38" s="622"/>
      <c r="DT38" s="622"/>
      <c r="DU38" s="622"/>
      <c r="DV38" s="623"/>
      <c r="DW38" s="624">
        <v>6</v>
      </c>
      <c r="DX38" s="636"/>
      <c r="DY38" s="636"/>
      <c r="DZ38" s="636"/>
      <c r="EA38" s="636"/>
      <c r="EB38" s="636"/>
      <c r="EC38" s="648"/>
    </row>
    <row r="39" spans="2:133" ht="11.25" customHeight="1" x14ac:dyDescent="0.15">
      <c r="B39" s="618" t="s">
        <v>341</v>
      </c>
      <c r="C39" s="619"/>
      <c r="D39" s="619"/>
      <c r="E39" s="619"/>
      <c r="F39" s="619"/>
      <c r="G39" s="619"/>
      <c r="H39" s="619"/>
      <c r="I39" s="619"/>
      <c r="J39" s="619"/>
      <c r="K39" s="619"/>
      <c r="L39" s="619"/>
      <c r="M39" s="619"/>
      <c r="N39" s="619"/>
      <c r="O39" s="619"/>
      <c r="P39" s="619"/>
      <c r="Q39" s="620"/>
      <c r="R39" s="621" t="s">
        <v>235</v>
      </c>
      <c r="S39" s="622"/>
      <c r="T39" s="622"/>
      <c r="U39" s="622"/>
      <c r="V39" s="622"/>
      <c r="W39" s="622"/>
      <c r="X39" s="622"/>
      <c r="Y39" s="623"/>
      <c r="Z39" s="659" t="s">
        <v>235</v>
      </c>
      <c r="AA39" s="659"/>
      <c r="AB39" s="659"/>
      <c r="AC39" s="659"/>
      <c r="AD39" s="660" t="s">
        <v>235</v>
      </c>
      <c r="AE39" s="660"/>
      <c r="AF39" s="660"/>
      <c r="AG39" s="660"/>
      <c r="AH39" s="660"/>
      <c r="AI39" s="660"/>
      <c r="AJ39" s="660"/>
      <c r="AK39" s="660"/>
      <c r="AL39" s="624" t="s">
        <v>246</v>
      </c>
      <c r="AM39" s="625"/>
      <c r="AN39" s="625"/>
      <c r="AO39" s="661"/>
      <c r="AQ39" s="654" t="s">
        <v>342</v>
      </c>
      <c r="AR39" s="655"/>
      <c r="AS39" s="655"/>
      <c r="AT39" s="655"/>
      <c r="AU39" s="655"/>
      <c r="AV39" s="655"/>
      <c r="AW39" s="655"/>
      <c r="AX39" s="655"/>
      <c r="AY39" s="656"/>
      <c r="AZ39" s="621" t="s">
        <v>246</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14908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6135991</v>
      </c>
      <c r="CS39" s="634"/>
      <c r="CT39" s="634"/>
      <c r="CU39" s="634"/>
      <c r="CV39" s="634"/>
      <c r="CW39" s="634"/>
      <c r="CX39" s="634"/>
      <c r="CY39" s="635"/>
      <c r="CZ39" s="624">
        <v>15.7</v>
      </c>
      <c r="DA39" s="636"/>
      <c r="DB39" s="636"/>
      <c r="DC39" s="637"/>
      <c r="DD39" s="627">
        <v>4636944</v>
      </c>
      <c r="DE39" s="634"/>
      <c r="DF39" s="634"/>
      <c r="DG39" s="634"/>
      <c r="DH39" s="634"/>
      <c r="DI39" s="634"/>
      <c r="DJ39" s="634"/>
      <c r="DK39" s="635"/>
      <c r="DL39" s="627" t="s">
        <v>246</v>
      </c>
      <c r="DM39" s="634"/>
      <c r="DN39" s="634"/>
      <c r="DO39" s="634"/>
      <c r="DP39" s="634"/>
      <c r="DQ39" s="634"/>
      <c r="DR39" s="634"/>
      <c r="DS39" s="634"/>
      <c r="DT39" s="634"/>
      <c r="DU39" s="634"/>
      <c r="DV39" s="635"/>
      <c r="DW39" s="624" t="s">
        <v>235</v>
      </c>
      <c r="DX39" s="636"/>
      <c r="DY39" s="636"/>
      <c r="DZ39" s="636"/>
      <c r="EA39" s="636"/>
      <c r="EB39" s="636"/>
      <c r="EC39" s="648"/>
    </row>
    <row r="40" spans="2:133" ht="11.25" customHeight="1" x14ac:dyDescent="0.15">
      <c r="B40" s="618" t="s">
        <v>345</v>
      </c>
      <c r="C40" s="619"/>
      <c r="D40" s="619"/>
      <c r="E40" s="619"/>
      <c r="F40" s="619"/>
      <c r="G40" s="619"/>
      <c r="H40" s="619"/>
      <c r="I40" s="619"/>
      <c r="J40" s="619"/>
      <c r="K40" s="619"/>
      <c r="L40" s="619"/>
      <c r="M40" s="619"/>
      <c r="N40" s="619"/>
      <c r="O40" s="619"/>
      <c r="P40" s="619"/>
      <c r="Q40" s="620"/>
      <c r="R40" s="621" t="s">
        <v>246</v>
      </c>
      <c r="S40" s="622"/>
      <c r="T40" s="622"/>
      <c r="U40" s="622"/>
      <c r="V40" s="622"/>
      <c r="W40" s="622"/>
      <c r="X40" s="622"/>
      <c r="Y40" s="623"/>
      <c r="Z40" s="659" t="s">
        <v>235</v>
      </c>
      <c r="AA40" s="659"/>
      <c r="AB40" s="659"/>
      <c r="AC40" s="659"/>
      <c r="AD40" s="660" t="s">
        <v>235</v>
      </c>
      <c r="AE40" s="660"/>
      <c r="AF40" s="660"/>
      <c r="AG40" s="660"/>
      <c r="AH40" s="660"/>
      <c r="AI40" s="660"/>
      <c r="AJ40" s="660"/>
      <c r="AK40" s="660"/>
      <c r="AL40" s="624" t="s">
        <v>235</v>
      </c>
      <c r="AM40" s="625"/>
      <c r="AN40" s="625"/>
      <c r="AO40" s="661"/>
      <c r="AQ40" s="654" t="s">
        <v>346</v>
      </c>
      <c r="AR40" s="655"/>
      <c r="AS40" s="655"/>
      <c r="AT40" s="655"/>
      <c r="AU40" s="655"/>
      <c r="AV40" s="655"/>
      <c r="AW40" s="655"/>
      <c r="AX40" s="655"/>
      <c r="AY40" s="656"/>
      <c r="AZ40" s="621" t="s">
        <v>235</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107</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313200</v>
      </c>
      <c r="CS40" s="622"/>
      <c r="CT40" s="622"/>
      <c r="CU40" s="622"/>
      <c r="CV40" s="622"/>
      <c r="CW40" s="622"/>
      <c r="CX40" s="622"/>
      <c r="CY40" s="623"/>
      <c r="CZ40" s="624">
        <v>0.8</v>
      </c>
      <c r="DA40" s="636"/>
      <c r="DB40" s="636"/>
      <c r="DC40" s="637"/>
      <c r="DD40" s="627">
        <v>3200</v>
      </c>
      <c r="DE40" s="622"/>
      <c r="DF40" s="622"/>
      <c r="DG40" s="622"/>
      <c r="DH40" s="622"/>
      <c r="DI40" s="622"/>
      <c r="DJ40" s="622"/>
      <c r="DK40" s="623"/>
      <c r="DL40" s="627" t="s">
        <v>148</v>
      </c>
      <c r="DM40" s="622"/>
      <c r="DN40" s="622"/>
      <c r="DO40" s="622"/>
      <c r="DP40" s="622"/>
      <c r="DQ40" s="622"/>
      <c r="DR40" s="622"/>
      <c r="DS40" s="622"/>
      <c r="DT40" s="622"/>
      <c r="DU40" s="622"/>
      <c r="DV40" s="623"/>
      <c r="DW40" s="624" t="s">
        <v>235</v>
      </c>
      <c r="DX40" s="636"/>
      <c r="DY40" s="636"/>
      <c r="DZ40" s="636"/>
      <c r="EA40" s="636"/>
      <c r="EB40" s="636"/>
      <c r="EC40" s="648"/>
    </row>
    <row r="41" spans="2:133" ht="11.25" customHeight="1" x14ac:dyDescent="0.15">
      <c r="B41" s="602" t="s">
        <v>350</v>
      </c>
      <c r="C41" s="603"/>
      <c r="D41" s="603"/>
      <c r="E41" s="603"/>
      <c r="F41" s="603"/>
      <c r="G41" s="603"/>
      <c r="H41" s="603"/>
      <c r="I41" s="603"/>
      <c r="J41" s="603"/>
      <c r="K41" s="603"/>
      <c r="L41" s="603"/>
      <c r="M41" s="603"/>
      <c r="N41" s="603"/>
      <c r="O41" s="603"/>
      <c r="P41" s="603"/>
      <c r="Q41" s="604"/>
      <c r="R41" s="605">
        <v>40895500</v>
      </c>
      <c r="S41" s="646"/>
      <c r="T41" s="646"/>
      <c r="U41" s="646"/>
      <c r="V41" s="646"/>
      <c r="W41" s="646"/>
      <c r="X41" s="646"/>
      <c r="Y41" s="649"/>
      <c r="Z41" s="650">
        <v>100</v>
      </c>
      <c r="AA41" s="650"/>
      <c r="AB41" s="650"/>
      <c r="AC41" s="650"/>
      <c r="AD41" s="651">
        <v>18297674</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524000</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235</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235</v>
      </c>
      <c r="DA41" s="636"/>
      <c r="DB41" s="636"/>
      <c r="DC41" s="637"/>
      <c r="DD41" s="627" t="s">
        <v>235</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354</v>
      </c>
      <c r="AR42" s="667"/>
      <c r="AS42" s="667"/>
      <c r="AT42" s="667"/>
      <c r="AU42" s="667"/>
      <c r="AV42" s="667"/>
      <c r="AW42" s="667"/>
      <c r="AX42" s="667"/>
      <c r="AY42" s="668"/>
      <c r="AZ42" s="605">
        <v>1095424</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322</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4566918</v>
      </c>
      <c r="CS42" s="634"/>
      <c r="CT42" s="634"/>
      <c r="CU42" s="634"/>
      <c r="CV42" s="634"/>
      <c r="CW42" s="634"/>
      <c r="CX42" s="634"/>
      <c r="CY42" s="635"/>
      <c r="CZ42" s="624">
        <v>11.7</v>
      </c>
      <c r="DA42" s="636"/>
      <c r="DB42" s="636"/>
      <c r="DC42" s="637"/>
      <c r="DD42" s="627">
        <v>1397176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357</v>
      </c>
      <c r="CD43" s="618" t="s">
        <v>358</v>
      </c>
      <c r="CE43" s="619"/>
      <c r="CF43" s="619"/>
      <c r="CG43" s="619"/>
      <c r="CH43" s="619"/>
      <c r="CI43" s="619"/>
      <c r="CJ43" s="619"/>
      <c r="CK43" s="619"/>
      <c r="CL43" s="619"/>
      <c r="CM43" s="619"/>
      <c r="CN43" s="619"/>
      <c r="CO43" s="619"/>
      <c r="CP43" s="619"/>
      <c r="CQ43" s="620"/>
      <c r="CR43" s="621">
        <v>108389</v>
      </c>
      <c r="CS43" s="634"/>
      <c r="CT43" s="634"/>
      <c r="CU43" s="634"/>
      <c r="CV43" s="634"/>
      <c r="CW43" s="634"/>
      <c r="CX43" s="634"/>
      <c r="CY43" s="635"/>
      <c r="CZ43" s="624">
        <v>0.3</v>
      </c>
      <c r="DA43" s="636"/>
      <c r="DB43" s="636"/>
      <c r="DC43" s="637"/>
      <c r="DD43" s="627">
        <v>108389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306</v>
      </c>
      <c r="CE44" s="641"/>
      <c r="CF44" s="618" t="s">
        <v>360</v>
      </c>
      <c r="CG44" s="619"/>
      <c r="CH44" s="619"/>
      <c r="CI44" s="619"/>
      <c r="CJ44" s="619"/>
      <c r="CK44" s="619"/>
      <c r="CL44" s="619"/>
      <c r="CM44" s="619"/>
      <c r="CN44" s="619"/>
      <c r="CO44" s="619"/>
      <c r="CP44" s="619"/>
      <c r="CQ44" s="620"/>
      <c r="CR44" s="621">
        <v>4533520</v>
      </c>
      <c r="CS44" s="622"/>
      <c r="CT44" s="622"/>
      <c r="CU44" s="622"/>
      <c r="CV44" s="622"/>
      <c r="CW44" s="622"/>
      <c r="CX44" s="622"/>
      <c r="CY44" s="623"/>
      <c r="CZ44" s="624">
        <v>11.6</v>
      </c>
      <c r="DA44" s="625"/>
      <c r="DB44" s="625"/>
      <c r="DC44" s="626"/>
      <c r="DD44" s="627">
        <v>1371347</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1533887</v>
      </c>
      <c r="CS45" s="634"/>
      <c r="CT45" s="634"/>
      <c r="CU45" s="634"/>
      <c r="CV45" s="634"/>
      <c r="CW45" s="634"/>
      <c r="CX45" s="634"/>
      <c r="CY45" s="635"/>
      <c r="CZ45" s="624">
        <v>3.9</v>
      </c>
      <c r="DA45" s="636"/>
      <c r="DB45" s="636"/>
      <c r="DC45" s="637"/>
      <c r="DD45" s="627">
        <v>131030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363</v>
      </c>
      <c r="CG46" s="619"/>
      <c r="CH46" s="619"/>
      <c r="CI46" s="619"/>
      <c r="CJ46" s="619"/>
      <c r="CK46" s="619"/>
      <c r="CL46" s="619"/>
      <c r="CM46" s="619"/>
      <c r="CN46" s="619"/>
      <c r="CO46" s="619"/>
      <c r="CP46" s="619"/>
      <c r="CQ46" s="620"/>
      <c r="CR46" s="621">
        <v>2951051</v>
      </c>
      <c r="CS46" s="622"/>
      <c r="CT46" s="622"/>
      <c r="CU46" s="622"/>
      <c r="CV46" s="622"/>
      <c r="CW46" s="622"/>
      <c r="CX46" s="622"/>
      <c r="CY46" s="623"/>
      <c r="CZ46" s="624">
        <v>7.6</v>
      </c>
      <c r="DA46" s="625"/>
      <c r="DB46" s="625"/>
      <c r="DC46" s="626"/>
      <c r="DD46" s="627">
        <v>1191735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364</v>
      </c>
      <c r="CG47" s="619"/>
      <c r="CH47" s="619"/>
      <c r="CI47" s="619"/>
      <c r="CJ47" s="619"/>
      <c r="CK47" s="619"/>
      <c r="CL47" s="619"/>
      <c r="CM47" s="619"/>
      <c r="CN47" s="619"/>
      <c r="CO47" s="619"/>
      <c r="CP47" s="619"/>
      <c r="CQ47" s="620"/>
      <c r="CR47" s="621">
        <v>33398</v>
      </c>
      <c r="CS47" s="634"/>
      <c r="CT47" s="634"/>
      <c r="CU47" s="634"/>
      <c r="CV47" s="634"/>
      <c r="CW47" s="634"/>
      <c r="CX47" s="634"/>
      <c r="CY47" s="635"/>
      <c r="CZ47" s="624">
        <v>0.1</v>
      </c>
      <c r="DA47" s="636"/>
      <c r="DB47" s="636"/>
      <c r="DC47" s="637"/>
      <c r="DD47" s="627">
        <v>25829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365</v>
      </c>
      <c r="CG48" s="619"/>
      <c r="CH48" s="619"/>
      <c r="CI48" s="619"/>
      <c r="CJ48" s="619"/>
      <c r="CK48" s="619"/>
      <c r="CL48" s="619"/>
      <c r="CM48" s="619"/>
      <c r="CN48" s="619"/>
      <c r="CO48" s="619"/>
      <c r="CP48" s="619"/>
      <c r="CQ48" s="620"/>
      <c r="CR48" s="621" t="s">
        <v>235</v>
      </c>
      <c r="CS48" s="622"/>
      <c r="CT48" s="622"/>
      <c r="CU48" s="622"/>
      <c r="CV48" s="622"/>
      <c r="CW48" s="622"/>
      <c r="CX48" s="622"/>
      <c r="CY48" s="623"/>
      <c r="CZ48" s="624" t="s">
        <v>246</v>
      </c>
      <c r="DA48" s="625"/>
      <c r="DB48" s="625"/>
      <c r="DC48" s="626"/>
      <c r="DD48" s="627" t="s">
        <v>246</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366</v>
      </c>
      <c r="CE49" s="603"/>
      <c r="CF49" s="603"/>
      <c r="CG49" s="603"/>
      <c r="CH49" s="603"/>
      <c r="CI49" s="603"/>
      <c r="CJ49" s="603"/>
      <c r="CK49" s="603"/>
      <c r="CL49" s="603"/>
      <c r="CM49" s="603"/>
      <c r="CN49" s="603"/>
      <c r="CO49" s="603"/>
      <c r="CP49" s="603"/>
      <c r="CQ49" s="604"/>
      <c r="CR49" s="605">
        <v>38971797</v>
      </c>
      <c r="CS49" s="606"/>
      <c r="CT49" s="606"/>
      <c r="CU49" s="606"/>
      <c r="CV49" s="606"/>
      <c r="CW49" s="606"/>
      <c r="CX49" s="606"/>
      <c r="CY49" s="607"/>
      <c r="CZ49" s="608">
        <v>100</v>
      </c>
      <c r="DA49" s="609"/>
      <c r="DB49" s="609"/>
      <c r="DC49" s="610"/>
      <c r="DD49" s="611">
        <v>25807399</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GjA9N5uHOxwrhmmV7i4kcswlFwl02/dkljvtbmQopZSlaSysWhO3HpIENoNKfCjhJVbWEP3ZxoHa2dbiaVycLw==" saltValue="DNwat8zFcI/wFVChIds9A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367</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368</v>
      </c>
      <c r="DK2" s="1092"/>
      <c r="DL2" s="1092"/>
      <c r="DM2" s="1092"/>
      <c r="DN2" s="1092"/>
      <c r="DO2" s="1093"/>
      <c r="DP2" s="228"/>
      <c r="DQ2" s="1091" t="s">
        <v>369</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370</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4"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4" t="s">
        <v>386</v>
      </c>
      <c r="DH5" s="1085"/>
      <c r="DI5" s="1085"/>
      <c r="DJ5" s="1085"/>
      <c r="DK5" s="1086"/>
      <c r="DL5" s="1084" t="s">
        <v>387</v>
      </c>
      <c r="DM5" s="1085"/>
      <c r="DN5" s="1085"/>
      <c r="DO5" s="1085"/>
      <c r="DP5" s="1086"/>
      <c r="DQ5" s="1001" t="s">
        <v>388</v>
      </c>
      <c r="DR5" s="1002"/>
      <c r="DS5" s="1002"/>
      <c r="DT5" s="1002"/>
      <c r="DU5" s="1003"/>
      <c r="DV5" s="1001" t="s">
        <v>379</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389</v>
      </c>
      <c r="C7" s="1048"/>
      <c r="D7" s="1048"/>
      <c r="E7" s="1048"/>
      <c r="F7" s="1048"/>
      <c r="G7" s="1048"/>
      <c r="H7" s="1048"/>
      <c r="I7" s="1048"/>
      <c r="J7" s="1048"/>
      <c r="K7" s="1048"/>
      <c r="L7" s="1048"/>
      <c r="M7" s="1048"/>
      <c r="N7" s="1048"/>
      <c r="O7" s="1048"/>
      <c r="P7" s="1049"/>
      <c r="Q7" s="1102">
        <v>39612</v>
      </c>
      <c r="R7" s="1103"/>
      <c r="S7" s="1103"/>
      <c r="T7" s="1103"/>
      <c r="U7" s="1103"/>
      <c r="V7" s="1103">
        <v>38370</v>
      </c>
      <c r="W7" s="1103"/>
      <c r="X7" s="1103"/>
      <c r="Y7" s="1103"/>
      <c r="Z7" s="1103"/>
      <c r="AA7" s="1103">
        <v>1242</v>
      </c>
      <c r="AB7" s="1103"/>
      <c r="AC7" s="1103"/>
      <c r="AD7" s="1103"/>
      <c r="AE7" s="1104"/>
      <c r="AF7" s="1105">
        <v>863</v>
      </c>
      <c r="AG7" s="1106"/>
      <c r="AH7" s="1106"/>
      <c r="AI7" s="1106"/>
      <c r="AJ7" s="1107"/>
      <c r="AK7" s="1108">
        <v>1710</v>
      </c>
      <c r="AL7" s="1109"/>
      <c r="AM7" s="1109"/>
      <c r="AN7" s="1109"/>
      <c r="AO7" s="1109"/>
      <c r="AP7" s="1109">
        <v>21283</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601</v>
      </c>
      <c r="BT7" s="1100"/>
      <c r="BU7" s="1100"/>
      <c r="BV7" s="1100"/>
      <c r="BW7" s="1100"/>
      <c r="BX7" s="1100"/>
      <c r="BY7" s="1100"/>
      <c r="BZ7" s="1100"/>
      <c r="CA7" s="1100"/>
      <c r="CB7" s="1100"/>
      <c r="CC7" s="1100"/>
      <c r="CD7" s="1100"/>
      <c r="CE7" s="1100"/>
      <c r="CF7" s="1100"/>
      <c r="CG7" s="1112"/>
      <c r="CH7" s="1096">
        <v>47</v>
      </c>
      <c r="CI7" s="1097"/>
      <c r="CJ7" s="1097"/>
      <c r="CK7" s="1097"/>
      <c r="CL7" s="1098"/>
      <c r="CM7" s="1096">
        <v>998</v>
      </c>
      <c r="CN7" s="1097"/>
      <c r="CO7" s="1097"/>
      <c r="CP7" s="1097"/>
      <c r="CQ7" s="1098"/>
      <c r="CR7" s="1096">
        <v>37</v>
      </c>
      <c r="CS7" s="1097"/>
      <c r="CT7" s="1097"/>
      <c r="CU7" s="1097"/>
      <c r="CV7" s="1098"/>
      <c r="CW7" s="1096" t="s">
        <v>604</v>
      </c>
      <c r="CX7" s="1097"/>
      <c r="CY7" s="1097"/>
      <c r="CZ7" s="1097"/>
      <c r="DA7" s="1098"/>
      <c r="DB7" s="1096" t="s">
        <v>604</v>
      </c>
      <c r="DC7" s="1097"/>
      <c r="DD7" s="1097"/>
      <c r="DE7" s="1097"/>
      <c r="DF7" s="1098"/>
      <c r="DG7" s="1096" t="s">
        <v>604</v>
      </c>
      <c r="DH7" s="1097"/>
      <c r="DI7" s="1097"/>
      <c r="DJ7" s="1097"/>
      <c r="DK7" s="1098"/>
      <c r="DL7" s="1096" t="s">
        <v>604</v>
      </c>
      <c r="DM7" s="1097"/>
      <c r="DN7" s="1097"/>
      <c r="DO7" s="1097"/>
      <c r="DP7" s="1098"/>
      <c r="DQ7" s="1096" t="s">
        <v>604</v>
      </c>
      <c r="DR7" s="1097"/>
      <c r="DS7" s="1097"/>
      <c r="DT7" s="1097"/>
      <c r="DU7" s="1098"/>
      <c r="DV7" s="1099"/>
      <c r="DW7" s="1100"/>
      <c r="DX7" s="1100"/>
      <c r="DY7" s="1100"/>
      <c r="DZ7" s="1101"/>
      <c r="EA7" s="234"/>
    </row>
    <row r="8" spans="1:131" s="235" customFormat="1" ht="26.25" customHeight="1" x14ac:dyDescent="0.15">
      <c r="A8" s="238">
        <v>2</v>
      </c>
      <c r="B8" s="1030" t="s">
        <v>390</v>
      </c>
      <c r="C8" s="1031"/>
      <c r="D8" s="1031"/>
      <c r="E8" s="1031"/>
      <c r="F8" s="1031"/>
      <c r="G8" s="1031"/>
      <c r="H8" s="1031"/>
      <c r="I8" s="1031"/>
      <c r="J8" s="1031"/>
      <c r="K8" s="1031"/>
      <c r="L8" s="1031"/>
      <c r="M8" s="1031"/>
      <c r="N8" s="1031"/>
      <c r="O8" s="1031"/>
      <c r="P8" s="1032"/>
      <c r="Q8" s="1038">
        <v>1197</v>
      </c>
      <c r="R8" s="1039"/>
      <c r="S8" s="1039"/>
      <c r="T8" s="1039"/>
      <c r="U8" s="1039"/>
      <c r="V8" s="1039">
        <v>1123</v>
      </c>
      <c r="W8" s="1039"/>
      <c r="X8" s="1039"/>
      <c r="Y8" s="1039"/>
      <c r="Z8" s="1039"/>
      <c r="AA8" s="1039">
        <v>74</v>
      </c>
      <c r="AB8" s="1039"/>
      <c r="AC8" s="1039"/>
      <c r="AD8" s="1039"/>
      <c r="AE8" s="1040"/>
      <c r="AF8" s="1035">
        <v>74</v>
      </c>
      <c r="AG8" s="1036"/>
      <c r="AH8" s="1036"/>
      <c r="AI8" s="1036"/>
      <c r="AJ8" s="1037"/>
      <c r="AK8" s="1080">
        <v>740</v>
      </c>
      <c r="AL8" s="1081"/>
      <c r="AM8" s="1081"/>
      <c r="AN8" s="1081"/>
      <c r="AO8" s="1081"/>
      <c r="AP8" s="1081">
        <v>2565</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602</v>
      </c>
      <c r="BT8" s="993"/>
      <c r="BU8" s="993"/>
      <c r="BV8" s="993"/>
      <c r="BW8" s="993"/>
      <c r="BX8" s="993"/>
      <c r="BY8" s="993"/>
      <c r="BZ8" s="993"/>
      <c r="CA8" s="993"/>
      <c r="CB8" s="993"/>
      <c r="CC8" s="993"/>
      <c r="CD8" s="993"/>
      <c r="CE8" s="993"/>
      <c r="CF8" s="993"/>
      <c r="CG8" s="1014"/>
      <c r="CH8" s="989">
        <v>11</v>
      </c>
      <c r="CI8" s="990"/>
      <c r="CJ8" s="990"/>
      <c r="CK8" s="990"/>
      <c r="CL8" s="991"/>
      <c r="CM8" s="989">
        <v>293</v>
      </c>
      <c r="CN8" s="990"/>
      <c r="CO8" s="990"/>
      <c r="CP8" s="990"/>
      <c r="CQ8" s="991"/>
      <c r="CR8" s="989">
        <v>90</v>
      </c>
      <c r="CS8" s="990"/>
      <c r="CT8" s="990"/>
      <c r="CU8" s="990"/>
      <c r="CV8" s="991"/>
      <c r="CW8" s="989" t="s">
        <v>530</v>
      </c>
      <c r="CX8" s="990"/>
      <c r="CY8" s="990"/>
      <c r="CZ8" s="990"/>
      <c r="DA8" s="991"/>
      <c r="DB8" s="989" t="s">
        <v>530</v>
      </c>
      <c r="DC8" s="990"/>
      <c r="DD8" s="990"/>
      <c r="DE8" s="990"/>
      <c r="DF8" s="991"/>
      <c r="DG8" s="989" t="s">
        <v>530</v>
      </c>
      <c r="DH8" s="990"/>
      <c r="DI8" s="990"/>
      <c r="DJ8" s="990"/>
      <c r="DK8" s="991"/>
      <c r="DL8" s="989" t="s">
        <v>530</v>
      </c>
      <c r="DM8" s="990"/>
      <c r="DN8" s="990"/>
      <c r="DO8" s="990"/>
      <c r="DP8" s="991"/>
      <c r="DQ8" s="989" t="s">
        <v>530</v>
      </c>
      <c r="DR8" s="990"/>
      <c r="DS8" s="990"/>
      <c r="DT8" s="990"/>
      <c r="DU8" s="991"/>
      <c r="DV8" s="992"/>
      <c r="DW8" s="993"/>
      <c r="DX8" s="993"/>
      <c r="DY8" s="993"/>
      <c r="DZ8" s="994"/>
      <c r="EA8" s="234"/>
    </row>
    <row r="9" spans="1:131" s="235" customFormat="1" ht="26.25" customHeight="1" x14ac:dyDescent="0.15">
      <c r="A9" s="238">
        <v>3</v>
      </c>
      <c r="B9" s="1030" t="s">
        <v>391</v>
      </c>
      <c r="C9" s="1031"/>
      <c r="D9" s="1031"/>
      <c r="E9" s="1031"/>
      <c r="F9" s="1031"/>
      <c r="G9" s="1031"/>
      <c r="H9" s="1031"/>
      <c r="I9" s="1031"/>
      <c r="J9" s="1031"/>
      <c r="K9" s="1031"/>
      <c r="L9" s="1031"/>
      <c r="M9" s="1031"/>
      <c r="N9" s="1031"/>
      <c r="O9" s="1031"/>
      <c r="P9" s="1032"/>
      <c r="Q9" s="1038">
        <v>704</v>
      </c>
      <c r="R9" s="1039"/>
      <c r="S9" s="1039"/>
      <c r="T9" s="1039"/>
      <c r="U9" s="1039"/>
      <c r="V9" s="1039">
        <v>96</v>
      </c>
      <c r="W9" s="1039"/>
      <c r="X9" s="1039"/>
      <c r="Y9" s="1039"/>
      <c r="Z9" s="1039"/>
      <c r="AA9" s="1039">
        <v>608</v>
      </c>
      <c r="AB9" s="1039"/>
      <c r="AC9" s="1039"/>
      <c r="AD9" s="1039"/>
      <c r="AE9" s="1040"/>
      <c r="AF9" s="1035">
        <v>608</v>
      </c>
      <c r="AG9" s="1036"/>
      <c r="AH9" s="1036"/>
      <c r="AI9" s="1036"/>
      <c r="AJ9" s="1037"/>
      <c r="AK9" s="1080" t="s">
        <v>595</v>
      </c>
      <c r="AL9" s="1081"/>
      <c r="AM9" s="1081"/>
      <c r="AN9" s="1081"/>
      <c r="AO9" s="1081"/>
      <c r="AP9" s="1081" t="s">
        <v>595</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603</v>
      </c>
      <c r="BT9" s="993"/>
      <c r="BU9" s="993"/>
      <c r="BV9" s="993"/>
      <c r="BW9" s="993"/>
      <c r="BX9" s="993"/>
      <c r="BY9" s="993"/>
      <c r="BZ9" s="993"/>
      <c r="CA9" s="993"/>
      <c r="CB9" s="993"/>
      <c r="CC9" s="993"/>
      <c r="CD9" s="993"/>
      <c r="CE9" s="993"/>
      <c r="CF9" s="993"/>
      <c r="CG9" s="1014"/>
      <c r="CH9" s="989">
        <v>0</v>
      </c>
      <c r="CI9" s="990"/>
      <c r="CJ9" s="990"/>
      <c r="CK9" s="990"/>
      <c r="CL9" s="991"/>
      <c r="CM9" s="989">
        <v>33</v>
      </c>
      <c r="CN9" s="990"/>
      <c r="CO9" s="990"/>
      <c r="CP9" s="990"/>
      <c r="CQ9" s="991"/>
      <c r="CR9" s="989">
        <v>12</v>
      </c>
      <c r="CS9" s="990"/>
      <c r="CT9" s="990"/>
      <c r="CU9" s="990"/>
      <c r="CV9" s="991"/>
      <c r="CW9" s="989" t="s">
        <v>530</v>
      </c>
      <c r="CX9" s="990"/>
      <c r="CY9" s="990"/>
      <c r="CZ9" s="990"/>
      <c r="DA9" s="991"/>
      <c r="DB9" s="989" t="s">
        <v>530</v>
      </c>
      <c r="DC9" s="990"/>
      <c r="DD9" s="990"/>
      <c r="DE9" s="990"/>
      <c r="DF9" s="991"/>
      <c r="DG9" s="989" t="s">
        <v>530</v>
      </c>
      <c r="DH9" s="990"/>
      <c r="DI9" s="990"/>
      <c r="DJ9" s="990"/>
      <c r="DK9" s="991"/>
      <c r="DL9" s="989" t="s">
        <v>530</v>
      </c>
      <c r="DM9" s="990"/>
      <c r="DN9" s="990"/>
      <c r="DO9" s="990"/>
      <c r="DP9" s="991"/>
      <c r="DQ9" s="989" t="s">
        <v>530</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40896</v>
      </c>
      <c r="R23" s="1061"/>
      <c r="S23" s="1061"/>
      <c r="T23" s="1061"/>
      <c r="U23" s="1061"/>
      <c r="V23" s="1061">
        <v>38972</v>
      </c>
      <c r="W23" s="1061"/>
      <c r="X23" s="1061"/>
      <c r="Y23" s="1061"/>
      <c r="Z23" s="1061"/>
      <c r="AA23" s="1061">
        <v>1924</v>
      </c>
      <c r="AB23" s="1061"/>
      <c r="AC23" s="1061"/>
      <c r="AD23" s="1061"/>
      <c r="AE23" s="1068"/>
      <c r="AF23" s="1069">
        <v>1545</v>
      </c>
      <c r="AG23" s="1061"/>
      <c r="AH23" s="1061"/>
      <c r="AI23" s="1061"/>
      <c r="AJ23" s="1070"/>
      <c r="AK23" s="1071"/>
      <c r="AL23" s="1072"/>
      <c r="AM23" s="1072"/>
      <c r="AN23" s="1072"/>
      <c r="AO23" s="1072"/>
      <c r="AP23" s="1061">
        <v>23848</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372</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7179</v>
      </c>
      <c r="R28" s="1051"/>
      <c r="S28" s="1051"/>
      <c r="T28" s="1051"/>
      <c r="U28" s="1051"/>
      <c r="V28" s="1051">
        <v>7116</v>
      </c>
      <c r="W28" s="1051"/>
      <c r="X28" s="1051"/>
      <c r="Y28" s="1051"/>
      <c r="Z28" s="1051"/>
      <c r="AA28" s="1051">
        <v>63</v>
      </c>
      <c r="AB28" s="1051"/>
      <c r="AC28" s="1051"/>
      <c r="AD28" s="1051"/>
      <c r="AE28" s="1052"/>
      <c r="AF28" s="1053">
        <v>63</v>
      </c>
      <c r="AG28" s="1051"/>
      <c r="AH28" s="1051"/>
      <c r="AI28" s="1051"/>
      <c r="AJ28" s="1054"/>
      <c r="AK28" s="1043">
        <v>524</v>
      </c>
      <c r="AL28" s="1044"/>
      <c r="AM28" s="1044"/>
      <c r="AN28" s="1044"/>
      <c r="AO28" s="1044"/>
      <c r="AP28" s="1044" t="s">
        <v>595</v>
      </c>
      <c r="AQ28" s="1044"/>
      <c r="AR28" s="1044"/>
      <c r="AS28" s="1044"/>
      <c r="AT28" s="1044"/>
      <c r="AU28" s="1044" t="s">
        <v>595</v>
      </c>
      <c r="AV28" s="1044"/>
      <c r="AW28" s="1044"/>
      <c r="AX28" s="1044"/>
      <c r="AY28" s="1044"/>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2348</v>
      </c>
      <c r="R29" s="1039"/>
      <c r="S29" s="1039"/>
      <c r="T29" s="1039"/>
      <c r="U29" s="1039"/>
      <c r="V29" s="1039">
        <v>2308</v>
      </c>
      <c r="W29" s="1039"/>
      <c r="X29" s="1039"/>
      <c r="Y29" s="1039"/>
      <c r="Z29" s="1039"/>
      <c r="AA29" s="1039">
        <v>41</v>
      </c>
      <c r="AB29" s="1039"/>
      <c r="AC29" s="1039"/>
      <c r="AD29" s="1039"/>
      <c r="AE29" s="1040"/>
      <c r="AF29" s="1035">
        <v>41</v>
      </c>
      <c r="AG29" s="1036"/>
      <c r="AH29" s="1036"/>
      <c r="AI29" s="1036"/>
      <c r="AJ29" s="1037"/>
      <c r="AK29" s="980">
        <v>1096</v>
      </c>
      <c r="AL29" s="971"/>
      <c r="AM29" s="971"/>
      <c r="AN29" s="971"/>
      <c r="AO29" s="971"/>
      <c r="AP29" s="971" t="s">
        <v>595</v>
      </c>
      <c r="AQ29" s="971"/>
      <c r="AR29" s="971"/>
      <c r="AS29" s="971"/>
      <c r="AT29" s="971"/>
      <c r="AU29" s="971" t="s">
        <v>595</v>
      </c>
      <c r="AV29" s="971"/>
      <c r="AW29" s="971"/>
      <c r="AX29" s="971"/>
      <c r="AY29" s="971"/>
      <c r="AZ29" s="971"/>
      <c r="BA29" s="971"/>
      <c r="BB29" s="971"/>
      <c r="BC29" s="971"/>
      <c r="BD29" s="97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1804</v>
      </c>
      <c r="R30" s="1039"/>
      <c r="S30" s="1039"/>
      <c r="T30" s="1039"/>
      <c r="U30" s="1039"/>
      <c r="V30" s="1039">
        <v>1708</v>
      </c>
      <c r="W30" s="1039"/>
      <c r="X30" s="1039"/>
      <c r="Y30" s="1039"/>
      <c r="Z30" s="1039"/>
      <c r="AA30" s="1039">
        <v>97</v>
      </c>
      <c r="AB30" s="1039"/>
      <c r="AC30" s="1039"/>
      <c r="AD30" s="1039"/>
      <c r="AE30" s="1040"/>
      <c r="AF30" s="1035">
        <v>799</v>
      </c>
      <c r="AG30" s="1036"/>
      <c r="AH30" s="1036"/>
      <c r="AI30" s="1036"/>
      <c r="AJ30" s="1037"/>
      <c r="AK30" s="980">
        <v>17</v>
      </c>
      <c r="AL30" s="971"/>
      <c r="AM30" s="971"/>
      <c r="AN30" s="971"/>
      <c r="AO30" s="971"/>
      <c r="AP30" s="971">
        <v>445</v>
      </c>
      <c r="AQ30" s="971"/>
      <c r="AR30" s="971"/>
      <c r="AS30" s="971"/>
      <c r="AT30" s="971"/>
      <c r="AU30" s="971">
        <v>4</v>
      </c>
      <c r="AV30" s="971"/>
      <c r="AW30" s="971"/>
      <c r="AX30" s="971"/>
      <c r="AY30" s="971"/>
      <c r="AZ30" s="1041" t="s">
        <v>595</v>
      </c>
      <c r="BA30" s="1041"/>
      <c r="BB30" s="1041"/>
      <c r="BC30" s="1041"/>
      <c r="BD30" s="1041"/>
      <c r="BE30" s="972" t="s">
        <v>409</v>
      </c>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410</v>
      </c>
      <c r="C31" s="1031"/>
      <c r="D31" s="1031"/>
      <c r="E31" s="1031"/>
      <c r="F31" s="1031"/>
      <c r="G31" s="1031"/>
      <c r="H31" s="1031"/>
      <c r="I31" s="1031"/>
      <c r="J31" s="1031"/>
      <c r="K31" s="1031"/>
      <c r="L31" s="1031"/>
      <c r="M31" s="1031"/>
      <c r="N31" s="1031"/>
      <c r="O31" s="1031"/>
      <c r="P31" s="1032"/>
      <c r="Q31" s="1038">
        <v>2109</v>
      </c>
      <c r="R31" s="1039"/>
      <c r="S31" s="1039"/>
      <c r="T31" s="1039"/>
      <c r="U31" s="1039"/>
      <c r="V31" s="1039">
        <v>2124</v>
      </c>
      <c r="W31" s="1039"/>
      <c r="X31" s="1039"/>
      <c r="Y31" s="1039"/>
      <c r="Z31" s="1039"/>
      <c r="AA31" s="1039">
        <v>-15</v>
      </c>
      <c r="AB31" s="1039"/>
      <c r="AC31" s="1039"/>
      <c r="AD31" s="1039"/>
      <c r="AE31" s="1040"/>
      <c r="AF31" s="1035">
        <v>427</v>
      </c>
      <c r="AG31" s="1036"/>
      <c r="AH31" s="1036"/>
      <c r="AI31" s="1036"/>
      <c r="AJ31" s="1037"/>
      <c r="AK31" s="980">
        <v>630</v>
      </c>
      <c r="AL31" s="971"/>
      <c r="AM31" s="971"/>
      <c r="AN31" s="971"/>
      <c r="AO31" s="971"/>
      <c r="AP31" s="971">
        <v>8033</v>
      </c>
      <c r="AQ31" s="971"/>
      <c r="AR31" s="971"/>
      <c r="AS31" s="971"/>
      <c r="AT31" s="971"/>
      <c r="AU31" s="971">
        <v>1667</v>
      </c>
      <c r="AV31" s="971"/>
      <c r="AW31" s="971"/>
      <c r="AX31" s="971"/>
      <c r="AY31" s="971"/>
      <c r="AZ31" s="1042" t="s">
        <v>595</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412</v>
      </c>
      <c r="C32" s="1031"/>
      <c r="D32" s="1031"/>
      <c r="E32" s="1031"/>
      <c r="F32" s="1031"/>
      <c r="G32" s="1031"/>
      <c r="H32" s="1031"/>
      <c r="I32" s="1031"/>
      <c r="J32" s="1031"/>
      <c r="K32" s="1031"/>
      <c r="L32" s="1031"/>
      <c r="M32" s="1031"/>
      <c r="N32" s="1031"/>
      <c r="O32" s="1031"/>
      <c r="P32" s="1032"/>
      <c r="Q32" s="1038">
        <v>10100</v>
      </c>
      <c r="R32" s="1039"/>
      <c r="S32" s="1039"/>
      <c r="T32" s="1039"/>
      <c r="U32" s="1039"/>
      <c r="V32" s="1039">
        <v>9622</v>
      </c>
      <c r="W32" s="1039"/>
      <c r="X32" s="1039"/>
      <c r="Y32" s="1039"/>
      <c r="Z32" s="1039"/>
      <c r="AA32" s="1039">
        <v>477</v>
      </c>
      <c r="AB32" s="1039"/>
      <c r="AC32" s="1039"/>
      <c r="AD32" s="1039"/>
      <c r="AE32" s="1040"/>
      <c r="AF32" s="1035">
        <v>3123</v>
      </c>
      <c r="AG32" s="1036"/>
      <c r="AH32" s="1036"/>
      <c r="AI32" s="1036"/>
      <c r="AJ32" s="1037"/>
      <c r="AK32" s="980">
        <v>1602</v>
      </c>
      <c r="AL32" s="971"/>
      <c r="AM32" s="971"/>
      <c r="AN32" s="971"/>
      <c r="AO32" s="971"/>
      <c r="AP32" s="971">
        <v>3720</v>
      </c>
      <c r="AQ32" s="971"/>
      <c r="AR32" s="971"/>
      <c r="AS32" s="971"/>
      <c r="AT32" s="971"/>
      <c r="AU32" s="971">
        <v>11</v>
      </c>
      <c r="AV32" s="971"/>
      <c r="AW32" s="971"/>
      <c r="AX32" s="971"/>
      <c r="AY32" s="971"/>
      <c r="AZ32" s="1041" t="s">
        <v>595</v>
      </c>
      <c r="BA32" s="1041"/>
      <c r="BB32" s="1041"/>
      <c r="BC32" s="1041"/>
      <c r="BD32" s="1041"/>
      <c r="BE32" s="972" t="s">
        <v>413</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414</v>
      </c>
      <c r="C33" s="1031"/>
      <c r="D33" s="1031"/>
      <c r="E33" s="1031"/>
      <c r="F33" s="1031"/>
      <c r="G33" s="1031"/>
      <c r="H33" s="1031"/>
      <c r="I33" s="1031"/>
      <c r="J33" s="1031"/>
      <c r="K33" s="1031"/>
      <c r="L33" s="1031"/>
      <c r="M33" s="1031"/>
      <c r="N33" s="1031"/>
      <c r="O33" s="1031"/>
      <c r="P33" s="1032"/>
      <c r="Q33" s="1038">
        <v>154915</v>
      </c>
      <c r="R33" s="1039"/>
      <c r="S33" s="1039"/>
      <c r="T33" s="1039"/>
      <c r="U33" s="1039"/>
      <c r="V33" s="1039">
        <v>143530</v>
      </c>
      <c r="W33" s="1039"/>
      <c r="X33" s="1039"/>
      <c r="Y33" s="1039"/>
      <c r="Z33" s="1039"/>
      <c r="AA33" s="1039">
        <v>11385</v>
      </c>
      <c r="AB33" s="1039"/>
      <c r="AC33" s="1039"/>
      <c r="AD33" s="1039"/>
      <c r="AE33" s="1040"/>
      <c r="AF33" s="1035">
        <v>40037</v>
      </c>
      <c r="AG33" s="1036"/>
      <c r="AH33" s="1036"/>
      <c r="AI33" s="1036"/>
      <c r="AJ33" s="1037"/>
      <c r="AK33" s="980" t="s">
        <v>595</v>
      </c>
      <c r="AL33" s="971"/>
      <c r="AM33" s="971"/>
      <c r="AN33" s="971"/>
      <c r="AO33" s="971"/>
      <c r="AP33" s="971">
        <v>1114</v>
      </c>
      <c r="AQ33" s="971"/>
      <c r="AR33" s="971"/>
      <c r="AS33" s="971"/>
      <c r="AT33" s="971"/>
      <c r="AU33" s="971" t="s">
        <v>595</v>
      </c>
      <c r="AV33" s="971"/>
      <c r="AW33" s="971"/>
      <c r="AX33" s="971"/>
      <c r="AY33" s="971"/>
      <c r="AZ33" s="1041" t="s">
        <v>595</v>
      </c>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44498</v>
      </c>
      <c r="AG63" s="959"/>
      <c r="AH63" s="959"/>
      <c r="AI63" s="959"/>
      <c r="AJ63" s="1022"/>
      <c r="AK63" s="1023"/>
      <c r="AL63" s="963"/>
      <c r="AM63" s="963"/>
      <c r="AN63" s="963"/>
      <c r="AO63" s="963"/>
      <c r="AP63" s="959">
        <v>13312</v>
      </c>
      <c r="AQ63" s="959"/>
      <c r="AR63" s="959"/>
      <c r="AS63" s="959"/>
      <c r="AT63" s="959"/>
      <c r="AU63" s="959">
        <v>1682</v>
      </c>
      <c r="AV63" s="959"/>
      <c r="AW63" s="959"/>
      <c r="AX63" s="959"/>
      <c r="AY63" s="959"/>
      <c r="AZ63" s="1017"/>
      <c r="BA63" s="1017"/>
      <c r="BB63" s="1017"/>
      <c r="BC63" s="1017"/>
      <c r="BD63" s="1017"/>
      <c r="BE63" s="960"/>
      <c r="BF63" s="960"/>
      <c r="BG63" s="960"/>
      <c r="BH63" s="960"/>
      <c r="BI63" s="961"/>
      <c r="BJ63" s="1018" t="s">
        <v>417</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596</v>
      </c>
      <c r="C68" s="986"/>
      <c r="D68" s="986"/>
      <c r="E68" s="986"/>
      <c r="F68" s="986"/>
      <c r="G68" s="986"/>
      <c r="H68" s="986"/>
      <c r="I68" s="986"/>
      <c r="J68" s="986"/>
      <c r="K68" s="986"/>
      <c r="L68" s="986"/>
      <c r="M68" s="986"/>
      <c r="N68" s="986"/>
      <c r="O68" s="986"/>
      <c r="P68" s="987"/>
      <c r="Q68" s="988">
        <v>312</v>
      </c>
      <c r="R68" s="982"/>
      <c r="S68" s="982"/>
      <c r="T68" s="982"/>
      <c r="U68" s="982"/>
      <c r="V68" s="982">
        <v>298</v>
      </c>
      <c r="W68" s="982"/>
      <c r="X68" s="982"/>
      <c r="Y68" s="982"/>
      <c r="Z68" s="982"/>
      <c r="AA68" s="982">
        <v>14</v>
      </c>
      <c r="AB68" s="982"/>
      <c r="AC68" s="982"/>
      <c r="AD68" s="982"/>
      <c r="AE68" s="982"/>
      <c r="AF68" s="982">
        <v>14</v>
      </c>
      <c r="AG68" s="982"/>
      <c r="AH68" s="982"/>
      <c r="AI68" s="982"/>
      <c r="AJ68" s="982"/>
      <c r="AK68" s="971" t="s">
        <v>595</v>
      </c>
      <c r="AL68" s="971"/>
      <c r="AM68" s="971"/>
      <c r="AN68" s="971"/>
      <c r="AO68" s="971"/>
      <c r="AP68" s="982">
        <v>521</v>
      </c>
      <c r="AQ68" s="982"/>
      <c r="AR68" s="982"/>
      <c r="AS68" s="982"/>
      <c r="AT68" s="982"/>
      <c r="AU68" s="982">
        <v>352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597</v>
      </c>
      <c r="C69" s="975"/>
      <c r="D69" s="975"/>
      <c r="E69" s="975"/>
      <c r="F69" s="975"/>
      <c r="G69" s="975"/>
      <c r="H69" s="975"/>
      <c r="I69" s="975"/>
      <c r="J69" s="975"/>
      <c r="K69" s="975"/>
      <c r="L69" s="975"/>
      <c r="M69" s="975"/>
      <c r="N69" s="975"/>
      <c r="O69" s="975"/>
      <c r="P69" s="976"/>
      <c r="Q69" s="977">
        <v>2273</v>
      </c>
      <c r="R69" s="971"/>
      <c r="S69" s="971"/>
      <c r="T69" s="971"/>
      <c r="U69" s="971"/>
      <c r="V69" s="971">
        <v>2162</v>
      </c>
      <c r="W69" s="971"/>
      <c r="X69" s="971"/>
      <c r="Y69" s="971"/>
      <c r="Z69" s="971"/>
      <c r="AA69" s="971">
        <v>111</v>
      </c>
      <c r="AB69" s="971"/>
      <c r="AC69" s="971"/>
      <c r="AD69" s="971"/>
      <c r="AE69" s="971"/>
      <c r="AF69" s="971">
        <v>111</v>
      </c>
      <c r="AG69" s="971"/>
      <c r="AH69" s="971"/>
      <c r="AI69" s="971"/>
      <c r="AJ69" s="971"/>
      <c r="AK69" s="971" t="s">
        <v>595</v>
      </c>
      <c r="AL69" s="971"/>
      <c r="AM69" s="971"/>
      <c r="AN69" s="971"/>
      <c r="AO69" s="971"/>
      <c r="AP69" s="971" t="s">
        <v>595</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598</v>
      </c>
      <c r="C70" s="975"/>
      <c r="D70" s="975"/>
      <c r="E70" s="975"/>
      <c r="F70" s="975"/>
      <c r="G70" s="975"/>
      <c r="H70" s="975"/>
      <c r="I70" s="975"/>
      <c r="J70" s="975"/>
      <c r="K70" s="975"/>
      <c r="L70" s="975"/>
      <c r="M70" s="975"/>
      <c r="N70" s="975"/>
      <c r="O70" s="975"/>
      <c r="P70" s="976"/>
      <c r="Q70" s="977">
        <v>983883</v>
      </c>
      <c r="R70" s="971"/>
      <c r="S70" s="971"/>
      <c r="T70" s="971"/>
      <c r="U70" s="971"/>
      <c r="V70" s="971">
        <v>942967</v>
      </c>
      <c r="W70" s="971"/>
      <c r="X70" s="971"/>
      <c r="Y70" s="971"/>
      <c r="Z70" s="971"/>
      <c r="AA70" s="971">
        <v>40916</v>
      </c>
      <c r="AB70" s="971"/>
      <c r="AC70" s="971"/>
      <c r="AD70" s="971"/>
      <c r="AE70" s="971"/>
      <c r="AF70" s="971">
        <v>40916</v>
      </c>
      <c r="AG70" s="971"/>
      <c r="AH70" s="971"/>
      <c r="AI70" s="971"/>
      <c r="AJ70" s="971"/>
      <c r="AK70" s="971">
        <v>1</v>
      </c>
      <c r="AL70" s="971"/>
      <c r="AM70" s="971"/>
      <c r="AN70" s="971"/>
      <c r="AO70" s="971"/>
      <c r="AP70" s="971" t="s">
        <v>595</v>
      </c>
      <c r="AQ70" s="971"/>
      <c r="AR70" s="971"/>
      <c r="AS70" s="971"/>
      <c r="AT70" s="971"/>
      <c r="AU70" s="971" t="s">
        <v>595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599</v>
      </c>
      <c r="C71" s="975"/>
      <c r="D71" s="975"/>
      <c r="E71" s="975"/>
      <c r="F71" s="975"/>
      <c r="G71" s="975"/>
      <c r="H71" s="975"/>
      <c r="I71" s="975"/>
      <c r="J71" s="975"/>
      <c r="K71" s="975"/>
      <c r="L71" s="975"/>
      <c r="M71" s="975"/>
      <c r="N71" s="975"/>
      <c r="O71" s="975"/>
      <c r="P71" s="976"/>
      <c r="Q71" s="977">
        <v>9179</v>
      </c>
      <c r="R71" s="971"/>
      <c r="S71" s="971"/>
      <c r="T71" s="971"/>
      <c r="U71" s="971"/>
      <c r="V71" s="971">
        <v>8931</v>
      </c>
      <c r="W71" s="971"/>
      <c r="X71" s="971"/>
      <c r="Y71" s="971"/>
      <c r="Z71" s="971"/>
      <c r="AA71" s="971">
        <v>248</v>
      </c>
      <c r="AB71" s="971"/>
      <c r="AC71" s="971"/>
      <c r="AD71" s="971"/>
      <c r="AE71" s="971"/>
      <c r="AF71" s="971">
        <v>248</v>
      </c>
      <c r="AG71" s="971"/>
      <c r="AH71" s="971"/>
      <c r="AI71" s="971"/>
      <c r="AJ71" s="971"/>
      <c r="AK71" s="971" t="s">
        <v>530</v>
      </c>
      <c r="AL71" s="971"/>
      <c r="AM71" s="971"/>
      <c r="AN71" s="971"/>
      <c r="AO71" s="971"/>
      <c r="AP71" s="971" t="s">
        <v>530</v>
      </c>
      <c r="AQ71" s="971"/>
      <c r="AR71" s="971"/>
      <c r="AS71" s="971"/>
      <c r="AT71" s="971"/>
      <c r="AU71" s="971" t="s">
        <v>530</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600</v>
      </c>
      <c r="C72" s="975"/>
      <c r="D72" s="975"/>
      <c r="E72" s="975"/>
      <c r="F72" s="975"/>
      <c r="G72" s="975"/>
      <c r="H72" s="975"/>
      <c r="I72" s="975"/>
      <c r="J72" s="975"/>
      <c r="K72" s="975"/>
      <c r="L72" s="975"/>
      <c r="M72" s="975"/>
      <c r="N72" s="975"/>
      <c r="O72" s="975"/>
      <c r="P72" s="976"/>
      <c r="Q72" s="977">
        <v>55719</v>
      </c>
      <c r="R72" s="971"/>
      <c r="S72" s="971"/>
      <c r="T72" s="971"/>
      <c r="U72" s="971"/>
      <c r="V72" s="971">
        <v>54217</v>
      </c>
      <c r="W72" s="971"/>
      <c r="X72" s="971"/>
      <c r="Y72" s="971"/>
      <c r="Z72" s="971"/>
      <c r="AA72" s="971">
        <v>1502</v>
      </c>
      <c r="AB72" s="971"/>
      <c r="AC72" s="971"/>
      <c r="AD72" s="971"/>
      <c r="AE72" s="971"/>
      <c r="AF72" s="971">
        <v>1502</v>
      </c>
      <c r="AG72" s="971"/>
      <c r="AH72" s="971"/>
      <c r="AI72" s="971"/>
      <c r="AJ72" s="971"/>
      <c r="AK72" s="971">
        <v>8177</v>
      </c>
      <c r="AL72" s="971"/>
      <c r="AM72" s="971"/>
      <c r="AN72" s="971"/>
      <c r="AO72" s="971"/>
      <c r="AP72" s="971" t="s">
        <v>530</v>
      </c>
      <c r="AQ72" s="971"/>
      <c r="AR72" s="971"/>
      <c r="AS72" s="971"/>
      <c r="AT72" s="971"/>
      <c r="AU72" s="971" t="s">
        <v>530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42791</v>
      </c>
      <c r="AG88" s="959"/>
      <c r="AH88" s="959"/>
      <c r="AI88" s="959"/>
      <c r="AJ88" s="959"/>
      <c r="AK88" s="963"/>
      <c r="AL88" s="963"/>
      <c r="AM88" s="963"/>
      <c r="AN88" s="963"/>
      <c r="AO88" s="963"/>
      <c r="AP88" s="959">
        <v>521</v>
      </c>
      <c r="AQ88" s="959"/>
      <c r="AR88" s="959"/>
      <c r="AS88" s="959"/>
      <c r="AT88" s="959"/>
      <c r="AU88" s="959">
        <v>352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139</v>
      </c>
      <c r="CS102" s="953"/>
      <c r="CT102" s="953"/>
      <c r="CU102" s="953"/>
      <c r="CV102" s="954"/>
      <c r="CW102" s="952" t="s">
        <v>530</v>
      </c>
      <c r="CX102" s="953"/>
      <c r="CY102" s="953"/>
      <c r="CZ102" s="953"/>
      <c r="DA102" s="954"/>
      <c r="DB102" s="952" t="s">
        <v>530</v>
      </c>
      <c r="DC102" s="953"/>
      <c r="DD102" s="953"/>
      <c r="DE102" s="953"/>
      <c r="DF102" s="954"/>
      <c r="DG102" s="952" t="s">
        <v>530</v>
      </c>
      <c r="DH102" s="953"/>
      <c r="DI102" s="953"/>
      <c r="DJ102" s="953"/>
      <c r="DK102" s="954"/>
      <c r="DL102" s="952" t="s">
        <v>530</v>
      </c>
      <c r="DM102" s="953"/>
      <c r="DN102" s="953"/>
      <c r="DO102" s="953"/>
      <c r="DP102" s="954"/>
      <c r="DQ102" s="952" t="s">
        <v>530</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309</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309</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309</v>
      </c>
      <c r="DR109" s="896"/>
      <c r="DS109" s="896"/>
      <c r="DT109" s="896"/>
      <c r="DU109" s="897"/>
      <c r="DV109" s="898" t="s">
        <v>438</v>
      </c>
      <c r="DW109" s="896"/>
      <c r="DX109" s="896"/>
      <c r="DY109" s="896"/>
      <c r="DZ109" s="929"/>
    </row>
    <row r="110" spans="1:131" s="230" customFormat="1" ht="26.25" customHeight="1" x14ac:dyDescent="0.15">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2779011</v>
      </c>
      <c r="AB110" s="889"/>
      <c r="AC110" s="889"/>
      <c r="AD110" s="889"/>
      <c r="AE110" s="890"/>
      <c r="AF110" s="891">
        <v>2884855</v>
      </c>
      <c r="AG110" s="889"/>
      <c r="AH110" s="889"/>
      <c r="AI110" s="889"/>
      <c r="AJ110" s="890"/>
      <c r="AK110" s="891">
        <v>2871761</v>
      </c>
      <c r="AL110" s="889"/>
      <c r="AM110" s="889"/>
      <c r="AN110" s="889"/>
      <c r="AO110" s="890"/>
      <c r="AP110" s="892">
        <v>17.8</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25140387</v>
      </c>
      <c r="BR110" s="842"/>
      <c r="BS110" s="842"/>
      <c r="BT110" s="842"/>
      <c r="BU110" s="842"/>
      <c r="BV110" s="842">
        <v>24958348</v>
      </c>
      <c r="BW110" s="842"/>
      <c r="BX110" s="842"/>
      <c r="BY110" s="842"/>
      <c r="BZ110" s="842"/>
      <c r="CA110" s="842">
        <v>23848475</v>
      </c>
      <c r="CB110" s="842"/>
      <c r="CC110" s="842"/>
      <c r="CD110" s="842"/>
      <c r="CE110" s="842"/>
      <c r="CF110" s="866">
        <v>148.19999999999999</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444</v>
      </c>
      <c r="DM110" s="842"/>
      <c r="DN110" s="842"/>
      <c r="DO110" s="842"/>
      <c r="DP110" s="842"/>
      <c r="DQ110" s="842" t="s">
        <v>445</v>
      </c>
      <c r="DR110" s="842"/>
      <c r="DS110" s="842"/>
      <c r="DT110" s="842"/>
      <c r="DU110" s="842"/>
      <c r="DV110" s="843" t="s">
        <v>417</v>
      </c>
      <c r="DW110" s="843"/>
      <c r="DX110" s="843"/>
      <c r="DY110" s="843"/>
      <c r="DZ110" s="844"/>
    </row>
    <row r="111" spans="1:131" s="230" customFormat="1" ht="26.25" customHeight="1" x14ac:dyDescent="0.15">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417</v>
      </c>
      <c r="AB111" s="919"/>
      <c r="AC111" s="919"/>
      <c r="AD111" s="919"/>
      <c r="AE111" s="920"/>
      <c r="AF111" s="921" t="s">
        <v>444</v>
      </c>
      <c r="AG111" s="919"/>
      <c r="AH111" s="919"/>
      <c r="AI111" s="919"/>
      <c r="AJ111" s="920"/>
      <c r="AK111" s="921" t="s">
        <v>447</v>
      </c>
      <c r="AL111" s="919"/>
      <c r="AM111" s="919"/>
      <c r="AN111" s="919"/>
      <c r="AO111" s="920"/>
      <c r="AP111" s="922" t="s">
        <v>444</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v>187850</v>
      </c>
      <c r="BR111" s="817"/>
      <c r="BS111" s="817"/>
      <c r="BT111" s="817"/>
      <c r="BU111" s="817"/>
      <c r="BV111" s="817">
        <v>172010</v>
      </c>
      <c r="BW111" s="817"/>
      <c r="BX111" s="817"/>
      <c r="BY111" s="817"/>
      <c r="BZ111" s="817"/>
      <c r="CA111" s="817">
        <v>155951</v>
      </c>
      <c r="CB111" s="817"/>
      <c r="CC111" s="817"/>
      <c r="CD111" s="817"/>
      <c r="CE111" s="817"/>
      <c r="CF111" s="875">
        <v>1</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450</v>
      </c>
      <c r="DH111" s="817"/>
      <c r="DI111" s="817"/>
      <c r="DJ111" s="817"/>
      <c r="DK111" s="817"/>
      <c r="DL111" s="817" t="s">
        <v>451</v>
      </c>
      <c r="DM111" s="817"/>
      <c r="DN111" s="817"/>
      <c r="DO111" s="817"/>
      <c r="DP111" s="817"/>
      <c r="DQ111" s="817" t="s">
        <v>447</v>
      </c>
      <c r="DR111" s="817"/>
      <c r="DS111" s="817"/>
      <c r="DT111" s="817"/>
      <c r="DU111" s="817"/>
      <c r="DV111" s="794" t="s">
        <v>450</v>
      </c>
      <c r="DW111" s="794"/>
      <c r="DX111" s="794"/>
      <c r="DY111" s="794"/>
      <c r="DZ111" s="795"/>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447</v>
      </c>
      <c r="AG112" s="780"/>
      <c r="AH112" s="780"/>
      <c r="AI112" s="780"/>
      <c r="AJ112" s="781"/>
      <c r="AK112" s="782" t="s">
        <v>451</v>
      </c>
      <c r="AL112" s="780"/>
      <c r="AM112" s="780"/>
      <c r="AN112" s="780"/>
      <c r="AO112" s="781"/>
      <c r="AP112" s="824" t="s">
        <v>444</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15656</v>
      </c>
      <c r="BR112" s="817"/>
      <c r="BS112" s="817"/>
      <c r="BT112" s="817"/>
      <c r="BU112" s="817"/>
      <c r="BV112" s="817">
        <v>12674</v>
      </c>
      <c r="BW112" s="817"/>
      <c r="BX112" s="817"/>
      <c r="BY112" s="817"/>
      <c r="BZ112" s="817"/>
      <c r="CA112" s="817">
        <v>1682661</v>
      </c>
      <c r="CB112" s="817"/>
      <c r="CC112" s="817"/>
      <c r="CD112" s="817"/>
      <c r="CE112" s="817"/>
      <c r="CF112" s="875">
        <v>10.5</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456</v>
      </c>
      <c r="DH112" s="817"/>
      <c r="DI112" s="817"/>
      <c r="DJ112" s="817"/>
      <c r="DK112" s="817"/>
      <c r="DL112" s="817" t="s">
        <v>451</v>
      </c>
      <c r="DM112" s="817"/>
      <c r="DN112" s="817"/>
      <c r="DO112" s="817"/>
      <c r="DP112" s="817"/>
      <c r="DQ112" s="817" t="s">
        <v>451</v>
      </c>
      <c r="DR112" s="817"/>
      <c r="DS112" s="817"/>
      <c r="DT112" s="817"/>
      <c r="DU112" s="817"/>
      <c r="DV112" s="794" t="s">
        <v>447</v>
      </c>
      <c r="DW112" s="794"/>
      <c r="DX112" s="794"/>
      <c r="DY112" s="794"/>
      <c r="DZ112" s="795"/>
    </row>
    <row r="113" spans="1:130" s="230" customFormat="1" ht="26.25" customHeight="1" x14ac:dyDescent="0.15">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3271</v>
      </c>
      <c r="AB113" s="919"/>
      <c r="AC113" s="919"/>
      <c r="AD113" s="919"/>
      <c r="AE113" s="920"/>
      <c r="AF113" s="921">
        <v>2388</v>
      </c>
      <c r="AG113" s="919"/>
      <c r="AH113" s="919"/>
      <c r="AI113" s="919"/>
      <c r="AJ113" s="920"/>
      <c r="AK113" s="921">
        <v>2972</v>
      </c>
      <c r="AL113" s="919"/>
      <c r="AM113" s="919"/>
      <c r="AN113" s="919"/>
      <c r="AO113" s="920"/>
      <c r="AP113" s="922">
        <v>0</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452682</v>
      </c>
      <c r="BR113" s="817"/>
      <c r="BS113" s="817"/>
      <c r="BT113" s="817"/>
      <c r="BU113" s="817"/>
      <c r="BV113" s="817">
        <v>402286</v>
      </c>
      <c r="BW113" s="817"/>
      <c r="BX113" s="817"/>
      <c r="BY113" s="817"/>
      <c r="BZ113" s="817"/>
      <c r="CA113" s="817">
        <v>351892</v>
      </c>
      <c r="CB113" s="817"/>
      <c r="CC113" s="817"/>
      <c r="CD113" s="817"/>
      <c r="CE113" s="817"/>
      <c r="CF113" s="875">
        <v>2.2000000000000002</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v>187850</v>
      </c>
      <c r="DH113" s="780"/>
      <c r="DI113" s="780"/>
      <c r="DJ113" s="780"/>
      <c r="DK113" s="781"/>
      <c r="DL113" s="782">
        <v>172010</v>
      </c>
      <c r="DM113" s="780"/>
      <c r="DN113" s="780"/>
      <c r="DO113" s="780"/>
      <c r="DP113" s="781"/>
      <c r="DQ113" s="782">
        <v>155951</v>
      </c>
      <c r="DR113" s="780"/>
      <c r="DS113" s="780"/>
      <c r="DT113" s="780"/>
      <c r="DU113" s="781"/>
      <c r="DV113" s="824">
        <v>1</v>
      </c>
      <c r="DW113" s="825"/>
      <c r="DX113" s="825"/>
      <c r="DY113" s="825"/>
      <c r="DZ113" s="826"/>
    </row>
    <row r="114" spans="1:130" s="230" customFormat="1" ht="26.25" customHeight="1" x14ac:dyDescent="0.15">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51987</v>
      </c>
      <c r="AB114" s="780"/>
      <c r="AC114" s="780"/>
      <c r="AD114" s="780"/>
      <c r="AE114" s="781"/>
      <c r="AF114" s="782">
        <v>51811</v>
      </c>
      <c r="AG114" s="780"/>
      <c r="AH114" s="780"/>
      <c r="AI114" s="780"/>
      <c r="AJ114" s="781"/>
      <c r="AK114" s="782">
        <v>51549</v>
      </c>
      <c r="AL114" s="780"/>
      <c r="AM114" s="780"/>
      <c r="AN114" s="780"/>
      <c r="AO114" s="781"/>
      <c r="AP114" s="824">
        <v>0.3</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3244962</v>
      </c>
      <c r="BR114" s="817"/>
      <c r="BS114" s="817"/>
      <c r="BT114" s="817"/>
      <c r="BU114" s="817"/>
      <c r="BV114" s="817">
        <v>3414120</v>
      </c>
      <c r="BW114" s="817"/>
      <c r="BX114" s="817"/>
      <c r="BY114" s="817"/>
      <c r="BZ114" s="817"/>
      <c r="CA114" s="817">
        <v>3537712</v>
      </c>
      <c r="CB114" s="817"/>
      <c r="CC114" s="817"/>
      <c r="CD114" s="817"/>
      <c r="CE114" s="817"/>
      <c r="CF114" s="875">
        <v>22</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447</v>
      </c>
      <c r="DH114" s="780"/>
      <c r="DI114" s="780"/>
      <c r="DJ114" s="780"/>
      <c r="DK114" s="781"/>
      <c r="DL114" s="782" t="s">
        <v>447</v>
      </c>
      <c r="DM114" s="780"/>
      <c r="DN114" s="780"/>
      <c r="DO114" s="780"/>
      <c r="DP114" s="781"/>
      <c r="DQ114" s="782" t="s">
        <v>456</v>
      </c>
      <c r="DR114" s="780"/>
      <c r="DS114" s="780"/>
      <c r="DT114" s="780"/>
      <c r="DU114" s="781"/>
      <c r="DV114" s="824" t="s">
        <v>445</v>
      </c>
      <c r="DW114" s="825"/>
      <c r="DX114" s="825"/>
      <c r="DY114" s="825"/>
      <c r="DZ114" s="826"/>
    </row>
    <row r="115" spans="1:130" s="230" customFormat="1" ht="26.25" customHeight="1" x14ac:dyDescent="0.15">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447</v>
      </c>
      <c r="AB115" s="919"/>
      <c r="AC115" s="919"/>
      <c r="AD115" s="919"/>
      <c r="AE115" s="920"/>
      <c r="AF115" s="921" t="s">
        <v>447</v>
      </c>
      <c r="AG115" s="919"/>
      <c r="AH115" s="919"/>
      <c r="AI115" s="919"/>
      <c r="AJ115" s="920"/>
      <c r="AK115" s="921" t="s">
        <v>447</v>
      </c>
      <c r="AL115" s="919"/>
      <c r="AM115" s="919"/>
      <c r="AN115" s="919"/>
      <c r="AO115" s="920"/>
      <c r="AP115" s="922" t="s">
        <v>445</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465</v>
      </c>
      <c r="BR115" s="817"/>
      <c r="BS115" s="817"/>
      <c r="BT115" s="817"/>
      <c r="BU115" s="817"/>
      <c r="BV115" s="817" t="s">
        <v>450</v>
      </c>
      <c r="BW115" s="817"/>
      <c r="BX115" s="817"/>
      <c r="BY115" s="817"/>
      <c r="BZ115" s="817"/>
      <c r="CA115" s="817" t="s">
        <v>451</v>
      </c>
      <c r="CB115" s="817"/>
      <c r="CC115" s="817"/>
      <c r="CD115" s="817"/>
      <c r="CE115" s="817"/>
      <c r="CF115" s="875" t="s">
        <v>450</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451</v>
      </c>
      <c r="DH115" s="780"/>
      <c r="DI115" s="780"/>
      <c r="DJ115" s="780"/>
      <c r="DK115" s="781"/>
      <c r="DL115" s="782" t="s">
        <v>451</v>
      </c>
      <c r="DM115" s="780"/>
      <c r="DN115" s="780"/>
      <c r="DO115" s="780"/>
      <c r="DP115" s="781"/>
      <c r="DQ115" s="782" t="s">
        <v>417</v>
      </c>
      <c r="DR115" s="780"/>
      <c r="DS115" s="780"/>
      <c r="DT115" s="780"/>
      <c r="DU115" s="781"/>
      <c r="DV115" s="824" t="s">
        <v>450</v>
      </c>
      <c r="DW115" s="825"/>
      <c r="DX115" s="825"/>
      <c r="DY115" s="825"/>
      <c r="DZ115" s="826"/>
    </row>
    <row r="116" spans="1:130" s="230" customFormat="1" ht="26.25" customHeight="1" x14ac:dyDescent="0.15">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447</v>
      </c>
      <c r="AB116" s="780"/>
      <c r="AC116" s="780"/>
      <c r="AD116" s="780"/>
      <c r="AE116" s="781"/>
      <c r="AF116" s="782" t="s">
        <v>450</v>
      </c>
      <c r="AG116" s="780"/>
      <c r="AH116" s="780"/>
      <c r="AI116" s="780"/>
      <c r="AJ116" s="781"/>
      <c r="AK116" s="782" t="s">
        <v>451</v>
      </c>
      <c r="AL116" s="780"/>
      <c r="AM116" s="780"/>
      <c r="AN116" s="780"/>
      <c r="AO116" s="781"/>
      <c r="AP116" s="824" t="s">
        <v>451</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417</v>
      </c>
      <c r="BR116" s="817"/>
      <c r="BS116" s="817"/>
      <c r="BT116" s="817"/>
      <c r="BU116" s="817"/>
      <c r="BV116" s="817" t="s">
        <v>451</v>
      </c>
      <c r="BW116" s="817"/>
      <c r="BX116" s="817"/>
      <c r="BY116" s="817"/>
      <c r="BZ116" s="817"/>
      <c r="CA116" s="817" t="s">
        <v>465</v>
      </c>
      <c r="CB116" s="817"/>
      <c r="CC116" s="817"/>
      <c r="CD116" s="817"/>
      <c r="CE116" s="817"/>
      <c r="CF116" s="875" t="s">
        <v>445</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451</v>
      </c>
      <c r="DH116" s="780"/>
      <c r="DI116" s="780"/>
      <c r="DJ116" s="780"/>
      <c r="DK116" s="781"/>
      <c r="DL116" s="782" t="s">
        <v>465</v>
      </c>
      <c r="DM116" s="780"/>
      <c r="DN116" s="780"/>
      <c r="DO116" s="780"/>
      <c r="DP116" s="781"/>
      <c r="DQ116" s="782" t="s">
        <v>456</v>
      </c>
      <c r="DR116" s="780"/>
      <c r="DS116" s="780"/>
      <c r="DT116" s="780"/>
      <c r="DU116" s="781"/>
      <c r="DV116" s="824" t="s">
        <v>451</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2834269</v>
      </c>
      <c r="AB117" s="903"/>
      <c r="AC117" s="903"/>
      <c r="AD117" s="903"/>
      <c r="AE117" s="904"/>
      <c r="AF117" s="905">
        <v>2939054</v>
      </c>
      <c r="AG117" s="903"/>
      <c r="AH117" s="903"/>
      <c r="AI117" s="903"/>
      <c r="AJ117" s="904"/>
      <c r="AK117" s="905">
        <v>2926282</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445</v>
      </c>
      <c r="BR117" s="817"/>
      <c r="BS117" s="817"/>
      <c r="BT117" s="817"/>
      <c r="BU117" s="817"/>
      <c r="BV117" s="817" t="s">
        <v>445</v>
      </c>
      <c r="BW117" s="817"/>
      <c r="BX117" s="817"/>
      <c r="BY117" s="817"/>
      <c r="BZ117" s="817"/>
      <c r="CA117" s="817" t="s">
        <v>445</v>
      </c>
      <c r="CB117" s="817"/>
      <c r="CC117" s="817"/>
      <c r="CD117" s="817"/>
      <c r="CE117" s="817"/>
      <c r="CF117" s="875" t="s">
        <v>456</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465</v>
      </c>
      <c r="DH117" s="780"/>
      <c r="DI117" s="780"/>
      <c r="DJ117" s="780"/>
      <c r="DK117" s="781"/>
      <c r="DL117" s="782" t="s">
        <v>445</v>
      </c>
      <c r="DM117" s="780"/>
      <c r="DN117" s="780"/>
      <c r="DO117" s="780"/>
      <c r="DP117" s="781"/>
      <c r="DQ117" s="782" t="s">
        <v>445</v>
      </c>
      <c r="DR117" s="780"/>
      <c r="DS117" s="780"/>
      <c r="DT117" s="780"/>
      <c r="DU117" s="781"/>
      <c r="DV117" s="824" t="s">
        <v>456</v>
      </c>
      <c r="DW117" s="825"/>
      <c r="DX117" s="825"/>
      <c r="DY117" s="825"/>
      <c r="DZ117" s="826"/>
    </row>
    <row r="118" spans="1:130" s="230" customFormat="1" ht="26.25" customHeight="1" x14ac:dyDescent="0.15">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309</v>
      </c>
      <c r="AL118" s="896"/>
      <c r="AM118" s="896"/>
      <c r="AN118" s="896"/>
      <c r="AO118" s="897"/>
      <c r="AP118" s="899" t="s">
        <v>438</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465</v>
      </c>
      <c r="BR118" s="845"/>
      <c r="BS118" s="845"/>
      <c r="BT118" s="845"/>
      <c r="BU118" s="845"/>
      <c r="BV118" s="845" t="s">
        <v>465</v>
      </c>
      <c r="BW118" s="845"/>
      <c r="BX118" s="845"/>
      <c r="BY118" s="845"/>
      <c r="BZ118" s="845"/>
      <c r="CA118" s="845" t="s">
        <v>465</v>
      </c>
      <c r="CB118" s="845"/>
      <c r="CC118" s="845"/>
      <c r="CD118" s="845"/>
      <c r="CE118" s="845"/>
      <c r="CF118" s="875" t="s">
        <v>465</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465</v>
      </c>
      <c r="DH118" s="780"/>
      <c r="DI118" s="780"/>
      <c r="DJ118" s="780"/>
      <c r="DK118" s="781"/>
      <c r="DL118" s="782" t="s">
        <v>465</v>
      </c>
      <c r="DM118" s="780"/>
      <c r="DN118" s="780"/>
      <c r="DO118" s="780"/>
      <c r="DP118" s="781"/>
      <c r="DQ118" s="782" t="s">
        <v>465</v>
      </c>
      <c r="DR118" s="780"/>
      <c r="DS118" s="780"/>
      <c r="DT118" s="780"/>
      <c r="DU118" s="781"/>
      <c r="DV118" s="824" t="s">
        <v>465</v>
      </c>
      <c r="DW118" s="825"/>
      <c r="DX118" s="825"/>
      <c r="DY118" s="825"/>
      <c r="DZ118" s="826"/>
    </row>
    <row r="119" spans="1:130" s="230" customFormat="1" ht="26.25" customHeight="1" x14ac:dyDescent="0.15">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465</v>
      </c>
      <c r="AB119" s="889"/>
      <c r="AC119" s="889"/>
      <c r="AD119" s="889"/>
      <c r="AE119" s="890"/>
      <c r="AF119" s="891" t="s">
        <v>444</v>
      </c>
      <c r="AG119" s="889"/>
      <c r="AH119" s="889"/>
      <c r="AI119" s="889"/>
      <c r="AJ119" s="890"/>
      <c r="AK119" s="891" t="s">
        <v>465</v>
      </c>
      <c r="AL119" s="889"/>
      <c r="AM119" s="889"/>
      <c r="AN119" s="889"/>
      <c r="AO119" s="890"/>
      <c r="AP119" s="892" t="s">
        <v>465</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475</v>
      </c>
      <c r="BP119" s="878"/>
      <c r="BQ119" s="879">
        <v>29041537</v>
      </c>
      <c r="BR119" s="845"/>
      <c r="BS119" s="845"/>
      <c r="BT119" s="845"/>
      <c r="BU119" s="845"/>
      <c r="BV119" s="845">
        <v>28959438</v>
      </c>
      <c r="BW119" s="845"/>
      <c r="BX119" s="845"/>
      <c r="BY119" s="845"/>
      <c r="BZ119" s="845"/>
      <c r="CA119" s="845">
        <v>29576691</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444</v>
      </c>
      <c r="DH119" s="764"/>
      <c r="DI119" s="764"/>
      <c r="DJ119" s="764"/>
      <c r="DK119" s="765"/>
      <c r="DL119" s="766" t="s">
        <v>444</v>
      </c>
      <c r="DM119" s="764"/>
      <c r="DN119" s="764"/>
      <c r="DO119" s="764"/>
      <c r="DP119" s="765"/>
      <c r="DQ119" s="766" t="s">
        <v>444</v>
      </c>
      <c r="DR119" s="764"/>
      <c r="DS119" s="764"/>
      <c r="DT119" s="764"/>
      <c r="DU119" s="765"/>
      <c r="DV119" s="848" t="s">
        <v>444</v>
      </c>
      <c r="DW119" s="849"/>
      <c r="DX119" s="849"/>
      <c r="DY119" s="849"/>
      <c r="DZ119" s="850"/>
    </row>
    <row r="120" spans="1:130" s="230" customFormat="1" ht="26.25" customHeight="1" x14ac:dyDescent="0.15">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465</v>
      </c>
      <c r="AB120" s="780"/>
      <c r="AC120" s="780"/>
      <c r="AD120" s="780"/>
      <c r="AE120" s="781"/>
      <c r="AF120" s="782" t="s">
        <v>444</v>
      </c>
      <c r="AG120" s="780"/>
      <c r="AH120" s="780"/>
      <c r="AI120" s="780"/>
      <c r="AJ120" s="781"/>
      <c r="AK120" s="782" t="s">
        <v>444</v>
      </c>
      <c r="AL120" s="780"/>
      <c r="AM120" s="780"/>
      <c r="AN120" s="780"/>
      <c r="AO120" s="781"/>
      <c r="AP120" s="824" t="s">
        <v>465</v>
      </c>
      <c r="AQ120" s="825"/>
      <c r="AR120" s="825"/>
      <c r="AS120" s="825"/>
      <c r="AT120" s="826"/>
      <c r="AU120" s="880" t="s">
        <v>477</v>
      </c>
      <c r="AV120" s="881"/>
      <c r="AW120" s="881"/>
      <c r="AX120" s="881"/>
      <c r="AY120" s="882"/>
      <c r="AZ120" s="860" t="s">
        <v>478</v>
      </c>
      <c r="BA120" s="808"/>
      <c r="BB120" s="808"/>
      <c r="BC120" s="808"/>
      <c r="BD120" s="808"/>
      <c r="BE120" s="808"/>
      <c r="BF120" s="808"/>
      <c r="BG120" s="808"/>
      <c r="BH120" s="808"/>
      <c r="BI120" s="808"/>
      <c r="BJ120" s="808"/>
      <c r="BK120" s="808"/>
      <c r="BL120" s="808"/>
      <c r="BM120" s="808"/>
      <c r="BN120" s="808"/>
      <c r="BO120" s="808"/>
      <c r="BP120" s="809"/>
      <c r="BQ120" s="861">
        <v>13871124</v>
      </c>
      <c r="BR120" s="842"/>
      <c r="BS120" s="842"/>
      <c r="BT120" s="842"/>
      <c r="BU120" s="842"/>
      <c r="BV120" s="842">
        <v>17175553</v>
      </c>
      <c r="BW120" s="842"/>
      <c r="BX120" s="842"/>
      <c r="BY120" s="842"/>
      <c r="BZ120" s="842"/>
      <c r="CA120" s="842">
        <v>23038599</v>
      </c>
      <c r="CB120" s="842"/>
      <c r="CC120" s="842"/>
      <c r="CD120" s="842"/>
      <c r="CE120" s="842"/>
      <c r="CF120" s="866">
        <v>143.19999999999999</v>
      </c>
      <c r="CG120" s="867"/>
      <c r="CH120" s="867"/>
      <c r="CI120" s="867"/>
      <c r="CJ120" s="867"/>
      <c r="CK120" s="868" t="s">
        <v>479</v>
      </c>
      <c r="CL120" s="852"/>
      <c r="CM120" s="852"/>
      <c r="CN120" s="852"/>
      <c r="CO120" s="853"/>
      <c r="CP120" s="872" t="s">
        <v>480</v>
      </c>
      <c r="CQ120" s="873"/>
      <c r="CR120" s="873"/>
      <c r="CS120" s="873"/>
      <c r="CT120" s="873"/>
      <c r="CU120" s="873"/>
      <c r="CV120" s="873"/>
      <c r="CW120" s="873"/>
      <c r="CX120" s="873"/>
      <c r="CY120" s="873"/>
      <c r="CZ120" s="873"/>
      <c r="DA120" s="873"/>
      <c r="DB120" s="873"/>
      <c r="DC120" s="873"/>
      <c r="DD120" s="873"/>
      <c r="DE120" s="873"/>
      <c r="DF120" s="874"/>
      <c r="DG120" s="861" t="s">
        <v>444</v>
      </c>
      <c r="DH120" s="842"/>
      <c r="DI120" s="842"/>
      <c r="DJ120" s="842"/>
      <c r="DK120" s="842"/>
      <c r="DL120" s="842" t="s">
        <v>444</v>
      </c>
      <c r="DM120" s="842"/>
      <c r="DN120" s="842"/>
      <c r="DO120" s="842"/>
      <c r="DP120" s="842"/>
      <c r="DQ120" s="842">
        <v>1667053</v>
      </c>
      <c r="DR120" s="842"/>
      <c r="DS120" s="842"/>
      <c r="DT120" s="842"/>
      <c r="DU120" s="842"/>
      <c r="DV120" s="843">
        <v>10.4</v>
      </c>
      <c r="DW120" s="843"/>
      <c r="DX120" s="843"/>
      <c r="DY120" s="843"/>
      <c r="DZ120" s="844"/>
    </row>
    <row r="121" spans="1:130" s="230" customFormat="1" ht="26.25" customHeight="1" x14ac:dyDescent="0.15">
      <c r="A121" s="820"/>
      <c r="B121" s="821"/>
      <c r="C121" s="863" t="s">
        <v>481</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444</v>
      </c>
      <c r="AG121" s="780"/>
      <c r="AH121" s="780"/>
      <c r="AI121" s="780"/>
      <c r="AJ121" s="781"/>
      <c r="AK121" s="782" t="s">
        <v>444</v>
      </c>
      <c r="AL121" s="780"/>
      <c r="AM121" s="780"/>
      <c r="AN121" s="780"/>
      <c r="AO121" s="781"/>
      <c r="AP121" s="824" t="s">
        <v>456</v>
      </c>
      <c r="AQ121" s="825"/>
      <c r="AR121" s="825"/>
      <c r="AS121" s="825"/>
      <c r="AT121" s="826"/>
      <c r="AU121" s="883"/>
      <c r="AV121" s="884"/>
      <c r="AW121" s="884"/>
      <c r="AX121" s="884"/>
      <c r="AY121" s="885"/>
      <c r="AZ121" s="815" t="s">
        <v>482</v>
      </c>
      <c r="BA121" s="752"/>
      <c r="BB121" s="752"/>
      <c r="BC121" s="752"/>
      <c r="BD121" s="752"/>
      <c r="BE121" s="752"/>
      <c r="BF121" s="752"/>
      <c r="BG121" s="752"/>
      <c r="BH121" s="752"/>
      <c r="BI121" s="752"/>
      <c r="BJ121" s="752"/>
      <c r="BK121" s="752"/>
      <c r="BL121" s="752"/>
      <c r="BM121" s="752"/>
      <c r="BN121" s="752"/>
      <c r="BO121" s="752"/>
      <c r="BP121" s="753"/>
      <c r="BQ121" s="816">
        <v>4426150</v>
      </c>
      <c r="BR121" s="817"/>
      <c r="BS121" s="817"/>
      <c r="BT121" s="817"/>
      <c r="BU121" s="817"/>
      <c r="BV121" s="817">
        <v>4217773</v>
      </c>
      <c r="BW121" s="817"/>
      <c r="BX121" s="817"/>
      <c r="BY121" s="817"/>
      <c r="BZ121" s="817"/>
      <c r="CA121" s="817">
        <v>3634182</v>
      </c>
      <c r="CB121" s="817"/>
      <c r="CC121" s="817"/>
      <c r="CD121" s="817"/>
      <c r="CE121" s="817"/>
      <c r="CF121" s="875">
        <v>22.6</v>
      </c>
      <c r="CG121" s="876"/>
      <c r="CH121" s="876"/>
      <c r="CI121" s="876"/>
      <c r="CJ121" s="876"/>
      <c r="CK121" s="869"/>
      <c r="CL121" s="855"/>
      <c r="CM121" s="855"/>
      <c r="CN121" s="855"/>
      <c r="CO121" s="856"/>
      <c r="CP121" s="835" t="s">
        <v>483</v>
      </c>
      <c r="CQ121" s="836"/>
      <c r="CR121" s="836"/>
      <c r="CS121" s="836"/>
      <c r="CT121" s="836"/>
      <c r="CU121" s="836"/>
      <c r="CV121" s="836"/>
      <c r="CW121" s="836"/>
      <c r="CX121" s="836"/>
      <c r="CY121" s="836"/>
      <c r="CZ121" s="836"/>
      <c r="DA121" s="836"/>
      <c r="DB121" s="836"/>
      <c r="DC121" s="836"/>
      <c r="DD121" s="836"/>
      <c r="DE121" s="836"/>
      <c r="DF121" s="837"/>
      <c r="DG121" s="816">
        <v>13838</v>
      </c>
      <c r="DH121" s="817"/>
      <c r="DI121" s="817"/>
      <c r="DJ121" s="817"/>
      <c r="DK121" s="817"/>
      <c r="DL121" s="817">
        <v>9147</v>
      </c>
      <c r="DM121" s="817"/>
      <c r="DN121" s="817"/>
      <c r="DO121" s="817"/>
      <c r="DP121" s="817"/>
      <c r="DQ121" s="817">
        <v>11161</v>
      </c>
      <c r="DR121" s="817"/>
      <c r="DS121" s="817"/>
      <c r="DT121" s="817"/>
      <c r="DU121" s="817"/>
      <c r="DV121" s="794">
        <v>0.1</v>
      </c>
      <c r="DW121" s="794"/>
      <c r="DX121" s="794"/>
      <c r="DY121" s="794"/>
      <c r="DZ121" s="795"/>
    </row>
    <row r="122" spans="1:130" s="230" customFormat="1" ht="26.25" customHeight="1" x14ac:dyDescent="0.15">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444</v>
      </c>
      <c r="AG122" s="780"/>
      <c r="AH122" s="780"/>
      <c r="AI122" s="780"/>
      <c r="AJ122" s="781"/>
      <c r="AK122" s="782" t="s">
        <v>444</v>
      </c>
      <c r="AL122" s="780"/>
      <c r="AM122" s="780"/>
      <c r="AN122" s="780"/>
      <c r="AO122" s="781"/>
      <c r="AP122" s="824" t="s">
        <v>444</v>
      </c>
      <c r="AQ122" s="825"/>
      <c r="AR122" s="825"/>
      <c r="AS122" s="825"/>
      <c r="AT122" s="826"/>
      <c r="AU122" s="883"/>
      <c r="AV122" s="884"/>
      <c r="AW122" s="884"/>
      <c r="AX122" s="884"/>
      <c r="AY122" s="885"/>
      <c r="AZ122" s="838" t="s">
        <v>484</v>
      </c>
      <c r="BA122" s="839"/>
      <c r="BB122" s="839"/>
      <c r="BC122" s="839"/>
      <c r="BD122" s="839"/>
      <c r="BE122" s="839"/>
      <c r="BF122" s="839"/>
      <c r="BG122" s="839"/>
      <c r="BH122" s="839"/>
      <c r="BI122" s="839"/>
      <c r="BJ122" s="839"/>
      <c r="BK122" s="839"/>
      <c r="BL122" s="839"/>
      <c r="BM122" s="839"/>
      <c r="BN122" s="839"/>
      <c r="BO122" s="839"/>
      <c r="BP122" s="840"/>
      <c r="BQ122" s="879">
        <v>22866909</v>
      </c>
      <c r="BR122" s="845"/>
      <c r="BS122" s="845"/>
      <c r="BT122" s="845"/>
      <c r="BU122" s="845"/>
      <c r="BV122" s="845">
        <v>23028397</v>
      </c>
      <c r="BW122" s="845"/>
      <c r="BX122" s="845"/>
      <c r="BY122" s="845"/>
      <c r="BZ122" s="845"/>
      <c r="CA122" s="845">
        <v>22640914</v>
      </c>
      <c r="CB122" s="845"/>
      <c r="CC122" s="845"/>
      <c r="CD122" s="845"/>
      <c r="CE122" s="845"/>
      <c r="CF122" s="846">
        <v>140.69999999999999</v>
      </c>
      <c r="CG122" s="847"/>
      <c r="CH122" s="847"/>
      <c r="CI122" s="847"/>
      <c r="CJ122" s="847"/>
      <c r="CK122" s="869"/>
      <c r="CL122" s="855"/>
      <c r="CM122" s="855"/>
      <c r="CN122" s="855"/>
      <c r="CO122" s="856"/>
      <c r="CP122" s="835" t="s">
        <v>485</v>
      </c>
      <c r="CQ122" s="836"/>
      <c r="CR122" s="836"/>
      <c r="CS122" s="836"/>
      <c r="CT122" s="836"/>
      <c r="CU122" s="836"/>
      <c r="CV122" s="836"/>
      <c r="CW122" s="836"/>
      <c r="CX122" s="836"/>
      <c r="CY122" s="836"/>
      <c r="CZ122" s="836"/>
      <c r="DA122" s="836"/>
      <c r="DB122" s="836"/>
      <c r="DC122" s="836"/>
      <c r="DD122" s="836"/>
      <c r="DE122" s="836"/>
      <c r="DF122" s="837"/>
      <c r="DG122" s="816">
        <v>1818</v>
      </c>
      <c r="DH122" s="817"/>
      <c r="DI122" s="817"/>
      <c r="DJ122" s="817"/>
      <c r="DK122" s="817"/>
      <c r="DL122" s="817">
        <v>3527</v>
      </c>
      <c r="DM122" s="817"/>
      <c r="DN122" s="817"/>
      <c r="DO122" s="817"/>
      <c r="DP122" s="817"/>
      <c r="DQ122" s="817">
        <v>4447</v>
      </c>
      <c r="DR122" s="817"/>
      <c r="DS122" s="817"/>
      <c r="DT122" s="817"/>
      <c r="DU122" s="817"/>
      <c r="DV122" s="794">
        <v>0</v>
      </c>
      <c r="DW122" s="794"/>
      <c r="DX122" s="794"/>
      <c r="DY122" s="794"/>
      <c r="DZ122" s="795"/>
    </row>
    <row r="123" spans="1:130" s="230" customFormat="1" ht="26.25" customHeight="1" x14ac:dyDescent="0.15">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456</v>
      </c>
      <c r="AB123" s="780"/>
      <c r="AC123" s="780"/>
      <c r="AD123" s="780"/>
      <c r="AE123" s="781"/>
      <c r="AF123" s="782" t="s">
        <v>456</v>
      </c>
      <c r="AG123" s="780"/>
      <c r="AH123" s="780"/>
      <c r="AI123" s="780"/>
      <c r="AJ123" s="781"/>
      <c r="AK123" s="782" t="s">
        <v>456</v>
      </c>
      <c r="AL123" s="780"/>
      <c r="AM123" s="780"/>
      <c r="AN123" s="780"/>
      <c r="AO123" s="781"/>
      <c r="AP123" s="824" t="s">
        <v>456</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486</v>
      </c>
      <c r="BP123" s="878"/>
      <c r="BQ123" s="832">
        <v>41164183</v>
      </c>
      <c r="BR123" s="833"/>
      <c r="BS123" s="833"/>
      <c r="BT123" s="833"/>
      <c r="BU123" s="833"/>
      <c r="BV123" s="833">
        <v>44421723</v>
      </c>
      <c r="BW123" s="833"/>
      <c r="BX123" s="833"/>
      <c r="BY123" s="833"/>
      <c r="BZ123" s="833"/>
      <c r="CA123" s="833">
        <v>49313695</v>
      </c>
      <c r="CB123" s="833"/>
      <c r="CC123" s="833"/>
      <c r="CD123" s="833"/>
      <c r="CE123" s="833"/>
      <c r="CF123" s="748"/>
      <c r="CG123" s="749"/>
      <c r="CH123" s="749"/>
      <c r="CI123" s="749"/>
      <c r="CJ123" s="834"/>
      <c r="CK123" s="869"/>
      <c r="CL123" s="855"/>
      <c r="CM123" s="855"/>
      <c r="CN123" s="855"/>
      <c r="CO123" s="856"/>
      <c r="CP123" s="835" t="s">
        <v>487</v>
      </c>
      <c r="CQ123" s="836"/>
      <c r="CR123" s="836"/>
      <c r="CS123" s="836"/>
      <c r="CT123" s="836"/>
      <c r="CU123" s="836"/>
      <c r="CV123" s="836"/>
      <c r="CW123" s="836"/>
      <c r="CX123" s="836"/>
      <c r="CY123" s="836"/>
      <c r="CZ123" s="836"/>
      <c r="DA123" s="836"/>
      <c r="DB123" s="836"/>
      <c r="DC123" s="836"/>
      <c r="DD123" s="836"/>
      <c r="DE123" s="836"/>
      <c r="DF123" s="837"/>
      <c r="DG123" s="779" t="s">
        <v>488</v>
      </c>
      <c r="DH123" s="780"/>
      <c r="DI123" s="780"/>
      <c r="DJ123" s="780"/>
      <c r="DK123" s="781"/>
      <c r="DL123" s="782" t="s">
        <v>246</v>
      </c>
      <c r="DM123" s="780"/>
      <c r="DN123" s="780"/>
      <c r="DO123" s="780"/>
      <c r="DP123" s="781"/>
      <c r="DQ123" s="782" t="s">
        <v>489</v>
      </c>
      <c r="DR123" s="780"/>
      <c r="DS123" s="780"/>
      <c r="DT123" s="780"/>
      <c r="DU123" s="781"/>
      <c r="DV123" s="824" t="s">
        <v>490</v>
      </c>
      <c r="DW123" s="825"/>
      <c r="DX123" s="825"/>
      <c r="DY123" s="825"/>
      <c r="DZ123" s="826"/>
    </row>
    <row r="124" spans="1:130" s="230" customFormat="1" ht="26.25" customHeight="1" thickBot="1" x14ac:dyDescent="0.2">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488</v>
      </c>
      <c r="AB124" s="780"/>
      <c r="AC124" s="780"/>
      <c r="AD124" s="780"/>
      <c r="AE124" s="781"/>
      <c r="AF124" s="782" t="s">
        <v>246</v>
      </c>
      <c r="AG124" s="780"/>
      <c r="AH124" s="780"/>
      <c r="AI124" s="780"/>
      <c r="AJ124" s="781"/>
      <c r="AK124" s="782" t="s">
        <v>456</v>
      </c>
      <c r="AL124" s="780"/>
      <c r="AM124" s="780"/>
      <c r="AN124" s="780"/>
      <c r="AO124" s="781"/>
      <c r="AP124" s="824" t="s">
        <v>456</v>
      </c>
      <c r="AQ124" s="825"/>
      <c r="AR124" s="825"/>
      <c r="AS124" s="825"/>
      <c r="AT124" s="826"/>
      <c r="AU124" s="827" t="s">
        <v>491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489</v>
      </c>
      <c r="BR124" s="831"/>
      <c r="BS124" s="831"/>
      <c r="BT124" s="831"/>
      <c r="BU124" s="831"/>
      <c r="BV124" s="831" t="s">
        <v>492</v>
      </c>
      <c r="BW124" s="831"/>
      <c r="BX124" s="831"/>
      <c r="BY124" s="831"/>
      <c r="BZ124" s="831"/>
      <c r="CA124" s="831" t="s">
        <v>246</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246</v>
      </c>
      <c r="DH124" s="764"/>
      <c r="DI124" s="764"/>
      <c r="DJ124" s="764"/>
      <c r="DK124" s="765"/>
      <c r="DL124" s="766" t="s">
        <v>246</v>
      </c>
      <c r="DM124" s="764"/>
      <c r="DN124" s="764"/>
      <c r="DO124" s="764"/>
      <c r="DP124" s="765"/>
      <c r="DQ124" s="766" t="s">
        <v>490</v>
      </c>
      <c r="DR124" s="764"/>
      <c r="DS124" s="764"/>
      <c r="DT124" s="764"/>
      <c r="DU124" s="765"/>
      <c r="DV124" s="848" t="s">
        <v>490</v>
      </c>
      <c r="DW124" s="849"/>
      <c r="DX124" s="849"/>
      <c r="DY124" s="849"/>
      <c r="DZ124" s="850"/>
    </row>
    <row r="125" spans="1:130" s="230" customFormat="1" ht="26.25" customHeight="1" x14ac:dyDescent="0.15">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246</v>
      </c>
      <c r="AB125" s="780"/>
      <c r="AC125" s="780"/>
      <c r="AD125" s="780"/>
      <c r="AE125" s="781"/>
      <c r="AF125" s="782" t="s">
        <v>246</v>
      </c>
      <c r="AG125" s="780"/>
      <c r="AH125" s="780"/>
      <c r="AI125" s="780"/>
      <c r="AJ125" s="781"/>
      <c r="AK125" s="782" t="s">
        <v>488</v>
      </c>
      <c r="AL125" s="780"/>
      <c r="AM125" s="780"/>
      <c r="AN125" s="780"/>
      <c r="AO125" s="781"/>
      <c r="AP125" s="824" t="s">
        <v>494</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495</v>
      </c>
      <c r="CL125" s="852"/>
      <c r="CM125" s="852"/>
      <c r="CN125" s="852"/>
      <c r="CO125" s="853"/>
      <c r="CP125" s="860" t="s">
        <v>496</v>
      </c>
      <c r="CQ125" s="808"/>
      <c r="CR125" s="808"/>
      <c r="CS125" s="808"/>
      <c r="CT125" s="808"/>
      <c r="CU125" s="808"/>
      <c r="CV125" s="808"/>
      <c r="CW125" s="808"/>
      <c r="CX125" s="808"/>
      <c r="CY125" s="808"/>
      <c r="CZ125" s="808"/>
      <c r="DA125" s="808"/>
      <c r="DB125" s="808"/>
      <c r="DC125" s="808"/>
      <c r="DD125" s="808"/>
      <c r="DE125" s="808"/>
      <c r="DF125" s="809"/>
      <c r="DG125" s="861" t="s">
        <v>494</v>
      </c>
      <c r="DH125" s="842"/>
      <c r="DI125" s="842"/>
      <c r="DJ125" s="842"/>
      <c r="DK125" s="842"/>
      <c r="DL125" s="842" t="s">
        <v>246</v>
      </c>
      <c r="DM125" s="842"/>
      <c r="DN125" s="842"/>
      <c r="DO125" s="842"/>
      <c r="DP125" s="842"/>
      <c r="DQ125" s="842" t="s">
        <v>456</v>
      </c>
      <c r="DR125" s="842"/>
      <c r="DS125" s="842"/>
      <c r="DT125" s="842"/>
      <c r="DU125" s="842"/>
      <c r="DV125" s="843" t="s">
        <v>246</v>
      </c>
      <c r="DW125" s="843"/>
      <c r="DX125" s="843"/>
      <c r="DY125" s="843"/>
      <c r="DZ125" s="844"/>
    </row>
    <row r="126" spans="1:130" s="230" customFormat="1" ht="26.25" customHeight="1" thickBot="1" x14ac:dyDescent="0.2">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490</v>
      </c>
      <c r="AB126" s="780"/>
      <c r="AC126" s="780"/>
      <c r="AD126" s="780"/>
      <c r="AE126" s="781"/>
      <c r="AF126" s="782" t="s">
        <v>246</v>
      </c>
      <c r="AG126" s="780"/>
      <c r="AH126" s="780"/>
      <c r="AI126" s="780"/>
      <c r="AJ126" s="781"/>
      <c r="AK126" s="782" t="s">
        <v>488</v>
      </c>
      <c r="AL126" s="780"/>
      <c r="AM126" s="780"/>
      <c r="AN126" s="780"/>
      <c r="AO126" s="781"/>
      <c r="AP126" s="824" t="s">
        <v>497</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498</v>
      </c>
      <c r="CQ126" s="752"/>
      <c r="CR126" s="752"/>
      <c r="CS126" s="752"/>
      <c r="CT126" s="752"/>
      <c r="CU126" s="752"/>
      <c r="CV126" s="752"/>
      <c r="CW126" s="752"/>
      <c r="CX126" s="752"/>
      <c r="CY126" s="752"/>
      <c r="CZ126" s="752"/>
      <c r="DA126" s="752"/>
      <c r="DB126" s="752"/>
      <c r="DC126" s="752"/>
      <c r="DD126" s="752"/>
      <c r="DE126" s="752"/>
      <c r="DF126" s="753"/>
      <c r="DG126" s="816" t="s">
        <v>490</v>
      </c>
      <c r="DH126" s="817"/>
      <c r="DI126" s="817"/>
      <c r="DJ126" s="817"/>
      <c r="DK126" s="817"/>
      <c r="DL126" s="817" t="s">
        <v>246</v>
      </c>
      <c r="DM126" s="817"/>
      <c r="DN126" s="817"/>
      <c r="DO126" s="817"/>
      <c r="DP126" s="817"/>
      <c r="DQ126" s="817" t="s">
        <v>246</v>
      </c>
      <c r="DR126" s="817"/>
      <c r="DS126" s="817"/>
      <c r="DT126" s="817"/>
      <c r="DU126" s="817"/>
      <c r="DV126" s="794" t="s">
        <v>246</v>
      </c>
      <c r="DW126" s="794"/>
      <c r="DX126" s="794"/>
      <c r="DY126" s="794"/>
      <c r="DZ126" s="795"/>
    </row>
    <row r="127" spans="1:130" s="230" customFormat="1" ht="26.25" customHeight="1" x14ac:dyDescent="0.15">
      <c r="A127" s="822"/>
      <c r="B127" s="823"/>
      <c r="C127" s="838" t="s">
        <v>499</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456</v>
      </c>
      <c r="AB127" s="780"/>
      <c r="AC127" s="780"/>
      <c r="AD127" s="780"/>
      <c r="AE127" s="781"/>
      <c r="AF127" s="782" t="s">
        <v>456</v>
      </c>
      <c r="AG127" s="780"/>
      <c r="AH127" s="780"/>
      <c r="AI127" s="780"/>
      <c r="AJ127" s="781"/>
      <c r="AK127" s="782" t="s">
        <v>488</v>
      </c>
      <c r="AL127" s="780"/>
      <c r="AM127" s="780"/>
      <c r="AN127" s="780"/>
      <c r="AO127" s="781"/>
      <c r="AP127" s="824" t="s">
        <v>246</v>
      </c>
      <c r="AQ127" s="825"/>
      <c r="AR127" s="825"/>
      <c r="AS127" s="825"/>
      <c r="AT127" s="826"/>
      <c r="AU127" s="232"/>
      <c r="AV127" s="232"/>
      <c r="AW127" s="232"/>
      <c r="AX127" s="841" t="s">
        <v>500</v>
      </c>
      <c r="AY127" s="812"/>
      <c r="AZ127" s="812"/>
      <c r="BA127" s="812"/>
      <c r="BB127" s="812"/>
      <c r="BC127" s="812"/>
      <c r="BD127" s="812"/>
      <c r="BE127" s="813"/>
      <c r="BF127" s="811" t="s">
        <v>501</v>
      </c>
      <c r="BG127" s="812"/>
      <c r="BH127" s="812"/>
      <c r="BI127" s="812"/>
      <c r="BJ127" s="812"/>
      <c r="BK127" s="812"/>
      <c r="BL127" s="813"/>
      <c r="BM127" s="811" t="s">
        <v>502</v>
      </c>
      <c r="BN127" s="812"/>
      <c r="BO127" s="812"/>
      <c r="BP127" s="812"/>
      <c r="BQ127" s="812"/>
      <c r="BR127" s="812"/>
      <c r="BS127" s="813"/>
      <c r="BT127" s="811" t="s">
        <v>503</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504</v>
      </c>
      <c r="CQ127" s="752"/>
      <c r="CR127" s="752"/>
      <c r="CS127" s="752"/>
      <c r="CT127" s="752"/>
      <c r="CU127" s="752"/>
      <c r="CV127" s="752"/>
      <c r="CW127" s="752"/>
      <c r="CX127" s="752"/>
      <c r="CY127" s="752"/>
      <c r="CZ127" s="752"/>
      <c r="DA127" s="752"/>
      <c r="DB127" s="752"/>
      <c r="DC127" s="752"/>
      <c r="DD127" s="752"/>
      <c r="DE127" s="752"/>
      <c r="DF127" s="753"/>
      <c r="DG127" s="816" t="s">
        <v>456</v>
      </c>
      <c r="DH127" s="817"/>
      <c r="DI127" s="817"/>
      <c r="DJ127" s="817"/>
      <c r="DK127" s="817"/>
      <c r="DL127" s="817" t="s">
        <v>246</v>
      </c>
      <c r="DM127" s="817"/>
      <c r="DN127" s="817"/>
      <c r="DO127" s="817"/>
      <c r="DP127" s="817"/>
      <c r="DQ127" s="817" t="s">
        <v>489</v>
      </c>
      <c r="DR127" s="817"/>
      <c r="DS127" s="817"/>
      <c r="DT127" s="817"/>
      <c r="DU127" s="817"/>
      <c r="DV127" s="794" t="s">
        <v>456</v>
      </c>
      <c r="DW127" s="794"/>
      <c r="DX127" s="794"/>
      <c r="DY127" s="794"/>
      <c r="DZ127" s="795"/>
    </row>
    <row r="128" spans="1:130" s="230" customFormat="1" ht="26.25" customHeight="1" thickBot="1" x14ac:dyDescent="0.2">
      <c r="A128" s="796" t="s">
        <v>505</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506</v>
      </c>
      <c r="X128" s="798"/>
      <c r="Y128" s="798"/>
      <c r="Z128" s="799"/>
      <c r="AA128" s="800">
        <v>865877</v>
      </c>
      <c r="AB128" s="801"/>
      <c r="AC128" s="801"/>
      <c r="AD128" s="801"/>
      <c r="AE128" s="802"/>
      <c r="AF128" s="803">
        <v>789289</v>
      </c>
      <c r="AG128" s="801"/>
      <c r="AH128" s="801"/>
      <c r="AI128" s="801"/>
      <c r="AJ128" s="802"/>
      <c r="AK128" s="803">
        <v>691445</v>
      </c>
      <c r="AL128" s="801"/>
      <c r="AM128" s="801"/>
      <c r="AN128" s="801"/>
      <c r="AO128" s="802"/>
      <c r="AP128" s="804"/>
      <c r="AQ128" s="805"/>
      <c r="AR128" s="805"/>
      <c r="AS128" s="805"/>
      <c r="AT128" s="806"/>
      <c r="AU128" s="232"/>
      <c r="AV128" s="232"/>
      <c r="AW128" s="232"/>
      <c r="AX128" s="807" t="s">
        <v>507</v>
      </c>
      <c r="AY128" s="808"/>
      <c r="AZ128" s="808"/>
      <c r="BA128" s="808"/>
      <c r="BB128" s="808"/>
      <c r="BC128" s="808"/>
      <c r="BD128" s="808"/>
      <c r="BE128" s="809"/>
      <c r="BF128" s="786" t="s">
        <v>488</v>
      </c>
      <c r="BG128" s="787"/>
      <c r="BH128" s="787"/>
      <c r="BI128" s="787"/>
      <c r="BJ128" s="787"/>
      <c r="BK128" s="787"/>
      <c r="BL128" s="810"/>
      <c r="BM128" s="786">
        <v>12.59</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508</v>
      </c>
      <c r="CQ128" s="730"/>
      <c r="CR128" s="730"/>
      <c r="CS128" s="730"/>
      <c r="CT128" s="730"/>
      <c r="CU128" s="730"/>
      <c r="CV128" s="730"/>
      <c r="CW128" s="730"/>
      <c r="CX128" s="730"/>
      <c r="CY128" s="730"/>
      <c r="CZ128" s="730"/>
      <c r="DA128" s="730"/>
      <c r="DB128" s="730"/>
      <c r="DC128" s="730"/>
      <c r="DD128" s="730"/>
      <c r="DE128" s="730"/>
      <c r="DF128" s="731"/>
      <c r="DG128" s="790" t="s">
        <v>246</v>
      </c>
      <c r="DH128" s="791"/>
      <c r="DI128" s="791"/>
      <c r="DJ128" s="791"/>
      <c r="DK128" s="791"/>
      <c r="DL128" s="791" t="s">
        <v>490</v>
      </c>
      <c r="DM128" s="791"/>
      <c r="DN128" s="791"/>
      <c r="DO128" s="791"/>
      <c r="DP128" s="791"/>
      <c r="DQ128" s="791" t="s">
        <v>490</v>
      </c>
      <c r="DR128" s="791"/>
      <c r="DS128" s="791"/>
      <c r="DT128" s="791"/>
      <c r="DU128" s="791"/>
      <c r="DV128" s="792" t="s">
        <v>456</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509</v>
      </c>
      <c r="X129" s="777"/>
      <c r="Y129" s="777"/>
      <c r="Z129" s="778"/>
      <c r="AA129" s="779">
        <v>17745536</v>
      </c>
      <c r="AB129" s="780"/>
      <c r="AC129" s="780"/>
      <c r="AD129" s="780"/>
      <c r="AE129" s="781"/>
      <c r="AF129" s="782">
        <v>18746389</v>
      </c>
      <c r="AG129" s="780"/>
      <c r="AH129" s="780"/>
      <c r="AI129" s="780"/>
      <c r="AJ129" s="781"/>
      <c r="AK129" s="782">
        <v>18145799</v>
      </c>
      <c r="AL129" s="780"/>
      <c r="AM129" s="780"/>
      <c r="AN129" s="780"/>
      <c r="AO129" s="781"/>
      <c r="AP129" s="783"/>
      <c r="AQ129" s="784"/>
      <c r="AR129" s="784"/>
      <c r="AS129" s="784"/>
      <c r="AT129" s="785"/>
      <c r="AU129" s="233"/>
      <c r="AV129" s="233"/>
      <c r="AW129" s="233"/>
      <c r="AX129" s="751" t="s">
        <v>510</v>
      </c>
      <c r="AY129" s="752"/>
      <c r="AZ129" s="752"/>
      <c r="BA129" s="752"/>
      <c r="BB129" s="752"/>
      <c r="BC129" s="752"/>
      <c r="BD129" s="752"/>
      <c r="BE129" s="753"/>
      <c r="BF129" s="770" t="s">
        <v>456</v>
      </c>
      <c r="BG129" s="771"/>
      <c r="BH129" s="771"/>
      <c r="BI129" s="771"/>
      <c r="BJ129" s="771"/>
      <c r="BK129" s="771"/>
      <c r="BL129" s="772"/>
      <c r="BM129" s="770">
        <v>17.59</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511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512</v>
      </c>
      <c r="X130" s="777"/>
      <c r="Y130" s="777"/>
      <c r="Z130" s="778"/>
      <c r="AA130" s="779">
        <v>2139448</v>
      </c>
      <c r="AB130" s="780"/>
      <c r="AC130" s="780"/>
      <c r="AD130" s="780"/>
      <c r="AE130" s="781"/>
      <c r="AF130" s="782">
        <v>2087596</v>
      </c>
      <c r="AG130" s="780"/>
      <c r="AH130" s="780"/>
      <c r="AI130" s="780"/>
      <c r="AJ130" s="781"/>
      <c r="AK130" s="782">
        <v>2054186</v>
      </c>
      <c r="AL130" s="780"/>
      <c r="AM130" s="780"/>
      <c r="AN130" s="780"/>
      <c r="AO130" s="781"/>
      <c r="AP130" s="783"/>
      <c r="AQ130" s="784"/>
      <c r="AR130" s="784"/>
      <c r="AS130" s="784"/>
      <c r="AT130" s="785"/>
      <c r="AU130" s="233"/>
      <c r="AV130" s="233"/>
      <c r="AW130" s="233"/>
      <c r="AX130" s="751" t="s">
        <v>513</v>
      </c>
      <c r="AY130" s="752"/>
      <c r="AZ130" s="752"/>
      <c r="BA130" s="752"/>
      <c r="BB130" s="752"/>
      <c r="BC130" s="752"/>
      <c r="BD130" s="752"/>
      <c r="BE130" s="753"/>
      <c r="BF130" s="754">
        <v>0.1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514</v>
      </c>
      <c r="X131" s="761"/>
      <c r="Y131" s="761"/>
      <c r="Z131" s="762"/>
      <c r="AA131" s="763">
        <v>15606088</v>
      </c>
      <c r="AB131" s="764"/>
      <c r="AC131" s="764"/>
      <c r="AD131" s="764"/>
      <c r="AE131" s="765"/>
      <c r="AF131" s="766">
        <v>16658793</v>
      </c>
      <c r="AG131" s="764"/>
      <c r="AH131" s="764"/>
      <c r="AI131" s="764"/>
      <c r="AJ131" s="765"/>
      <c r="AK131" s="766">
        <v>16091613</v>
      </c>
      <c r="AL131" s="764"/>
      <c r="AM131" s="764"/>
      <c r="AN131" s="764"/>
      <c r="AO131" s="765"/>
      <c r="AP131" s="767"/>
      <c r="AQ131" s="768"/>
      <c r="AR131" s="768"/>
      <c r="AS131" s="768"/>
      <c r="AT131" s="769"/>
      <c r="AU131" s="233"/>
      <c r="AV131" s="233"/>
      <c r="AW131" s="233"/>
      <c r="AX131" s="729" t="s">
        <v>515</v>
      </c>
      <c r="AY131" s="730"/>
      <c r="AZ131" s="730"/>
      <c r="BA131" s="730"/>
      <c r="BB131" s="730"/>
      <c r="BC131" s="730"/>
      <c r="BD131" s="730"/>
      <c r="BE131" s="731"/>
      <c r="BF131" s="732" t="s">
        <v>246</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516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517</v>
      </c>
      <c r="W132" s="742"/>
      <c r="X132" s="742"/>
      <c r="Y132" s="742"/>
      <c r="Z132" s="743"/>
      <c r="AA132" s="744">
        <v>-1.09608507</v>
      </c>
      <c r="AB132" s="745"/>
      <c r="AC132" s="745"/>
      <c r="AD132" s="745"/>
      <c r="AE132" s="746"/>
      <c r="AF132" s="747">
        <v>0.373190303</v>
      </c>
      <c r="AG132" s="745"/>
      <c r="AH132" s="745"/>
      <c r="AI132" s="745"/>
      <c r="AJ132" s="746"/>
      <c r="AK132" s="747">
        <v>1.1226407199999999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518</v>
      </c>
      <c r="W133" s="721"/>
      <c r="X133" s="721"/>
      <c r="Y133" s="721"/>
      <c r="Z133" s="722"/>
      <c r="AA133" s="723">
        <v>-0.4</v>
      </c>
      <c r="AB133" s="724"/>
      <c r="AC133" s="724"/>
      <c r="AD133" s="724"/>
      <c r="AE133" s="725"/>
      <c r="AF133" s="723">
        <v>-0.3</v>
      </c>
      <c r="AG133" s="724"/>
      <c r="AH133" s="724"/>
      <c r="AI133" s="724"/>
      <c r="AJ133" s="725"/>
      <c r="AK133" s="723">
        <v>0.1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r3+yC6EjTuiuYJLeAgEXjU670ZQ6uER3XEDWmhrQl0mFVQKr+KS3Ut/+x50y7mNZeUXFZg6kdjWqJnDkFbnbOA==" saltValue="ae/yZt4ouKEfSB25SbXw0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0oPoGjuZq+hb0Bm6zkmsWVWIvlgZSQpUxcLZ9C6kdbGm0oULSeaXF+YDxJOgYpKUJSXf5hwQ92siTO+WoDZtA==" saltValue="kpbbGsuMmrMvStl5EbfPU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sqjWsTyP+sN65nMOe5r9u/cJiQSVS43Ey7bVNHtnnl1K0XSf0GxCha1zrvYkLyi0fgbLRZRGchs2H/c7UPBLQ==" saltValue="lCPxb+Z8/EFYu343vHP3M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522</v>
      </c>
      <c r="AP7" s="272"/>
      <c r="AQ7" s="273" t="s">
        <v>523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524</v>
      </c>
      <c r="AQ8" s="279" t="s">
        <v>525</v>
      </c>
      <c r="AR8" s="280" t="s">
        <v>526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527</v>
      </c>
      <c r="AL9" s="1131"/>
      <c r="AM9" s="1131"/>
      <c r="AN9" s="1132"/>
      <c r="AO9" s="281">
        <v>6189589</v>
      </c>
      <c r="AP9" s="281">
        <v>78682</v>
      </c>
      <c r="AQ9" s="282">
        <v>73449</v>
      </c>
      <c r="AR9" s="283">
        <v>7.1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528</v>
      </c>
      <c r="AL10" s="1131"/>
      <c r="AM10" s="1131"/>
      <c r="AN10" s="1132"/>
      <c r="AO10" s="284">
        <v>7717</v>
      </c>
      <c r="AP10" s="284">
        <v>98</v>
      </c>
      <c r="AQ10" s="285">
        <v>5917</v>
      </c>
      <c r="AR10" s="286">
        <v>-98.3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529</v>
      </c>
      <c r="AL11" s="1131"/>
      <c r="AM11" s="1131"/>
      <c r="AN11" s="1132"/>
      <c r="AO11" s="284" t="s">
        <v>530</v>
      </c>
      <c r="AP11" s="284" t="s">
        <v>530</v>
      </c>
      <c r="AQ11" s="285">
        <v>1123</v>
      </c>
      <c r="AR11" s="286" t="s">
        <v>530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531</v>
      </c>
      <c r="AL12" s="1131"/>
      <c r="AM12" s="1131"/>
      <c r="AN12" s="1132"/>
      <c r="AO12" s="284" t="s">
        <v>530</v>
      </c>
      <c r="AP12" s="284" t="s">
        <v>530</v>
      </c>
      <c r="AQ12" s="285">
        <v>9</v>
      </c>
      <c r="AR12" s="286" t="s">
        <v>530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532</v>
      </c>
      <c r="AL13" s="1131"/>
      <c r="AM13" s="1131"/>
      <c r="AN13" s="1132"/>
      <c r="AO13" s="284" t="s">
        <v>530</v>
      </c>
      <c r="AP13" s="284" t="s">
        <v>530</v>
      </c>
      <c r="AQ13" s="285">
        <v>2374</v>
      </c>
      <c r="AR13" s="286" t="s">
        <v>530</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533</v>
      </c>
      <c r="AL14" s="1131"/>
      <c r="AM14" s="1131"/>
      <c r="AN14" s="1132"/>
      <c r="AO14" s="284">
        <v>108389</v>
      </c>
      <c r="AP14" s="284">
        <v>1378</v>
      </c>
      <c r="AQ14" s="285">
        <v>1666</v>
      </c>
      <c r="AR14" s="286">
        <v>-17.3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534</v>
      </c>
      <c r="AL15" s="1134"/>
      <c r="AM15" s="1134"/>
      <c r="AN15" s="1135"/>
      <c r="AO15" s="284">
        <v>-155489</v>
      </c>
      <c r="AP15" s="284">
        <v>-1977</v>
      </c>
      <c r="AQ15" s="285">
        <v>-4765</v>
      </c>
      <c r="AR15" s="286">
        <v>-58.5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6150206</v>
      </c>
      <c r="AP16" s="284">
        <v>78181</v>
      </c>
      <c r="AQ16" s="285">
        <v>79774</v>
      </c>
      <c r="AR16" s="286">
        <v>-2</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536</v>
      </c>
      <c r="AP20" s="293" t="s">
        <v>537</v>
      </c>
      <c r="AQ20" s="294" t="s">
        <v>538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539</v>
      </c>
      <c r="AL21" s="1137"/>
      <c r="AM21" s="1137"/>
      <c r="AN21" s="1138"/>
      <c r="AO21" s="297">
        <v>8.92</v>
      </c>
      <c r="AP21" s="298">
        <v>7.58</v>
      </c>
      <c r="AQ21" s="299">
        <v>1.34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540</v>
      </c>
      <c r="AL22" s="1137"/>
      <c r="AM22" s="1137"/>
      <c r="AN22" s="1138"/>
      <c r="AO22" s="302">
        <v>101.2</v>
      </c>
      <c r="AP22" s="303">
        <v>98.4</v>
      </c>
      <c r="AQ22" s="304">
        <v>2.8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541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542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522</v>
      </c>
      <c r="AP30" s="272"/>
      <c r="AQ30" s="273" t="s">
        <v>523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524</v>
      </c>
      <c r="AQ31" s="279" t="s">
        <v>525</v>
      </c>
      <c r="AR31" s="280" t="s">
        <v>526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544</v>
      </c>
      <c r="AL32" s="1121"/>
      <c r="AM32" s="1121"/>
      <c r="AN32" s="1122"/>
      <c r="AO32" s="312">
        <v>2871761</v>
      </c>
      <c r="AP32" s="312">
        <v>36506</v>
      </c>
      <c r="AQ32" s="313">
        <v>42324</v>
      </c>
      <c r="AR32" s="314">
        <v>-13.7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545</v>
      </c>
      <c r="AL33" s="1121"/>
      <c r="AM33" s="1121"/>
      <c r="AN33" s="1122"/>
      <c r="AO33" s="312" t="s">
        <v>530</v>
      </c>
      <c r="AP33" s="312" t="s">
        <v>530</v>
      </c>
      <c r="AQ33" s="313" t="s">
        <v>530</v>
      </c>
      <c r="AR33" s="314" t="s">
        <v>530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546</v>
      </c>
      <c r="AL34" s="1121"/>
      <c r="AM34" s="1121"/>
      <c r="AN34" s="1122"/>
      <c r="AO34" s="312" t="s">
        <v>530</v>
      </c>
      <c r="AP34" s="312" t="s">
        <v>530</v>
      </c>
      <c r="AQ34" s="313">
        <v>47</v>
      </c>
      <c r="AR34" s="314" t="s">
        <v>530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547</v>
      </c>
      <c r="AL35" s="1121"/>
      <c r="AM35" s="1121"/>
      <c r="AN35" s="1122"/>
      <c r="AO35" s="312">
        <v>2972</v>
      </c>
      <c r="AP35" s="312">
        <v>38</v>
      </c>
      <c r="AQ35" s="313">
        <v>12192</v>
      </c>
      <c r="AR35" s="314">
        <v>-99.7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548</v>
      </c>
      <c r="AL36" s="1121"/>
      <c r="AM36" s="1121"/>
      <c r="AN36" s="1122"/>
      <c r="AO36" s="312">
        <v>51549</v>
      </c>
      <c r="AP36" s="312">
        <v>655</v>
      </c>
      <c r="AQ36" s="313">
        <v>2056</v>
      </c>
      <c r="AR36" s="314">
        <v>-68.099999999999994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549</v>
      </c>
      <c r="AL37" s="1121"/>
      <c r="AM37" s="1121"/>
      <c r="AN37" s="1122"/>
      <c r="AO37" s="312" t="s">
        <v>530</v>
      </c>
      <c r="AP37" s="312" t="s">
        <v>530</v>
      </c>
      <c r="AQ37" s="313">
        <v>621</v>
      </c>
      <c r="AR37" s="314" t="s">
        <v>530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550</v>
      </c>
      <c r="AL38" s="1124"/>
      <c r="AM38" s="1124"/>
      <c r="AN38" s="1125"/>
      <c r="AO38" s="315" t="s">
        <v>530</v>
      </c>
      <c r="AP38" s="315" t="s">
        <v>530</v>
      </c>
      <c r="AQ38" s="316">
        <v>1</v>
      </c>
      <c r="AR38" s="304" t="s">
        <v>530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551</v>
      </c>
      <c r="AL39" s="1124"/>
      <c r="AM39" s="1124"/>
      <c r="AN39" s="1125"/>
      <c r="AO39" s="312">
        <v>-691445</v>
      </c>
      <c r="AP39" s="312">
        <v>-8790</v>
      </c>
      <c r="AQ39" s="313">
        <v>-5206</v>
      </c>
      <c r="AR39" s="314">
        <v>68.8</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552</v>
      </c>
      <c r="AL40" s="1121"/>
      <c r="AM40" s="1121"/>
      <c r="AN40" s="1122"/>
      <c r="AO40" s="312">
        <v>-2054186</v>
      </c>
      <c r="AP40" s="312">
        <v>-26113</v>
      </c>
      <c r="AQ40" s="313">
        <v>-36761</v>
      </c>
      <c r="AR40" s="314">
        <v>-29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301</v>
      </c>
      <c r="AL41" s="1127"/>
      <c r="AM41" s="1127"/>
      <c r="AN41" s="1128"/>
      <c r="AO41" s="312">
        <v>180651</v>
      </c>
      <c r="AP41" s="312">
        <v>2296</v>
      </c>
      <c r="AQ41" s="313">
        <v>15273</v>
      </c>
      <c r="AR41" s="314">
        <v>-85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522</v>
      </c>
      <c r="AN49" s="1115" t="s">
        <v>556</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557</v>
      </c>
      <c r="AO50" s="329" t="s">
        <v>558</v>
      </c>
      <c r="AP50" s="330" t="s">
        <v>559</v>
      </c>
      <c r="AQ50" s="331" t="s">
        <v>560</v>
      </c>
      <c r="AR50" s="332" t="s">
        <v>561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562</v>
      </c>
      <c r="AL51" s="325"/>
      <c r="AM51" s="333">
        <v>2706259</v>
      </c>
      <c r="AN51" s="334">
        <v>33605</v>
      </c>
      <c r="AO51" s="335">
        <v>-14.2</v>
      </c>
      <c r="AP51" s="336">
        <v>54684</v>
      </c>
      <c r="AQ51" s="337">
        <v>1.1000000000000001</v>
      </c>
      <c r="AR51" s="338">
        <v>-15.3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563</v>
      </c>
      <c r="AM52" s="341">
        <v>1532211</v>
      </c>
      <c r="AN52" s="342">
        <v>19026</v>
      </c>
      <c r="AO52" s="343">
        <v>-24.7</v>
      </c>
      <c r="AP52" s="344">
        <v>32829</v>
      </c>
      <c r="AQ52" s="345">
        <v>7.2</v>
      </c>
      <c r="AR52" s="346">
        <v>-31.9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564</v>
      </c>
      <c r="AL53" s="325"/>
      <c r="AM53" s="333">
        <v>4607453</v>
      </c>
      <c r="AN53" s="334">
        <v>57422</v>
      </c>
      <c r="AO53" s="335">
        <v>70.900000000000006</v>
      </c>
      <c r="AP53" s="336">
        <v>62383</v>
      </c>
      <c r="AQ53" s="337">
        <v>14.1</v>
      </c>
      <c r="AR53" s="338">
        <v>56.8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563</v>
      </c>
      <c r="AM54" s="341">
        <v>3090754</v>
      </c>
      <c r="AN54" s="342">
        <v>38519</v>
      </c>
      <c r="AO54" s="343">
        <v>102.5</v>
      </c>
      <c r="AP54" s="344">
        <v>35325</v>
      </c>
      <c r="AQ54" s="345">
        <v>7.6</v>
      </c>
      <c r="AR54" s="346">
        <v>94.9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565</v>
      </c>
      <c r="AL55" s="325"/>
      <c r="AM55" s="333">
        <v>3709063</v>
      </c>
      <c r="AN55" s="334">
        <v>46584</v>
      </c>
      <c r="AO55" s="335">
        <v>-18.899999999999999</v>
      </c>
      <c r="AP55" s="336">
        <v>63812</v>
      </c>
      <c r="AQ55" s="337">
        <v>2.2999999999999998</v>
      </c>
      <c r="AR55" s="338">
        <v>-21.2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563</v>
      </c>
      <c r="AM56" s="341">
        <v>2290528</v>
      </c>
      <c r="AN56" s="342">
        <v>28768</v>
      </c>
      <c r="AO56" s="343">
        <v>-25.3</v>
      </c>
      <c r="AP56" s="344">
        <v>33848</v>
      </c>
      <c r="AQ56" s="345">
        <v>-4.2</v>
      </c>
      <c r="AR56" s="346">
        <v>-21.1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566</v>
      </c>
      <c r="AL57" s="325"/>
      <c r="AM57" s="333">
        <v>4911663</v>
      </c>
      <c r="AN57" s="334">
        <v>61968</v>
      </c>
      <c r="AO57" s="335">
        <v>33</v>
      </c>
      <c r="AP57" s="336">
        <v>54225</v>
      </c>
      <c r="AQ57" s="337">
        <v>-15</v>
      </c>
      <c r="AR57" s="338">
        <v>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563</v>
      </c>
      <c r="AM58" s="341">
        <v>3157381</v>
      </c>
      <c r="AN58" s="342">
        <v>39835</v>
      </c>
      <c r="AO58" s="343">
        <v>38.5</v>
      </c>
      <c r="AP58" s="344">
        <v>27337</v>
      </c>
      <c r="AQ58" s="345">
        <v>-19.2</v>
      </c>
      <c r="AR58" s="346">
        <v>57.7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567</v>
      </c>
      <c r="AL59" s="325"/>
      <c r="AM59" s="333">
        <v>4533520</v>
      </c>
      <c r="AN59" s="334">
        <v>57630</v>
      </c>
      <c r="AO59" s="335">
        <v>-7</v>
      </c>
      <c r="AP59" s="336">
        <v>54016</v>
      </c>
      <c r="AQ59" s="337">
        <v>-0.4</v>
      </c>
      <c r="AR59" s="338">
        <v>-6.6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563</v>
      </c>
      <c r="AM60" s="341">
        <v>2951051</v>
      </c>
      <c r="AN60" s="342">
        <v>37514</v>
      </c>
      <c r="AO60" s="343">
        <v>-5.8</v>
      </c>
      <c r="AP60" s="344">
        <v>28078</v>
      </c>
      <c r="AQ60" s="345">
        <v>2.7</v>
      </c>
      <c r="AR60" s="346">
        <v>-8.5</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568</v>
      </c>
      <c r="AL61" s="347"/>
      <c r="AM61" s="348">
        <v>4093592</v>
      </c>
      <c r="AN61" s="349">
        <v>51442</v>
      </c>
      <c r="AO61" s="350">
        <v>12.8</v>
      </c>
      <c r="AP61" s="351">
        <v>57824</v>
      </c>
      <c r="AQ61" s="352">
        <v>0.4</v>
      </c>
      <c r="AR61" s="338">
        <v>12.4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563</v>
      </c>
      <c r="AM62" s="341">
        <v>2604385</v>
      </c>
      <c r="AN62" s="342">
        <v>32732</v>
      </c>
      <c r="AO62" s="343">
        <v>17</v>
      </c>
      <c r="AP62" s="344">
        <v>31483</v>
      </c>
      <c r="AQ62" s="345">
        <v>-1.2</v>
      </c>
      <c r="AR62" s="346">
        <v>18.2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bG4tebCn9xuwRS9/+yix1zd4VN+vugsXFqbqqjZVo/ZwyVaGWNO+YrT9w6Qe+w6eMWPobw7l1NCGoKmM+/qwwg==" saltValue="3qyrPLi/9NSNc+RtFNLWM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570</v>
      </c>
    </row>
    <row r="121" spans="125:125" ht="13.5" hidden="1" customHeight="1" x14ac:dyDescent="0.15">
      <c r="DU121" s="259"/>
    </row>
  </sheetData>
  <sheetProtection algorithmName="SHA-512" hashValue="tJMFmZucDfhy4HA/9SRmCHRoLDrP90QQTNTeOq74ZBCo9dBIz1Nuhssjaf2sLTN97pMSlNhAoW+rkZfB3n28Yg==" saltValue="SkZoIn9rpFmtqnDGDIRb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571</v>
      </c>
    </row>
  </sheetData>
  <sheetProtection algorithmName="SHA-512" hashValue="1hMk6puPjjz91la+BjaiXPdknhd/woLvegMlsUW7em7X96lGmbZnvHqYvtm71oFdqmVDeM/4OmQHjF5ajeZ/uQ==" saltValue="aknpbxcq6VLSteuHLk3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139" t="s">
        <v>3</v>
      </c>
      <c r="D47" s="1139"/>
      <c r="E47" s="1140"/>
      <c r="F47" s="11">
        <v>21.44</v>
      </c>
      <c r="G47" s="12">
        <v>23.26</v>
      </c>
      <c r="H47" s="12">
        <v>25.68</v>
      </c>
      <c r="I47" s="12">
        <v>29.16</v>
      </c>
      <c r="J47" s="13">
        <v>38.130000000000003</v>
      </c>
    </row>
    <row r="48" spans="2:10" ht="57.75" customHeight="1" x14ac:dyDescent="0.15">
      <c r="B48" s="14"/>
      <c r="C48" s="1141" t="s">
        <v>4</v>
      </c>
      <c r="D48" s="1141"/>
      <c r="E48" s="1142"/>
      <c r="F48" s="15">
        <v>11.1</v>
      </c>
      <c r="G48" s="16">
        <v>12.06</v>
      </c>
      <c r="H48" s="16">
        <v>13.68</v>
      </c>
      <c r="I48" s="16">
        <v>16.96</v>
      </c>
      <c r="J48" s="17">
        <v>8.51</v>
      </c>
    </row>
    <row r="49" spans="2:10" ht="57.75" customHeight="1" thickBot="1" x14ac:dyDescent="0.2">
      <c r="B49" s="18"/>
      <c r="C49" s="1143" t="s">
        <v>5</v>
      </c>
      <c r="D49" s="1143"/>
      <c r="E49" s="1144"/>
      <c r="F49" s="19">
        <v>1.08</v>
      </c>
      <c r="G49" s="20">
        <v>1.27</v>
      </c>
      <c r="H49" s="20">
        <v>2.09</v>
      </c>
      <c r="I49" s="20">
        <v>6.2</v>
      </c>
      <c r="J49" s="21" t="s">
        <v>577</v>
      </c>
    </row>
    <row r="50" spans="2:10" x14ac:dyDescent="0.15"/>
  </sheetData>
  <sheetProtection algorithmName="SHA-512" hashValue="mVcTs0GubuqEVMtrARdmNK3ddiMeXlnW372VW+cZw8VVdO3EWqKw3lzvz+yC8KtuNrRKrUxHcswD9699ElOhvw==" saltValue="WS3v+kFo4wXXP87QFsgN1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2024-03-25T06:07:14Z</cp:lastPrinted>
  <dcterms:created xsi:type="dcterms:W3CDTF">2024-02-05T01:49:11Z</dcterms:created>
  <dcterms:modified xsi:type="dcterms:W3CDTF">2024-03-25T07:09:01Z</dcterms:modified>
  <cp:category/>
</cp:coreProperties>
</file>