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0B598F4A-AA7B-4DDD-BBE2-F11DCFAA7737}"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O36" i="10"/>
  <c r="BE36" i="10"/>
  <c r="AM36" i="10"/>
  <c r="BE35" i="10"/>
  <c r="AM35" i="10"/>
  <c r="CO34" i="10"/>
  <c r="CO35" i="10" s="1"/>
  <c r="BW34" i="10"/>
  <c r="BW35" i="10" s="1"/>
  <c r="BW36" i="10" s="1"/>
  <c r="BW37" i="10" s="1"/>
  <c r="BW38" i="10" s="1"/>
  <c r="BW39" i="10" s="1"/>
  <c r="BE34"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alcChain>
</file>

<file path=xl/sharedStrings.xml><?xml version="1.0" encoding="utf-8"?>
<sst xmlns="http://schemas.openxmlformats.org/spreadsheetml/2006/main" count="1142" uniqueCount="598">
  <si>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</si>
  <si>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</si>
  <si>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</si>
  <si>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</si>
  <si>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</si>
  <si>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</si>
  <si>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</si>
  <si>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</si>
  <si>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</si>
  <si>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</si>
  <si>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</si>
  <si>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</si>
  <si>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</si>
  <si>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</si>
  <si>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</si>
  <si>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</si>
  <si>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</si>
  <si>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</si>
  <si>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</si>
  <si>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</si>
  <si>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</si>
  <si>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</si>
  <si>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</si>
  <si>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</si>
  <si>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</si>
  <si>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</si>
  <si>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</si>
  <si>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</si>
  <si>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</si>
  <si>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</si>
  <si>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</si>
  <si>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</si>
  <si>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</si>
  <si>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</si>
  <si>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</si>
  <si>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</si>
  <si>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</si>
  <si>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</si>
  <si>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</si>
  <si>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</si>
  <si>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</si>
  <si>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</si>
  <si>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</si>
  <si>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</si>
  <si>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</si>
  <si>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</si>
  <si>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</si>
  <si>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</si>
  <si>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</si>
  <si>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</si>
  <si>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</si>
  <si>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</si>
  <si>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</si>
  <si>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</si>
  <si>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</si>
  <si>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</si>
  <si>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</si>
  <si>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</si>
  <si>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</si>
  <si>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</si>
  <si>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</si>
  <si>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</si>
  <si>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</si>
  <si>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</si>
  <si>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</si>
  <si>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</si>
  <si>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</si>
  <si>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</si>
  <si>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</si>
  <si>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</si>
  <si>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</si>
  <si>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</si>
  <si>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</si>
  <si>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</si>
  <si>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</si>
  <si>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</si>
  <si>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</si>
  <si>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</si>
  <si>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</si>
  <si>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</si>
  <si>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</si>
  <si>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</si>
  <si>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</si>
  <si>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</si>
  <si>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</si>
  <si>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</si>
  <si>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</si>
  <si>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</si>
  <si>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</si>
  <si>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</si>
  <si>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</si>
  <si>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</si>
  <si>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</si>
  <si>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</si>
  <si>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</si>
  <si>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</si>
  <si>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</si>
  <si>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</si>
  <si>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</si>
  <si>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</si>
  <si>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日進市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</si>
  <si>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</si>
  <si>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</si>
  <si>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</si>
  <si>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</si>
  <si>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</si>
  <si>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</si>
  <si>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</si>
  <si>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</si>
  <si>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</si>
  <si>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</si>
  <si>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</si>
  <si>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</si>
  <si>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</si>
  <si>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</si>
  <si>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</si>
  <si>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</si>
  <si>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</si>
  <si>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</si>
  <si>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</si>
  <si>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</si>
  <si>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</si>
  <si>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</si>
  <si>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</si>
  <si>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</si>
  <si>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</si>
  <si>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</si>
  <si>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</si>
  <si>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</si>
  <si>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</si>
  <si>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</si>
  <si>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</si>
  <si>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</si>
  <si>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</si>
  <si>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</si>
  <si>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</si>
  <si>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</si>
  <si>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</si>
  <si>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</si>
  <si>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</si>
  <si>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</si>
  <si>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</si>
  <si>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</si>
  <si>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</si>
  <si>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</si>
  <si>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</si>
  <si>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</si>
  <si>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</si>
  <si>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</si>
  <si>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</si>
  <si>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</si>
  <si>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</si>
  <si>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</si>
  <si>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</si>
  <si>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</si>
  <si>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</si>
  <si>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</si>
  <si>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</si>
  <si>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</si>
  <si>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</si>
  <si>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</si>
  <si>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</si>
  <si>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</si>
  <si>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</si>
  <si>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</si>
  <si>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</si>
  <si>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</si>
  <si>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</si>
  <si>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</si>
  <si>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</si>
  <si>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</si>
  <si>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</si>
  <si>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</si>
  <si>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</si>
  <si>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</si>
  <si>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</si>
  <si>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</si>
  <si>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</si>
  <si>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</si>
  <si>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</si>
  <si>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</si>
  <si>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</si>
  <si>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</si>
  <si>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</si>
  <si>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</si>
  <si>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</si>
  <si>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</si>
  <si>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</si>
  <si>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</si>
  <si>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</si>
  <si>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</si>
  <si>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</si>
  <si>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</si>
  <si>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</si>
  <si>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</si>
  <si>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</si>
  <si>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</si>
  <si>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</si>
  <si>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</si>
  <si>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</si>
  <si>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</si>
  <si>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</si>
  <si>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</si>
  <si>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</si>
  <si>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</si>
  <si>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</si>
  <si>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</si>
  <si>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</si>
  <si>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</si>
  <si>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</si>
  <si>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</si>
  <si>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</si>
  <si>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</si>
  <si>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</si>
  <si>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</si>
  <si>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</si>
  <si>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</si>
  <si>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愛知県日進市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</si>
  <si>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</si>
  <si>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</si>
  <si>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</si>
  <si>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</si>
  <si>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</si>
  <si>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</si>
  <si>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</si>
  <si>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</si>
  <si>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</si>
  <si>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</si>
  <si>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</si>
  <si>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</si>
  <si>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</si>
  <si>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</si>
  <si>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</si>
  <si>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</si>
  <si>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</si>
  <si>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</si>
  <si>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</si>
  <si>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</si>
  <si>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</si>
  <si>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</si>
  <si>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</si>
  <si>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</si>
  <si>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</si>
  <si>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</si>
  <si>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</si>
  <si>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</si>
  <si>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</si>
  <si>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</si>
  <si>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</si>
  <si>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</si>
  <si>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</si>
  <si>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</si>
  <si>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</si>
  <si>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</si>
  <si>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</si>
  <si>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</si>
  <si>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</si>
  <si>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</si>
  <si>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</si>
  <si>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</si>
  <si>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</si>
  <si>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</si>
  <si>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</si>
  <si>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</si>
  <si>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</si>
  <si>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</si>
  <si>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</si>
  <si>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</si>
  <si>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</si>
  <si>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</si>
  <si>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</si>
  <si>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</si>
  <si>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</si>
  <si>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</si>
  <si>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</si>
  <si>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</si>
  <si>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</si>
  <si>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</si>
  <si>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</si>
  <si>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</si>
  <si>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</si>
  <si>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</si>
  <si>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</si>
  <si>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</si>
  <si>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</si>
  <si>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</si>
  <si>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</si>
  <si>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</si>
  <si>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</si>
  <si>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</si>
  <si>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</si>
  <si>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</si>
  <si>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</si>
  <si>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</si>
  <si>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</si>
  <si>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</si>
  <si>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</si>
  <si>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</si>
  <si>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</si>
  <si>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</si>
  <si>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</si>
  <si>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</si>
  <si>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</si>
  <si>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</si>
  <si>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</si>
  <si>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</si>
  <si>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</si>
  <si>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</si>
  <si>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</si>
  <si>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</si>
  <si>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</si>
  <si>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</si>
  <si>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</si>
  <si>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</si>
  <si>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</si>
  <si>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</si>
  <si>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</si>
  <si>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</si>
  <si>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</si>
  <si>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</si>
  <si>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</si>
  <si>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</si>
  <si>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</si>
  <si>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</si>
  <si>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</si>
  <si>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</si>
  <si>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</si>
  <si>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</si>
  <si>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</si>
  <si>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</si>
  <si>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</si>
  <si>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</si>
  <si>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</si>
  <si>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</si>
  <si>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</si>
  <si>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</si>
  <si>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</si>
  <si>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</si>
  <si>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</si>
  <si>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</si>
  <si>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</si>
  <si>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</si>
  <si>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</si>
  <si>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</si>
  <si>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</si>
  <si>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</si>
  <si>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</si>
  <si>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</si>
  <si>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</si>
  <si>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</si>
  <si>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</si>
  <si>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</si>
  <si>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</si>
  <si>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</si>
  <si>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</si>
  <si>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</si>
  <si>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</si>
  <si>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</si>
  <si>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</si>
  <si>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</si>
  <si>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</si>
  <si>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</si>
  <si>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</si>
  <si>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</si>
  <si>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</si>
  <si>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</si>
  <si>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</si>
  <si>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</si>
  <si>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</si>
  <si>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</si>
  <si>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愛知県日進市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</si>
  <si>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</si>
  <si>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</si>
  <si>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</si>
  <si>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</si>
  <si>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</si>
  <si>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</si>
  <si>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</si>
  <si>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</si>
  <si>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</si>
  <si>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</si>
  <si>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</si>
  <si>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</si>
  <si>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</si>
  <si>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</si>
  <si>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</si>
  <si>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</si>
  <si>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</si>
  <si>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</si>
  <si>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</si>
  <si>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</si>
  <si>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三ケ峯台団地汚水処理事業特別会計</t>
    <phoneticPr fontId="5"/>
  </si>
  <si>
    <t>南山エピック団地汚水処理事業特別会計</t>
    <phoneticPr fontId="5"/>
  </si>
  <si>
    <t>五色園団地汚水処理事業特別会計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</si>
  <si>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</si>
  <si>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</si>
  <si>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</si>
  <si>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</si>
  <si>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</si>
  <si>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</si>
  <si>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</si>
  <si>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</si>
  <si>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</si>
  <si>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</si>
  <si>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</si>
  <si>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</si>
  <si>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</si>
  <si>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</si>
  <si>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</si>
  <si>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</si>
  <si>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</si>
  <si>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</si>
  <si>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</si>
  <si>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</si>
  <si>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</si>
  <si>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</si>
  <si>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</si>
  <si>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</si>
  <si>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</si>
  <si>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</si>
  <si>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</si>
  <si>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</si>
  <si>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</si>
  <si>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</si>
  <si>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</si>
  <si>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</si>
  <si>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</si>
  <si>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</si>
  <si>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</si>
  <si>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</si>
  <si>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</si>
  <si>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</si>
  <si>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</si>
  <si>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</si>
  <si>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</si>
  <si>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</si>
  <si>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</si>
  <si>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</si>
  <si>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</si>
  <si>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</si>
  <si>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</si>
  <si>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</si>
  <si>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</si>
  <si>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</si>
  <si>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</si>
  <si>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</si>
  <si>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</si>
  <si>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</si>
  <si>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</si>
  <si>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</si>
  <si>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</si>
  <si>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</si>
  <si>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</si>
  <si>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</si>
  <si>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</si>
  <si>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</si>
  <si>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</si>
  <si>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</si>
  <si>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</si>
  <si>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</si>
  <si>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</si>
  <si>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</si>
  <si>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</si>
  <si>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</si>
  <si>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</si>
  <si>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</si>
  <si>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</si>
  <si>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</si>
  <si>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</si>
  <si>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</si>
  <si>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</si>
  <si>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</si>
  <si>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</si>
  <si>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</si>
  <si>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</si>
  <si>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</si>
  <si>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</si>
  <si>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</si>
  <si>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</si>
  <si>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</si>
  <si>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</si>
  <si>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</si>
  <si>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</si>
  <si>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</si>
  <si>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</si>
  <si>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</si>
  <si>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</si>
  <si>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</si>
  <si>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</si>
  <si>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</si>
  <si>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</si>
  <si>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</si>
  <si>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</si>
  <si>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</si>
  <si>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</si>
  <si>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</si>
  <si>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</si>
  <si>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</si>
  <si>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</si>
  <si>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</si>
  <si>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</si>
  <si>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</si>
  <si>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</si>
  <si>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</si>
  <si>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</si>
  <si>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</si>
  <si>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</si>
  <si>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</si>
  <si>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</si>
  <si>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</si>
  <si>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</si>
  <si>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</si>
  <si>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</si>
  <si>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</si>
  <si>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</si>
  <si>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</si>
  <si>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</si>
  <si>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</si>
  <si>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</si>
  <si>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</si>
  <si>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</si>
  <si>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</si>
  <si>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</si>
  <si>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</si>
  <si>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</si>
  <si>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</si>
  <si>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</si>
  <si>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</si>
  <si>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</si>
  <si>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</si>
  <si>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</si>
  <si>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</si>
  <si>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</si>
  <si>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</si>
  <si>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</si>
  <si>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</si>
  <si>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</si>
  <si>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</si>
  <si>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</si>
  <si>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</si>
  <si>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</si>
  <si>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</si>
  <si>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</si>
  <si>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</si>
  <si>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</si>
  <si>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</si>
  <si>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</si>
  <si>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</si>
  <si>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</si>
  <si>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</si>
  <si>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</si>
  <si>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</si>
  <si>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</si>
  <si>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</si>
  <si>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</si>
  <si>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</si>
  <si>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</si>
  <si>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</si>
  <si>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</si>
  <si>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</si>
  <si>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</si>
  <si>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</si>
  <si>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</si>
  <si>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</si>
  <si>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</si>
  <si>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0.79</t>
  </si>
  <si>
    <t>一般会計</t>
  </si>
  <si>
    <t>下水道事業会計</t>
  </si>
  <si>
    <t>国民健康保険特別会計</t>
  </si>
  <si>
    <t>介護保険特別会計</t>
  </si>
  <si>
    <t>後期高齢者医療特別会計</t>
  </si>
  <si>
    <t>五色園団地汚水処理事業特別会計</t>
  </si>
  <si>
    <t>三ケ峯台団地汚水処理事業特別会計</t>
  </si>
  <si>
    <t>南山エピック団地汚水処理事業特別会計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</si>
  <si>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</si>
  <si>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</si>
  <si>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</si>
  <si>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</si>
  <si>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</si>
  <si>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</si>
  <si>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</si>
  <si>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</si>
  <si>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</si>
  <si>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</si>
  <si>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</si>
  <si>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</si>
  <si>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尾三衛生組合</t>
    <rPh sb="0" eb="1">
      <t>オ</t>
    </rPh>
    <rPh sb="1" eb="2">
      <t>サン</t>
    </rPh>
    <rPh sb="2" eb="4">
      <t>エイセイ</t>
    </rPh>
    <rPh sb="4" eb="6">
      <t>クミアイ</t>
    </rPh>
    <phoneticPr fontId="2"/>
  </si>
  <si>
    <t>尾三消防組合</t>
    <rPh sb="0" eb="1">
      <t>オ</t>
    </rPh>
    <rPh sb="1" eb="2">
      <t>サン</t>
    </rPh>
    <rPh sb="2" eb="4">
      <t>ショウボウ</t>
    </rPh>
    <rPh sb="4" eb="6">
      <t>クミアイ</t>
    </rPh>
    <phoneticPr fontId="2"/>
  </si>
  <si>
    <t>愛知中部水道企業団</t>
    <rPh sb="0" eb="2">
      <t>アイチ</t>
    </rPh>
    <rPh sb="2" eb="4">
      <t>チュウブ</t>
    </rPh>
    <rPh sb="4" eb="6">
      <t>スイドウ</t>
    </rPh>
    <rPh sb="6" eb="8">
      <t>キギョウ</t>
    </rPh>
    <rPh sb="8" eb="9">
      <t>ダン</t>
    </rPh>
    <phoneticPr fontId="2"/>
  </si>
  <si>
    <t>尾張土地開発公社</t>
    <rPh sb="0" eb="2">
      <t>オワリ</t>
    </rPh>
    <rPh sb="2" eb="4">
      <t>トチ</t>
    </rPh>
    <rPh sb="4" eb="6">
      <t>カイハツ</t>
    </rPh>
    <rPh sb="6" eb="8">
      <t>コウシャ</t>
    </rPh>
    <phoneticPr fontId="2"/>
  </si>
  <si>
    <t>日進アシスト株式会社</t>
    <rPh sb="0" eb="2">
      <t>ニッシン</t>
    </rPh>
    <rPh sb="6" eb="10">
      <t>カブシキガイシャ</t>
    </rPh>
    <phoneticPr fontId="2"/>
  </si>
  <si>
    <t>公共施設整備基金</t>
    <phoneticPr fontId="5"/>
  </si>
  <si>
    <t>庁舎建設基金</t>
    <phoneticPr fontId="5"/>
  </si>
  <si>
    <t>ふるさと応援基金</t>
    <rPh sb="4" eb="6">
      <t>オウエン</t>
    </rPh>
    <rPh sb="6" eb="8">
      <t>キキン</t>
    </rPh>
    <phoneticPr fontId="5"/>
  </si>
  <si>
    <t>地域福祉基金</t>
    <phoneticPr fontId="5"/>
  </si>
  <si>
    <t>五色園団地汚水処理事業財政調整基金</t>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</si>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</sst>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03E6-4AA1-8F1B-7CB198B8DA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18823</c:v>
                </c:pt>
                <c:pt idx="1">
                  <c:v>26333</c:v>
                </c:pt>
                <c:pt idx="2">
                  <c:v>16864</c:v>
                </c:pt>
                <c:pt idx="3">
                  <c:v>15562</c:v>
                </c:pt>
                <c:pt idx="4">
                  <c:v>25663</c:v>
                </c:pt>
              </c:numCache>
            </c:numRef>
          </c:val>
          <c:smooth val="0"/>
          <c:extLst>
            <c:ext xmlns:c16="http://schemas.microsoft.com/office/drawing/2014/chart" uri="{C3380CC4-5D6E-409C-BE32-E72D297353CC}">
              <c16:uniqueId val="{00000001-03E6-4AA1-8F1B-7CB198B8DA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6.53</c:v>
                </c:pt>
                <c:pt idx="1">
                  <c:v>6.37</c:v>
                </c:pt>
                <c:pt idx="2">
                  <c:v>6.89</c:v>
                </c:pt>
                <c:pt idx="3">
                  <c:v>9.7100000000000009</c:v>
                </c:pt>
                <c:pt idx="4">
                  <c:v>8.85</c:v>
                </c:pt>
              </c:numCache>
            </c:numRef>
          </c:val>
          <c:extLst>
            <c:ext xmlns:c16="http://schemas.microsoft.com/office/drawing/2014/chart" uri="{C3380CC4-5D6E-409C-BE32-E72D297353CC}">
              <c16:uniqueId val="{00000000-4269-45CA-AA1D-348AB0B7E2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11.99</c:v>
                </c:pt>
                <c:pt idx="1">
                  <c:v>14.14</c:v>
                </c:pt>
                <c:pt idx="2">
                  <c:v>15.92</c:v>
                </c:pt>
                <c:pt idx="3">
                  <c:v>15.7</c:v>
                </c:pt>
                <c:pt idx="4">
                  <c:v>16.010000000000002</c:v>
                </c:pt>
              </c:numCache>
            </c:numRef>
          </c:val>
          <c:extLst>
            <c:ext xmlns:c16="http://schemas.microsoft.com/office/drawing/2014/chart" uri="{C3380CC4-5D6E-409C-BE32-E72D297353CC}">
              <c16:uniqueId val="{00000001-4269-45CA-AA1D-348AB0B7E2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2.19</c:v>
                </c:pt>
                <c:pt idx="1">
                  <c:v>3.11</c:v>
                </c:pt>
                <c:pt idx="2">
                  <c:v>2.62</c:v>
                </c:pt>
                <c:pt idx="3">
                  <c:v>3.18</c:v>
                </c:pt>
                <c:pt idx="4">
                  <c:v>-0.79</c:v>
                </c:pt>
              </c:numCache>
            </c:numRef>
          </c:val>
          <c:smooth val="0"/>
          <c:extLst>
            <c:ext xmlns:c16="http://schemas.microsoft.com/office/drawing/2014/chart" uri="{C3380CC4-5D6E-409C-BE32-E72D297353CC}">
              <c16:uniqueId val="{00000002-4269-45CA-AA1D-348AB0B7E2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c:v>
                </c:pt>
                <c:pt idx="2">
                  <c:v>#N/A</c:v>
                </c:pt>
                <c:pt idx="3">
                  <c:v>0.8</c:v>
                </c:pt>
                <c:pt idx="4">
                  <c:v>0</c:v>
                </c:pt>
                <c:pt idx="5">
                  <c:v>0</c:v>
                </c:pt>
                <c:pt idx="6">
                  <c:v>0</c:v>
                </c:pt>
                <c:pt idx="7">
                  <c:v>0</c:v>
                </c:pt>
                <c:pt idx="8">
                  <c:v>0</c:v>
                </c:pt>
                <c:pt idx="9">
                  <c:v>0</c:v>
                </c:pt>
              </c:numCache>
            </c:numRef>
          </c:val>
          <c:extLst>
            <c:ext xmlns:c16="http://schemas.microsoft.com/office/drawing/2014/chart" uri="{C3380CC4-5D6E-409C-BE32-E72D297353CC}">
              <c16:uniqueId val="{00000000-8D2F-430C-A792-DBD7C15C5F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2F-430C-A792-DBD7C15C5F4A}"/>
            </c:ext>
          </c:extLst>
        </c:ser>
        <c:ser>
          <c:idx val="2"/>
          <c:order val="2"/>
          <c:tx>
            <c:strRef>
              <c:f>データシート!$A$29</c:f>
              <c:strCache>
                <c:ptCount val="1"/>
                <c:pt idx="0">
                  <c:v>南山エピック団地汚水処理事業特別会計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0.04</c:v>
                </c:pt>
                <c:pt idx="6">
                  <c:v>#N/A</c:v>
                </c:pt>
                <c:pt idx="7">
                  <c:v>0.01</c:v>
                </c:pt>
                <c:pt idx="8">
                  <c:v>#N/A</c:v>
                </c:pt>
                <c:pt idx="9">
                  <c:v>0.01</c:v>
                </c:pt>
              </c:numCache>
            </c:numRef>
          </c:val>
          <c:extLst>
            <c:ext xmlns:c16="http://schemas.microsoft.com/office/drawing/2014/chart" uri="{C3380CC4-5D6E-409C-BE32-E72D297353CC}">
              <c16:uniqueId val="{00000002-8D2F-430C-A792-DBD7C15C5F4A}"/>
            </c:ext>
          </c:extLst>
        </c:ser>
        <c:ser>
          <c:idx val="3"/>
          <c:order val="3"/>
          <c:tx>
            <c:strRef>
              <c:f>データシート!$A$30</c:f>
              <c:strCache>
                <c:ptCount val="1"/>
                <c:pt idx="0">
                  <c:v>三ケ峯台団地汚水処理事業特別会計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8D2F-430C-A792-DBD7C15C5F4A}"/>
            </c:ext>
          </c:extLst>
        </c:ser>
        <c:ser>
          <c:idx val="4"/>
          <c:order val="4"/>
          <c:tx>
            <c:strRef>
              <c:f>データシート!$A$31</c:f>
              <c:strCache>
                <c:ptCount val="1"/>
                <c:pt idx="0">
                  <c:v>五色園団地汚水処理事業特別会計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0.06</c:v>
                </c:pt>
                <c:pt idx="4">
                  <c:v>#N/A</c:v>
                </c:pt>
                <c:pt idx="5">
                  <c:v>0.05</c:v>
                </c:pt>
                <c:pt idx="6">
                  <c:v>#N/A</c:v>
                </c:pt>
                <c:pt idx="7">
                  <c:v>0.05</c:v>
                </c:pt>
                <c:pt idx="8">
                  <c:v>#N/A</c:v>
                </c:pt>
                <c:pt idx="9">
                  <c:v>0.04</c:v>
                </c:pt>
              </c:numCache>
            </c:numRef>
          </c:val>
          <c:extLst>
            <c:ext xmlns:c16="http://schemas.microsoft.com/office/drawing/2014/chart" uri="{C3380CC4-5D6E-409C-BE32-E72D297353CC}">
              <c16:uniqueId val="{00000004-8D2F-430C-A792-DBD7C15C5F4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c:v>
                </c:pt>
                <c:pt idx="4">
                  <c:v>#N/A</c:v>
                </c:pt>
                <c:pt idx="5">
                  <c:v>0.04</c:v>
                </c:pt>
                <c:pt idx="6">
                  <c:v>#N/A</c:v>
                </c:pt>
                <c:pt idx="7">
                  <c:v>0.06</c:v>
                </c:pt>
                <c:pt idx="8">
                  <c:v>#N/A</c:v>
                </c:pt>
                <c:pt idx="9">
                  <c:v>0.05</c:v>
                </c:pt>
              </c:numCache>
            </c:numRef>
          </c:val>
          <c:extLst>
            <c:ext xmlns:c16="http://schemas.microsoft.com/office/drawing/2014/chart" uri="{C3380CC4-5D6E-409C-BE32-E72D297353CC}">
              <c16:uniqueId val="{00000005-8D2F-430C-A792-DBD7C15C5F4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1.06</c:v>
                </c:pt>
                <c:pt idx="2">
                  <c:v>#N/A</c:v>
                </c:pt>
                <c:pt idx="3">
                  <c:v>1.65</c:v>
                </c:pt>
                <c:pt idx="4">
                  <c:v>#N/A</c:v>
                </c:pt>
                <c:pt idx="5">
                  <c:v>2.5099999999999998</c:v>
                </c:pt>
                <c:pt idx="6">
                  <c:v>#N/A</c:v>
                </c:pt>
                <c:pt idx="7">
                  <c:v>1.01</c:v>
                </c:pt>
                <c:pt idx="8">
                  <c:v>#N/A</c:v>
                </c:pt>
                <c:pt idx="9">
                  <c:v>0.31</c:v>
                </c:pt>
              </c:numCache>
            </c:numRef>
          </c:val>
          <c:extLst>
            <c:ext xmlns:c16="http://schemas.microsoft.com/office/drawing/2014/chart" uri="{C3380CC4-5D6E-409C-BE32-E72D297353CC}">
              <c16:uniqueId val="{00000006-8D2F-430C-A792-DBD7C15C5F4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0.72</c:v>
                </c:pt>
                <c:pt idx="2">
                  <c:v>#N/A</c:v>
                </c:pt>
                <c:pt idx="3">
                  <c:v>0.68</c:v>
                </c:pt>
                <c:pt idx="4">
                  <c:v>#N/A</c:v>
                </c:pt>
                <c:pt idx="5">
                  <c:v>0.78</c:v>
                </c:pt>
                <c:pt idx="6">
                  <c:v>#N/A</c:v>
                </c:pt>
                <c:pt idx="7">
                  <c:v>0.89</c:v>
                </c:pt>
                <c:pt idx="8">
                  <c:v>#N/A</c:v>
                </c:pt>
                <c:pt idx="9">
                  <c:v>0.54</c:v>
                </c:pt>
              </c:numCache>
            </c:numRef>
          </c:val>
          <c:extLst>
            <c:ext xmlns:c16="http://schemas.microsoft.com/office/drawing/2014/chart" uri="{C3380CC4-5D6E-409C-BE32-E72D297353CC}">
              <c16:uniqueId val="{00000007-8D2F-430C-A792-DBD7C15C5F4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0.74</c:v>
                </c:pt>
                <c:pt idx="6">
                  <c:v>#N/A</c:v>
                </c:pt>
                <c:pt idx="7">
                  <c:v>1.01</c:v>
                </c:pt>
                <c:pt idx="8">
                  <c:v>#N/A</c:v>
                </c:pt>
                <c:pt idx="9">
                  <c:v>1.74</c:v>
                </c:pt>
              </c:numCache>
            </c:numRef>
          </c:val>
          <c:extLst>
            <c:ext xmlns:c16="http://schemas.microsoft.com/office/drawing/2014/chart" uri="{C3380CC4-5D6E-409C-BE32-E72D297353CC}">
              <c16:uniqueId val="{00000008-8D2F-430C-A792-DBD7C15C5F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6.45</c:v>
                </c:pt>
                <c:pt idx="2">
                  <c:v>#N/A</c:v>
                </c:pt>
                <c:pt idx="3">
                  <c:v>6.28</c:v>
                </c:pt>
                <c:pt idx="4">
                  <c:v>#N/A</c:v>
                </c:pt>
                <c:pt idx="5">
                  <c:v>6.79</c:v>
                </c:pt>
                <c:pt idx="6">
                  <c:v>#N/A</c:v>
                </c:pt>
                <c:pt idx="7">
                  <c:v>9.6199999999999992</c:v>
                </c:pt>
                <c:pt idx="8">
                  <c:v>#N/A</c:v>
                </c:pt>
                <c:pt idx="9">
                  <c:v>8.77</c:v>
                </c:pt>
              </c:numCache>
            </c:numRef>
          </c:val>
          <c:extLst>
            <c:ext xmlns:c16="http://schemas.microsoft.com/office/drawing/2014/chart" uri="{C3380CC4-5D6E-409C-BE32-E72D297353CC}">
              <c16:uniqueId val="{00000009-8D2F-430C-A792-DBD7C15C5F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1569</c:v>
                </c:pt>
                <c:pt idx="5">
                  <c:v>1554</c:v>
                </c:pt>
                <c:pt idx="8">
                  <c:v>1511</c:v>
                </c:pt>
                <c:pt idx="11">
                  <c:v>1498</c:v>
                </c:pt>
                <c:pt idx="14">
                  <c:v>1432</c:v>
                </c:pt>
              </c:numCache>
            </c:numRef>
          </c:val>
          <c:extLst>
            <c:ext xmlns:c16="http://schemas.microsoft.com/office/drawing/2014/chart" uri="{C3380CC4-5D6E-409C-BE32-E72D297353CC}">
              <c16:uniqueId val="{00000000-321A-4D39-84A2-5BC9A5017F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1A-4D39-84A2-5BC9A5017F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21A-4D39-84A2-5BC9A5017F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46</c:v>
                </c:pt>
                <c:pt idx="3">
                  <c:v>35</c:v>
                </c:pt>
                <c:pt idx="6">
                  <c:v>44</c:v>
                </c:pt>
                <c:pt idx="9">
                  <c:v>47</c:v>
                </c:pt>
                <c:pt idx="12">
                  <c:v>47</c:v>
                </c:pt>
              </c:numCache>
            </c:numRef>
          </c:val>
          <c:extLst>
            <c:ext xmlns:c16="http://schemas.microsoft.com/office/drawing/2014/chart" uri="{C3380CC4-5D6E-409C-BE32-E72D297353CC}">
              <c16:uniqueId val="{00000003-321A-4D39-84A2-5BC9A5017F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477</c:v>
                </c:pt>
                <c:pt idx="3">
                  <c:v>471</c:v>
                </c:pt>
                <c:pt idx="6">
                  <c:v>502</c:v>
                </c:pt>
                <c:pt idx="9">
                  <c:v>491</c:v>
                </c:pt>
                <c:pt idx="12">
                  <c:v>557</c:v>
                </c:pt>
              </c:numCache>
            </c:numRef>
          </c:val>
          <c:extLst>
            <c:ext xmlns:c16="http://schemas.microsoft.com/office/drawing/2014/chart" uri="{C3380CC4-5D6E-409C-BE32-E72D297353CC}">
              <c16:uniqueId val="{00000004-321A-4D39-84A2-5BC9A5017F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1A-4D39-84A2-5BC9A5017F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1A-4D39-84A2-5BC9A5017F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1229</c:v>
                </c:pt>
                <c:pt idx="3">
                  <c:v>1193</c:v>
                </c:pt>
                <c:pt idx="6">
                  <c:v>1168</c:v>
                </c:pt>
                <c:pt idx="9">
                  <c:v>1139</c:v>
                </c:pt>
                <c:pt idx="12">
                  <c:v>1015</c:v>
                </c:pt>
              </c:numCache>
            </c:numRef>
          </c:val>
          <c:extLst>
            <c:ext xmlns:c16="http://schemas.microsoft.com/office/drawing/2014/chart" uri="{C3380CC4-5D6E-409C-BE32-E72D297353CC}">
              <c16:uniqueId val="{00000007-321A-4D39-84A2-5BC9A5017F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183</c:v>
                </c:pt>
                <c:pt idx="2">
                  <c:v>#N/A</c:v>
                </c:pt>
                <c:pt idx="3">
                  <c:v>#N/A</c:v>
                </c:pt>
                <c:pt idx="4">
                  <c:v>145</c:v>
                </c:pt>
                <c:pt idx="5">
                  <c:v>#N/A</c:v>
                </c:pt>
                <c:pt idx="6">
                  <c:v>#N/A</c:v>
                </c:pt>
                <c:pt idx="7">
                  <c:v>203</c:v>
                </c:pt>
                <c:pt idx="8">
                  <c:v>#N/A</c:v>
                </c:pt>
                <c:pt idx="9">
                  <c:v>#N/A</c:v>
                </c:pt>
                <c:pt idx="10">
                  <c:v>179</c:v>
                </c:pt>
                <c:pt idx="11">
                  <c:v>#N/A</c:v>
                </c:pt>
                <c:pt idx="12">
                  <c:v>#N/A</c:v>
                </c:pt>
                <c:pt idx="13">
                  <c:v>187</c:v>
                </c:pt>
                <c:pt idx="14">
                  <c:v>#N/A</c:v>
                </c:pt>
              </c:numCache>
            </c:numRef>
          </c:val>
          <c:smooth val="0"/>
          <c:extLst>
            <c:ext xmlns:c16="http://schemas.microsoft.com/office/drawing/2014/chart" uri="{C3380CC4-5D6E-409C-BE32-E72D297353CC}">
              <c16:uniqueId val="{00000008-321A-4D39-84A2-5BC9A5017F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10985</c:v>
                </c:pt>
                <c:pt idx="5">
                  <c:v>10055</c:v>
                </c:pt>
                <c:pt idx="8">
                  <c:v>9087</c:v>
                </c:pt>
                <c:pt idx="11">
                  <c:v>8489</c:v>
                </c:pt>
                <c:pt idx="14">
                  <c:v>7729</c:v>
                </c:pt>
              </c:numCache>
            </c:numRef>
          </c:val>
          <c:extLst>
            <c:ext xmlns:c16="http://schemas.microsoft.com/office/drawing/2014/chart" uri="{C3380CC4-5D6E-409C-BE32-E72D297353CC}">
              <c16:uniqueId val="{00000000-253B-46F5-ABDD-6FAD44207F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4432</c:v>
                </c:pt>
                <c:pt idx="5">
                  <c:v>4500</c:v>
                </c:pt>
                <c:pt idx="8">
                  <c:v>4415</c:v>
                </c:pt>
                <c:pt idx="11">
                  <c:v>4235</c:v>
                </c:pt>
                <c:pt idx="14">
                  <c:v>3883</c:v>
                </c:pt>
              </c:numCache>
            </c:numRef>
          </c:val>
          <c:extLst>
            <c:ext xmlns:c16="http://schemas.microsoft.com/office/drawing/2014/chart" uri="{C3380CC4-5D6E-409C-BE32-E72D297353CC}">
              <c16:uniqueId val="{00000001-253B-46F5-ABDD-6FAD44207F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5449</c:v>
                </c:pt>
                <c:pt idx="5">
                  <c:v>6873</c:v>
                </c:pt>
                <c:pt idx="8">
                  <c:v>7442</c:v>
                </c:pt>
                <c:pt idx="11">
                  <c:v>8655</c:v>
                </c:pt>
                <c:pt idx="14">
                  <c:v>9495</c:v>
                </c:pt>
              </c:numCache>
            </c:numRef>
          </c:val>
          <c:extLst>
            <c:ext xmlns:c16="http://schemas.microsoft.com/office/drawing/2014/chart" uri="{C3380CC4-5D6E-409C-BE32-E72D297353CC}">
              <c16:uniqueId val="{00000002-253B-46F5-ABDD-6FAD44207F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3B-46F5-ABDD-6FAD44207F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3B-46F5-ABDD-6FAD44207F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3B-46F5-ABDD-6FAD44207F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3B-46F5-ABDD-6FAD44207F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226</c:v>
                </c:pt>
                <c:pt idx="3">
                  <c:v>253</c:v>
                </c:pt>
                <c:pt idx="6">
                  <c:v>244</c:v>
                </c:pt>
                <c:pt idx="9">
                  <c:v>258</c:v>
                </c:pt>
                <c:pt idx="12">
                  <c:v>283</c:v>
                </c:pt>
              </c:numCache>
            </c:numRef>
          </c:val>
          <c:extLst>
            <c:ext xmlns:c16="http://schemas.microsoft.com/office/drawing/2014/chart" uri="{C3380CC4-5D6E-409C-BE32-E72D297353CC}">
              <c16:uniqueId val="{00000007-253B-46F5-ABDD-6FAD44207F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6512</c:v>
                </c:pt>
                <c:pt idx="3">
                  <c:v>6411</c:v>
                </c:pt>
                <c:pt idx="6">
                  <c:v>6102</c:v>
                </c:pt>
                <c:pt idx="9">
                  <c:v>5561</c:v>
                </c:pt>
                <c:pt idx="12">
                  <c:v>5540</c:v>
                </c:pt>
              </c:numCache>
            </c:numRef>
          </c:val>
          <c:extLst>
            <c:ext xmlns:c16="http://schemas.microsoft.com/office/drawing/2014/chart" uri="{C3380CC4-5D6E-409C-BE32-E72D297353CC}">
              <c16:uniqueId val="{00000008-253B-46F5-ABDD-6FAD44207F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53</c:v>
                </c:pt>
                <c:pt idx="12">
                  <c:v>39</c:v>
                </c:pt>
              </c:numCache>
            </c:numRef>
          </c:val>
          <c:extLst>
            <c:ext xmlns:c16="http://schemas.microsoft.com/office/drawing/2014/chart" uri="{C3380CC4-5D6E-409C-BE32-E72D297353CC}">
              <c16:uniqueId val="{00000009-253B-46F5-ABDD-6FAD44207F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10289</c:v>
                </c:pt>
                <c:pt idx="3">
                  <c:v>9357</c:v>
                </c:pt>
                <c:pt idx="6">
                  <c:v>8297</c:v>
                </c:pt>
                <c:pt idx="9">
                  <c:v>7380</c:v>
                </c:pt>
                <c:pt idx="12">
                  <c:v>6913</c:v>
                </c:pt>
              </c:numCache>
            </c:numRef>
          </c:val>
          <c:extLst>
            <c:ext xmlns:c16="http://schemas.microsoft.com/office/drawing/2014/chart" uri="{C3380CC4-5D6E-409C-BE32-E72D297353CC}">
              <c16:uniqueId val="{0000000A-253B-46F5-ABDD-6FAD44207F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3B-46F5-ABDD-6FAD44207F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2877</c:v>
                </c:pt>
                <c:pt idx="1">
                  <c:v>2910</c:v>
                </c:pt>
                <c:pt idx="2">
                  <c:v>2939</c:v>
                </c:pt>
              </c:numCache>
            </c:numRef>
          </c:val>
          <c:extLst>
            <c:ext xmlns:c16="http://schemas.microsoft.com/office/drawing/2014/chart" uri="{C3380CC4-5D6E-409C-BE32-E72D297353CC}">
              <c16:uniqueId val="{00000000-5195-49DC-8B42-027462080C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c:v>
                </c:pt>
                <c:pt idx="1">
                  <c:v>14</c:v>
                </c:pt>
                <c:pt idx="2">
                  <c:v>14</c:v>
                </c:pt>
              </c:numCache>
            </c:numRef>
          </c:val>
          <c:extLst>
            <c:ext xmlns:c16="http://schemas.microsoft.com/office/drawing/2014/chart" uri="{C3380CC4-5D6E-409C-BE32-E72D297353CC}">
              <c16:uniqueId val="{00000001-5195-49DC-8B42-027462080C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2999</c:v>
                </c:pt>
                <c:pt idx="1">
                  <c:v>3953</c:v>
                </c:pt>
                <c:pt idx="2">
                  <c:v>4676</c:v>
                </c:pt>
              </c:numCache>
            </c:numRef>
          </c:val>
          <c:extLst>
            <c:ext xmlns:c16="http://schemas.microsoft.com/office/drawing/2014/chart" uri="{C3380CC4-5D6E-409C-BE32-E72D297353CC}">
              <c16:uniqueId val="{00000002-5195-49DC-8B42-027462080C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元利償還金は既借入分の償還が進んだため、全体として減少となった。</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公営企業債の元利償還金に対する繰入金は、下水道事業会計の分流式下水道等に要する経費が増加したことなどにより、全体で増加となった。</a:t>
          </a:r>
          <a:endParaRPr lang="ja-JP" altLang="ja-JP" sz="1400">
            <a:effectLst/>
          </a:endParaRPr>
        </a:p>
        <a:p>
          <a:r>
            <a:rPr kumimoji="1" lang="ja-JP" altLang="ja-JP" sz="1100">
              <a:solidFill>
                <a:schemeClr val="dk1"/>
              </a:solidFill>
              <a:effectLst/>
              <a:latin typeface="+mn-lt"/>
              <a:ea typeface="+mn-ea"/>
              <a:cs typeface="+mn-cs"/>
            </a:rPr>
            <a:t>　今後は、公営企業である下水道事業会計も含めた借入金額を中期財政計画に基づいた適正な金額とすることで、引き続き健全な水準を維持していく。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一般会計等に係る地方債の残高は、近年は地方債の償還が進み、借入が少ないため、減少傾向にある。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債務負担行為に基づく支出予定額は、尾張土地開発公社に取得を依頼した西部保育園駐車場用地の買い戻しに係る支出額が減少した。</a:t>
          </a:r>
          <a:endParaRPr lang="ja-JP" altLang="ja-JP" sz="1400">
            <a:effectLst/>
          </a:endParaRPr>
        </a:p>
        <a:p>
          <a:r>
            <a:rPr kumimoji="1" lang="ja-JP" altLang="ja-JP" sz="1100">
              <a:solidFill>
                <a:schemeClr val="dk1"/>
              </a:solidFill>
              <a:effectLst/>
              <a:latin typeface="+mn-lt"/>
              <a:ea typeface="+mn-ea"/>
              <a:cs typeface="+mn-cs"/>
            </a:rPr>
            <a:t>　公営企業債等繰入見込額は、下水道事業債残高が減少しているため、前年度から減少した。</a:t>
          </a:r>
          <a:endParaRPr lang="ja-JP" altLang="ja-JP" sz="1400">
            <a:effectLst/>
          </a:endParaRPr>
        </a:p>
        <a:p>
          <a:r>
            <a:rPr kumimoji="1" lang="ja-JP" altLang="ja-JP" sz="1100">
              <a:solidFill>
                <a:schemeClr val="dk1"/>
              </a:solidFill>
              <a:effectLst/>
              <a:latin typeface="+mn-lt"/>
              <a:ea typeface="+mn-ea"/>
              <a:cs typeface="+mn-cs"/>
            </a:rPr>
            <a:t>　組合等負担等見込額は、ごみ処理施設に対する地方債の償還が進んだものの、消防施設に対する地方債の発行があったため、前年度から増加した。</a:t>
          </a:r>
          <a:endParaRPr lang="ja-JP" altLang="ja-JP" sz="1400">
            <a:effectLst/>
          </a:endParaRPr>
        </a:p>
        <a:p>
          <a:r>
            <a:rPr kumimoji="1" lang="ja-JP" altLang="ja-JP" sz="1100">
              <a:solidFill>
                <a:schemeClr val="dk1"/>
              </a:solidFill>
              <a:effectLst/>
              <a:latin typeface="+mn-lt"/>
              <a:ea typeface="+mn-ea"/>
              <a:cs typeface="+mn-cs"/>
            </a:rPr>
            <a:t>　今後は、老朽化を迎えるインフラ・公共施設等の大規模修繕や新規の大規模事業等が見込まれるため、世代負担を意識しつつ、適正に管理していく。</a:t>
          </a:r>
          <a:endParaRPr lang="ja-JP" altLang="ja-JP" sz="1400">
            <a:effectLst/>
          </a:endParaRPr>
        </a:p>
        <a:p>
          <a:r>
            <a:rPr kumimoji="1" lang="ja-JP" altLang="ja-JP" sz="1100">
              <a:solidFill>
                <a:schemeClr val="dk1"/>
              </a:solidFill>
              <a:effectLst/>
              <a:latin typeface="+mn-lt"/>
              <a:ea typeface="+mn-ea"/>
              <a:cs typeface="+mn-cs"/>
            </a:rPr>
            <a:t>　充当可能財源等のうち充当可能基金は、主に公共施設整備基金に積み立てた。</a:t>
          </a:r>
          <a:endParaRPr lang="ja-JP" altLang="ja-JP" sz="1400">
            <a:effectLst/>
          </a:endParaRPr>
        </a:p>
        <a:p>
          <a:r>
            <a:rPr kumimoji="1" lang="ja-JP" altLang="ja-JP" sz="1100">
              <a:solidFill>
                <a:schemeClr val="dk1"/>
              </a:solidFill>
              <a:effectLst/>
              <a:latin typeface="+mn-lt"/>
              <a:ea typeface="+mn-ea"/>
              <a:cs typeface="+mn-cs"/>
            </a:rPr>
            <a:t>　上記により、将来負担比率の分子は前年度に引き続きマイナスの値となり、将来負担比率の表示はない。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愛知県日進市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基金全体の残高は７５２，０００千円の増加となった。主な理由は、地域福祉基金を４８，８９３千円取り崩したものの、令和４年度補正予算における財源確保分及び利子収入分として、財政調整基金を２９，１６２千円、公共施設整備基金を４００，４３９千円、庁舎建設基金を１０１，８２２千円、ふるさと応援基金を２５８，２７８千円積み立てたためである。</a:t>
          </a:r>
          <a:endParaRPr kumimoji="1" lang="en-US" altLang="ja-JP" sz="1400">
            <a:solidFill>
              <a:schemeClr val="dk1"/>
            </a:solidFill>
            <a:effectLst/>
            <a:latin typeface="+mn-lt"/>
            <a:ea typeface="+mn-ea"/>
            <a:cs typeface="+mn-cs"/>
          </a:endParaRPr>
        </a:p>
        <a:p>
          <a:pPr eaLnBrk="1" fontAlgn="auto" latinLnBrk="0" hangingPunct="1"/>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本市では、中期財政計画を毎年ローリング更新しており、財政調整基金の積立目標等を定めていることから、同計画に基づき運用を行う。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800">
            <a:effectLst/>
          </a:endParaRPr>
        </a:p>
        <a:p>
          <a:r>
            <a:rPr kumimoji="1" lang="ja-JP" altLang="ja-JP" sz="1400">
              <a:solidFill>
                <a:schemeClr val="dk1"/>
              </a:solidFill>
              <a:effectLst/>
              <a:latin typeface="+mn-lt"/>
              <a:ea typeface="+mn-ea"/>
              <a:cs typeface="+mn-cs"/>
            </a:rPr>
            <a:t>・主な特定目的基金である公共施設整備基金は、公共施設の大規模修繕や更新費用として積み立てている。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・庁舎建設基金は、庁舎の建設及び解体に必要な経費の財源に充てるため積み立てている。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・地域福祉基金は、地域福祉の推進に財源を確保するために積み立てている。</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・災害対策基金は、災害に強いまちづくりに係る事業並びに災害が発生した場合の応急対策及び復旧対策に係る経費を確保するために積み立てている。</a:t>
          </a:r>
          <a:endParaRPr lang="ja-JP" altLang="ja-JP" sz="1800">
            <a:effectLst/>
          </a:endParaRPr>
        </a:p>
        <a:p>
          <a:r>
            <a:rPr kumimoji="1" lang="ja-JP" altLang="ja-JP" sz="1400">
              <a:solidFill>
                <a:schemeClr val="dk1"/>
              </a:solidFill>
              <a:effectLst/>
              <a:latin typeface="+mn-lt"/>
              <a:ea typeface="+mn-ea"/>
              <a:cs typeface="+mn-cs"/>
            </a:rPr>
            <a:t>・ふるさと応援基金は</a:t>
          </a:r>
          <a:r>
            <a:rPr lang="ja-JP" altLang="ja-JP" sz="1400">
              <a:solidFill>
                <a:schemeClr val="dk1"/>
              </a:solidFill>
              <a:effectLst/>
              <a:latin typeface="+mn-lt"/>
              <a:ea typeface="+mn-ea"/>
              <a:cs typeface="+mn-cs"/>
            </a:rPr>
            <a:t>ふるさとである日進市を応援しようとする者からの寄附金を積み立て、その応援に応えて実施する事業の推進を図るため、積み立てている。</a:t>
          </a:r>
          <a:endParaRPr lang="en-US" altLang="ja-JP" sz="1400">
            <a:solidFill>
              <a:schemeClr val="dk1"/>
            </a:solidFill>
            <a:effectLst/>
            <a:latin typeface="+mn-lt"/>
            <a:ea typeface="+mn-ea"/>
            <a:cs typeface="+mn-cs"/>
          </a:endParaRPr>
        </a:p>
        <a:p>
          <a:endParaRPr lang="ja-JP" altLang="ja-JP" sz="1800">
            <a:effectLst/>
          </a:endParaRPr>
        </a:p>
        <a:p>
          <a:r>
            <a:rPr kumimoji="1" lang="ja-JP" altLang="ja-JP" sz="1400">
              <a:solidFill>
                <a:schemeClr val="dk1"/>
              </a:solidFill>
              <a:effectLst/>
              <a:latin typeface="+mn-lt"/>
              <a:ea typeface="+mn-ea"/>
              <a:cs typeface="+mn-cs"/>
            </a:rPr>
            <a:t>（増減理由）</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その他特定目的基金の残高は４０１，０００千円の増加となった。主な理由は、地域福祉基金を４８，８９３千円取り崩したものの、令和４年度補正予算における財源確保分及び利子収入分として、公共施設整備基金を４００，４３９千円、庁舎建設基金を１０１，８２２千円を積み立てたことである。</a:t>
          </a:r>
          <a:endParaRPr kumimoji="1" lang="en-US" altLang="ja-JP" sz="1400">
            <a:solidFill>
              <a:schemeClr val="dk1"/>
            </a:solidFill>
            <a:effectLst/>
            <a:latin typeface="+mn-lt"/>
            <a:ea typeface="+mn-ea"/>
            <a:cs typeface="+mn-cs"/>
          </a:endParaRPr>
        </a:p>
        <a:p>
          <a:pPr eaLnBrk="1" fontAlgn="auto" latinLnBrk="0" hangingPunct="1"/>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　主な特定目的基金である公共施設整備基金は、公共施設等総合管理計画に基づき年間３億円を目標に確保していく。</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財政調整基金の残高は２９，１６２千円の増加となった。その理由は、令和４年度補正予算における財源確保分として２８，５８２千円、利子収入分として５８０千円を積み立てたことである。</a:t>
          </a:r>
          <a:endParaRPr kumimoji="1" lang="en-US" altLang="ja-JP" sz="1400">
            <a:solidFill>
              <a:schemeClr val="dk1"/>
            </a:solidFill>
            <a:effectLst/>
            <a:latin typeface="+mn-lt"/>
            <a:ea typeface="+mn-ea"/>
            <a:cs typeface="+mn-cs"/>
          </a:endParaRPr>
        </a:p>
        <a:p>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目標残高を３０億円として積立てを実施しているが、中期財政計画において、令和１０年度まで減少の見込みである。</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当該基金の利用予定なし。</a:t>
          </a:r>
          <a:endParaRPr kumimoji="1" lang="en-US" altLang="ja-JP" sz="1400">
            <a:solidFill>
              <a:schemeClr val="dk1"/>
            </a:solidFill>
            <a:effectLst/>
            <a:latin typeface="+mn-lt"/>
            <a:ea typeface="+mn-ea"/>
            <a:cs typeface="+mn-cs"/>
          </a:endParaRPr>
        </a:p>
        <a:p>
          <a:pPr eaLnBrk="1" fontAlgn="auto" latinLnBrk="0" hangingPunct="1"/>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当該基金の利用予定なし。</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93,774
91,879
34.91
32,911,929
30,683,923
1,624,143
18,355,469
6,913,033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人口増加や高齢化などにより基準財政需要額が増加（</a:t>
          </a:r>
          <a:r>
            <a:rPr kumimoji="1" lang="en-US" altLang="ja-JP" sz="1100">
              <a:solidFill>
                <a:schemeClr val="dk1"/>
              </a:solidFill>
              <a:effectLst/>
              <a:latin typeface="+mn-ea"/>
              <a:ea typeface="+mn-ea"/>
              <a:cs typeface="+mn-cs"/>
            </a:rPr>
            <a:t>14,112,118</a:t>
          </a:r>
          <a:r>
            <a:rPr kumimoji="1" lang="ja-JP" altLang="ja-JP" sz="1100">
              <a:solidFill>
                <a:schemeClr val="dk1"/>
              </a:solidFill>
              <a:effectLst/>
              <a:latin typeface="+mn-ea"/>
              <a:ea typeface="+mn-ea"/>
              <a:cs typeface="+mn-cs"/>
            </a:rPr>
            <a:t>千円→</a:t>
          </a:r>
          <a:r>
            <a:rPr kumimoji="1" lang="en-US" altLang="ja-JP" sz="1100">
              <a:solidFill>
                <a:schemeClr val="dk1"/>
              </a:solidFill>
              <a:effectLst/>
              <a:latin typeface="+mn-ea"/>
              <a:ea typeface="+mn-ea"/>
              <a:cs typeface="+mn-cs"/>
            </a:rPr>
            <a:t>14,275,250</a:t>
          </a:r>
          <a:r>
            <a:rPr kumimoji="1" lang="ja-JP" altLang="ja-JP" sz="1100">
              <a:solidFill>
                <a:schemeClr val="dk1"/>
              </a:solidFill>
              <a:effectLst/>
              <a:latin typeface="+mn-ea"/>
              <a:ea typeface="+mn-ea"/>
              <a:cs typeface="+mn-cs"/>
            </a:rPr>
            <a:t>千円）したが、それ以上に、新型コロナウイルス感染症の影響緩和による税収増などにより基準財政収入額（</a:t>
          </a:r>
          <a:r>
            <a:rPr kumimoji="1" lang="en-US" altLang="ja-JP" sz="1100">
              <a:solidFill>
                <a:schemeClr val="dk1"/>
              </a:solidFill>
              <a:effectLst/>
              <a:latin typeface="+mn-ea"/>
              <a:ea typeface="+mn-ea"/>
              <a:cs typeface="+mn-cs"/>
            </a:rPr>
            <a:t>13,708,902</a:t>
          </a:r>
          <a:r>
            <a:rPr kumimoji="1" lang="ja-JP" altLang="ja-JP" sz="1100">
              <a:solidFill>
                <a:schemeClr val="dk1"/>
              </a:solidFill>
              <a:effectLst/>
              <a:latin typeface="+mn-ea"/>
              <a:ea typeface="+mn-ea"/>
              <a:cs typeface="+mn-cs"/>
            </a:rPr>
            <a:t>千円→</a:t>
          </a:r>
          <a:r>
            <a:rPr kumimoji="1" lang="en-US" altLang="ja-JP" sz="1100">
              <a:solidFill>
                <a:schemeClr val="dk1"/>
              </a:solidFill>
              <a:effectLst/>
              <a:latin typeface="+mn-ea"/>
              <a:ea typeface="+mn-ea"/>
              <a:cs typeface="+mn-cs"/>
            </a:rPr>
            <a:t>14,230,530</a:t>
          </a:r>
          <a:r>
            <a:rPr kumimoji="1" lang="ja-JP" altLang="ja-JP" sz="1100">
              <a:solidFill>
                <a:schemeClr val="dk1"/>
              </a:solidFill>
              <a:effectLst/>
              <a:latin typeface="+mn-ea"/>
              <a:ea typeface="+mn-ea"/>
              <a:cs typeface="+mn-cs"/>
            </a:rPr>
            <a:t>千円）が増加した</a:t>
          </a:r>
          <a:r>
            <a:rPr kumimoji="1" lang="ja-JP" altLang="en-US" sz="1100">
              <a:solidFill>
                <a:schemeClr val="dk1"/>
              </a:solidFill>
              <a:effectLst/>
              <a:latin typeface="+mn-ea"/>
              <a:ea typeface="+mn-ea"/>
              <a:cs typeface="+mn-cs"/>
            </a:rPr>
            <a:t>。ただし、３か年平均では</a:t>
          </a:r>
          <a:r>
            <a:rPr kumimoji="1" lang="ja-JP" altLang="ja-JP" sz="1100">
              <a:solidFill>
                <a:schemeClr val="dk1"/>
              </a:solidFill>
              <a:effectLst/>
              <a:latin typeface="+mn-ea"/>
              <a:ea typeface="+mn-ea"/>
              <a:cs typeface="+mn-cs"/>
            </a:rPr>
            <a:t>、財政力指数は前年度より減少となった。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類似団体の平均は大きく上回るものの、今後も当面は高齢者・子どもの数が増加することが見込まれることから、基準財政需要額の増加が見込まれる。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今後も、地方財政計画等を鑑みると１．００付近で推移すると見込まれる。</a:t>
          </a:r>
          <a:endParaRPr kumimoji="1" lang="ja-JP" altLang="en-US" sz="1300">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7408</xdr:rowOff>
    </xdr:from>
    <xdr:to>
      <xdr:col>23</xdr:col>
      <xdr:colOff>133350</xdr:colOff>
      <xdr:row>38</xdr:row>
      <xdr:rowOff>67733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52250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138642</xdr:rowOff>
    </xdr:from>
    <xdr:to>
      <xdr:col>19</xdr:col>
      <xdr:colOff>133350</xdr:colOff>
      <xdr:row>38</xdr:row>
      <xdr:rowOff>7408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4822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138642</xdr:rowOff>
    </xdr:from>
    <xdr:to>
      <xdr:col>15</xdr:col>
      <xdr:colOff>82550</xdr:colOff>
      <xdr:row>37</xdr:row>
      <xdr:rowOff>138642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482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138642</xdr:rowOff>
    </xdr:from>
    <xdr:to>
      <xdr:col>11</xdr:col>
      <xdr:colOff>31750</xdr:colOff>
      <xdr:row>37</xdr:row>
      <xdr:rowOff>138642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482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87842</xdr:rowOff>
    </xdr:from>
    <xdr:to>
      <xdr:col>15</xdr:col>
      <xdr:colOff>133350</xdr:colOff>
      <xdr:row>38</xdr:row>
      <xdr:rowOff>17991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28169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87842</xdr:rowOff>
    </xdr:from>
    <xdr:to>
      <xdr:col>11</xdr:col>
      <xdr:colOff>82550</xdr:colOff>
      <xdr:row>38</xdr:row>
      <xdr:rowOff>17991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28169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87842</xdr:rowOff>
    </xdr:from>
    <xdr:to>
      <xdr:col>7</xdr:col>
      <xdr:colOff>31750</xdr:colOff>
      <xdr:row>38</xdr:row>
      <xdr:rowOff>17991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28169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新型コロナウイルス感染症の影響緩和により税収増となり経常一般財源等が増加したものの、物価高騰対応等に伴い経常経費充当一般財源等がそれ以上に増加し、経常収支比率は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今後は、経済動向に持ち直しの動きが見られることにより、個人市民税、法人住民税のさらなる回復が見込まれているため、予算編成のタイミングで税の見込みを精査し、歳入に見合った歳出予算にすることで、経常収支比率に留意し、コントロールし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35983</xdr:rowOff>
    </xdr:from>
    <xdr:to>
      <xdr:col>23</xdr:col>
      <xdr:colOff>133350</xdr:colOff>
      <xdr:row>59</xdr:row>
      <xdr:rowOff>148590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5153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35983</xdr:rowOff>
    </xdr:from>
    <xdr:to>
      <xdr:col>19</xdr:col>
      <xdr:colOff>133350</xdr:colOff>
      <xdr:row>60</xdr:row>
      <xdr:rowOff>17356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5153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143087</xdr:rowOff>
    </xdr:from>
    <xdr:to>
      <xdr:col>15</xdr:col>
      <xdr:colOff>82550</xdr:colOff>
      <xdr:row>60</xdr:row>
      <xdr:rowOff>17356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08718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143087</xdr:rowOff>
    </xdr:from>
    <xdr:to>
      <xdr:col>11</xdr:col>
      <xdr:colOff>31750</xdr:colOff>
      <xdr:row>59</xdr:row>
      <xdr:rowOff>140546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087187"/>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97790</xdr:rowOff>
    </xdr:from>
    <xdr:to>
      <xdr:col>23</xdr:col>
      <xdr:colOff>184150</xdr:colOff>
      <xdr:row>60</xdr:row>
      <xdr:rowOff>27940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114317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156633</xdr:rowOff>
    </xdr:from>
    <xdr:to>
      <xdr:col>19</xdr:col>
      <xdr:colOff>184150</xdr:colOff>
      <xdr:row>59</xdr:row>
      <xdr:rowOff>86783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96960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6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138006</xdr:rowOff>
    </xdr:from>
    <xdr:to>
      <xdr:col>15</xdr:col>
      <xdr:colOff>133350</xdr:colOff>
      <xdr:row>60</xdr:row>
      <xdr:rowOff>68156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92287</xdr:rowOff>
    </xdr:from>
    <xdr:to>
      <xdr:col>11</xdr:col>
      <xdr:colOff>82550</xdr:colOff>
      <xdr:row>59</xdr:row>
      <xdr:rowOff>22437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32614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人件費が会計年度任用職員の人数が増えた（４７７人→５２２人）ことに伴い増加し、物件費も物価高騰対応等に伴い増加したことから、人口１人当たりの決算額は増加した。</a:t>
          </a:r>
          <a:endParaRPr lang="ja-JP" altLang="ja-JP" sz="1400">
            <a:effectLst/>
          </a:endParaRPr>
        </a:p>
        <a:p>
          <a:r>
            <a:rPr kumimoji="1" lang="ja-JP" altLang="ja-JP" sz="1100">
              <a:solidFill>
                <a:schemeClr val="dk1"/>
              </a:solidFill>
              <a:effectLst/>
              <a:latin typeface="+mn-lt"/>
              <a:ea typeface="+mn-ea"/>
              <a:cs typeface="+mn-cs"/>
            </a:rPr>
            <a:t>　類似団体の平均と同水準にあるものの、引き続き経営改革プランや定員適正化計画により人件費と物件費を併せて抑制するよう努める。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110485</xdr:rowOff>
    </xdr:from>
    <xdr:to>
      <xdr:col>23</xdr:col>
      <xdr:colOff>133350</xdr:colOff>
      <xdr:row>83</xdr:row>
      <xdr:rowOff>42185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69385"/>
          <a:ext cx="838200" cy="10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20917</xdr:rowOff>
    </xdr:from>
    <xdr:to>
      <xdr:col>19</xdr:col>
      <xdr:colOff>133350</xdr:colOff>
      <xdr:row>82</xdr:row>
      <xdr:rowOff>110485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79817"/>
          <a:ext cx="889000" cy="8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114277</xdr:rowOff>
    </xdr:from>
    <xdr:to>
      <xdr:col>15</xdr:col>
      <xdr:colOff>82550</xdr:colOff>
      <xdr:row>82</xdr:row>
      <xdr:rowOff>20917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01727"/>
          <a:ext cx="889000" cy="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80358</xdr:rowOff>
    </xdr:from>
    <xdr:to>
      <xdr:col>11</xdr:col>
      <xdr:colOff>31750</xdr:colOff>
      <xdr:row>81</xdr:row>
      <xdr:rowOff>114277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67808"/>
          <a:ext cx="889000" cy="3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162835</xdr:rowOff>
    </xdr:from>
    <xdr:to>
      <xdr:col>23</xdr:col>
      <xdr:colOff>184150</xdr:colOff>
      <xdr:row>83</xdr:row>
      <xdr:rowOff>92985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7912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6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59685</xdr:rowOff>
    </xdr:from>
    <xdr:to>
      <xdr:col>19</xdr:col>
      <xdr:colOff>184150</xdr:colOff>
      <xdr:row>82</xdr:row>
      <xdr:rowOff>161285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87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141567</xdr:rowOff>
    </xdr:from>
    <xdr:to>
      <xdr:col>15</xdr:col>
      <xdr:colOff>133350</xdr:colOff>
      <xdr:row>82</xdr:row>
      <xdr:rowOff>71717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2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81894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9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63477</xdr:rowOff>
    </xdr:from>
    <xdr:to>
      <xdr:col>11</xdr:col>
      <xdr:colOff>82550</xdr:colOff>
      <xdr:row>81</xdr:row>
      <xdr:rowOff>165077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5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3804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1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29558</xdr:rowOff>
    </xdr:from>
    <xdr:to>
      <xdr:col>7</xdr:col>
      <xdr:colOff>31750</xdr:colOff>
      <xdr:row>81</xdr:row>
      <xdr:rowOff>131158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1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115935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0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の給与制度に準拠した給与体系を採用しているが、組織内の一部の学歴区分において年齢構成に偏りがあるため、数値が一時的に上昇する可能性がある。今後も引き続き、国の制度に準拠した給与制度の運用を図ることで、適正な給与水準の維持を図る必要があ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103414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18657"/>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102507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85271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9841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87</xdr:row>
      <xdr:rowOff>85271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7735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第６次定員適正化計画（令和３年度から令和２８度までの５年間）に基づき、人口増加に伴う業務量の増加に加え、業務の専門化や、高度化・多様化する市民ニーズに対応するため、各年度の定年退職予定者等を鑑みながら職員の増員を行ってきた。</a:t>
          </a:r>
          <a:endParaRPr lang="ja-JP" altLang="ja-JP">
            <a:effectLst/>
          </a:endParaRPr>
        </a:p>
        <a:p>
          <a:r>
            <a:rPr kumimoji="1" lang="ja-JP" altLang="ja-JP" sz="1100">
              <a:solidFill>
                <a:schemeClr val="dk1"/>
              </a:solidFill>
              <a:effectLst/>
              <a:latin typeface="+mn-lt"/>
              <a:ea typeface="+mn-ea"/>
              <a:cs typeface="+mn-cs"/>
            </a:rPr>
            <a:t>　今後については、ＩＣＴ化の推進等により業務の効率を図るとともに、定年延長等の状況を踏まえて適正な職員数の確保に取り組んでいく。</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66146</xdr:rowOff>
    </xdr:from>
    <xdr:to>
      <xdr:col>81</xdr:col>
      <xdr:colOff>44450</xdr:colOff>
      <xdr:row>59</xdr:row>
      <xdr:rowOff>80221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181696"/>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80221</xdr:rowOff>
    </xdr:from>
    <xdr:to>
      <xdr:col>77</xdr:col>
      <xdr:colOff>44450</xdr:colOff>
      <xdr:row>59</xdr:row>
      <xdr:rowOff>86254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19577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82232</xdr:rowOff>
    </xdr:from>
    <xdr:to>
      <xdr:col>72</xdr:col>
      <xdr:colOff>203200</xdr:colOff>
      <xdr:row>59</xdr:row>
      <xdr:rowOff>86254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19778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82232</xdr:rowOff>
    </xdr:from>
    <xdr:to>
      <xdr:col>68</xdr:col>
      <xdr:colOff>152400</xdr:colOff>
      <xdr:row>59</xdr:row>
      <xdr:rowOff>88265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1977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15346</xdr:rowOff>
    </xdr:from>
    <xdr:to>
      <xdr:col>81</xdr:col>
      <xdr:colOff>95250</xdr:colOff>
      <xdr:row>59</xdr:row>
      <xdr:rowOff>116946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1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31873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997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29421</xdr:rowOff>
    </xdr:from>
    <xdr:to>
      <xdr:col>77</xdr:col>
      <xdr:colOff>95250</xdr:colOff>
      <xdr:row>59</xdr:row>
      <xdr:rowOff>131021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141198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13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35454</xdr:rowOff>
    </xdr:from>
    <xdr:to>
      <xdr:col>73</xdr:col>
      <xdr:colOff>44450</xdr:colOff>
      <xdr:row>59</xdr:row>
      <xdr:rowOff>137054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147231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1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31432</xdr:rowOff>
    </xdr:from>
    <xdr:to>
      <xdr:col>68</xdr:col>
      <xdr:colOff>203200</xdr:colOff>
      <xdr:row>59</xdr:row>
      <xdr:rowOff>133032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143209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分子の普通会計における元利償還金が減少したものの、文語の臨時財政対策債償還費（</a:t>
          </a:r>
          <a:r>
            <a:rPr kumimoji="1" lang="en-US" altLang="ja-JP" sz="1100">
              <a:solidFill>
                <a:schemeClr val="dk1"/>
              </a:solidFill>
              <a:effectLst/>
              <a:latin typeface="+mn-lt"/>
              <a:ea typeface="+mn-ea"/>
              <a:cs typeface="+mn-cs"/>
            </a:rPr>
            <a:t>9,341,272</a:t>
          </a:r>
          <a:r>
            <a:rPr kumimoji="1" lang="ja-JP" altLang="ja-JP" sz="1100">
              <a:solidFill>
                <a:schemeClr val="dk1"/>
              </a:solidFill>
              <a:effectLst/>
              <a:latin typeface="+mn-lt"/>
              <a:ea typeface="+mn-ea"/>
              <a:cs typeface="+mn-cs"/>
            </a:rPr>
            <a:t>千円）等の減少に伴う基準財政需要額の減少により、全体としては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ポイント悪化した。</a:t>
          </a:r>
          <a:endParaRPr lang="ja-JP" altLang="ja-JP">
            <a:effectLst/>
          </a:endParaRPr>
        </a:p>
        <a:p>
          <a:r>
            <a:rPr kumimoji="1" lang="ja-JP" altLang="ja-JP" sz="1100">
              <a:solidFill>
                <a:schemeClr val="dk1"/>
              </a:solidFill>
              <a:effectLst/>
              <a:latin typeface="+mn-lt"/>
              <a:ea typeface="+mn-ea"/>
              <a:cs typeface="+mn-cs"/>
            </a:rPr>
            <a:t>　類似団体平均より低い水準にはあるが、今後も中期財政計画に基づき、地方債の発行管理を適性に行い、将来負担比率と同様に健全な水準の維持に努める。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38</xdr:row>
      <xdr:rowOff>156210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6632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38</xdr:row>
      <xdr:rowOff>148167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38</xdr:row>
      <xdr:rowOff>164254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6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8890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793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将来負担額に対し、充当可能財源等が上回るため、引き続き将来負担比率の表示はない。</a:t>
          </a:r>
          <a:endParaRPr lang="ja-JP" altLang="ja-JP" sz="1400">
            <a:effectLst/>
          </a:endParaRPr>
        </a:p>
        <a:p>
          <a:r>
            <a:rPr kumimoji="1" lang="ja-JP" altLang="ja-JP" sz="1100">
              <a:solidFill>
                <a:schemeClr val="dk1"/>
              </a:solidFill>
              <a:effectLst/>
              <a:latin typeface="+mn-lt"/>
              <a:ea typeface="+mn-ea"/>
              <a:cs typeface="+mn-cs"/>
            </a:rPr>
            <a:t>　しかしながら、今後も人口増加に伴う子育て施策の拡充や公共施設の老朽化対応、下水道整備事業等が見込まれるため、世代間の公平性を勘案して地方債の発行管理を適正に行い、中期財政計画に基づき引き続き健全な水準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93,774
91,879
34.91
32,911,929
30,683,923
1,624,143
18,355,469
6,913,033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の経常一般財源が増加したものの、会計年度任用職員の人数の増加（４９７人→５２２人）などにより人件費に充当する経常経費充当一般財源が増加したことから、０．３ポイント増加した。類似団体の平均を引き続き下回っているものの、今後も引き続き、国の制度に準拠した給与制度の運用を図ることで、適正な給与水準の維持を図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1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163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物件費総額が微増したものの、全体の経常一般財源も増加したことから、物件費の経常収支比率は微減した。</a:t>
          </a:r>
          <a:endParaRPr lang="ja-JP" altLang="ja-JP" sz="1400">
            <a:effectLst/>
          </a:endParaRPr>
        </a:p>
        <a:p>
          <a:r>
            <a:rPr kumimoji="1" lang="ja-JP" altLang="ja-JP" sz="1100">
              <a:solidFill>
                <a:schemeClr val="dk1"/>
              </a:solidFill>
              <a:effectLst/>
              <a:latin typeface="+mn-lt"/>
              <a:ea typeface="+mn-ea"/>
              <a:cs typeface="+mn-cs"/>
            </a:rPr>
            <a:t>　類似団体の平均を上回っている理由は、アウトソーシングを積極的に進めていることや公債費の比率が全国と比較して低いため相対的に高い水準となっていることがあげられる。今後も、人件費と併せた経常収支比率の健全な水準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76708</xdr:rowOff>
    </xdr:from>
    <xdr:to>
      <xdr:col>82</xdr:col>
      <xdr:colOff>107950</xdr:colOff>
      <xdr:row>21</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50570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76708</xdr:rowOff>
    </xdr:from>
    <xdr:to>
      <xdr:col>78</xdr:col>
      <xdr:colOff>69850</xdr:colOff>
      <xdr:row>20</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5057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149860</xdr:rowOff>
    </xdr:from>
    <xdr:to>
      <xdr:col>73</xdr:col>
      <xdr:colOff>180975</xdr:colOff>
      <xdr:row>20</xdr:row>
      <xdr:rowOff>159004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5788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159004</xdr:rowOff>
    </xdr:from>
    <xdr:to>
      <xdr:col>69</xdr:col>
      <xdr:colOff>92075</xdr:colOff>
      <xdr:row>21</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5880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19050</xdr:rowOff>
    </xdr:from>
    <xdr:to>
      <xdr:col>82</xdr:col>
      <xdr:colOff>158750</xdr:colOff>
      <xdr:row>21</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25908</xdr:rowOff>
    </xdr:from>
    <xdr:to>
      <xdr:col>78</xdr:col>
      <xdr:colOff>120650</xdr:colOff>
      <xdr:row>20</xdr:row>
      <xdr:rowOff>127508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4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112285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54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99060</xdr:rowOff>
    </xdr:from>
    <xdr:to>
      <xdr:col>74</xdr:col>
      <xdr:colOff>31750</xdr:colOff>
      <xdr:row>21</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108204</xdr:rowOff>
    </xdr:from>
    <xdr:to>
      <xdr:col>69</xdr:col>
      <xdr:colOff>142875</xdr:colOff>
      <xdr:row>21</xdr:row>
      <xdr:rowOff>38354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5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23131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62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19050</xdr:rowOff>
    </xdr:from>
    <xdr:to>
      <xdr:col>65</xdr:col>
      <xdr:colOff>53975</xdr:colOff>
      <xdr:row>21</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子育て世帯への臨時特別給付金が減少し、扶助費に充当する経常経費充当一般財源が減少したものの、全体の経常一般財源が増加したため、扶助費の経常収支比率は０．３ポイント減少した。</a:t>
          </a:r>
          <a:endParaRPr lang="ja-JP" altLang="ja-JP" sz="1400">
            <a:effectLst/>
          </a:endParaRPr>
        </a:p>
        <a:p>
          <a:r>
            <a:rPr kumimoji="1" lang="ja-JP" altLang="ja-JP" sz="1100">
              <a:solidFill>
                <a:schemeClr val="dk1"/>
              </a:solidFill>
              <a:effectLst/>
              <a:latin typeface="+mn-lt"/>
              <a:ea typeface="+mn-ea"/>
              <a:cs typeface="+mn-cs"/>
            </a:rPr>
            <a:t>　今後も、ニーズの増加により子育て支援、障害者福祉等にかかる費用が増加する傾向であり、比率の推移を注視する。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56</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91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130810</xdr:rowOff>
    </xdr:from>
    <xdr:to>
      <xdr:col>15</xdr:col>
      <xdr:colOff>98425</xdr:colOff>
      <xdr:row>55</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46990</xdr:rowOff>
    </xdr:from>
    <xdr:to>
      <xdr:col>11</xdr:col>
      <xdr:colOff>9525</xdr:colOff>
      <xdr:row>55</xdr:row>
      <xdr:rowOff>130810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76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127017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80010</xdr:rowOff>
    </xdr:from>
    <xdr:to>
      <xdr:col>11</xdr:col>
      <xdr:colOff>60325</xdr:colOff>
      <xdr:row>56</xdr:row>
      <xdr:rowOff>10160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20337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引き続き類似団体平均を下回っているものの、今後は、施設の老朽化による維持補修費の増加、高齢化や医療費の増加による介護保険特別会計、後期高齢者医療特別会計への繰出金の増加が見込まれる。</a:t>
          </a:r>
          <a:endParaRPr lang="ja-JP" altLang="ja-JP" sz="1400">
            <a:effectLst/>
          </a:endParaRPr>
        </a:p>
        <a:p>
          <a:r>
            <a:rPr kumimoji="1" lang="ja-JP" altLang="ja-JP" sz="1100">
              <a:solidFill>
                <a:schemeClr val="dk1"/>
              </a:solidFill>
              <a:effectLst/>
              <a:latin typeface="+mn-lt"/>
              <a:ea typeface="+mn-ea"/>
              <a:cs typeface="+mn-cs"/>
            </a:rPr>
            <a:t>　今後も計画的な修繕の遂行、基金の活用等による繰出金の適正な水準の維持により指標の上昇抑制に努める。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95250</xdr:rowOff>
    </xdr:from>
    <xdr:to>
      <xdr:col>82</xdr:col>
      <xdr:colOff>107950</xdr:colOff>
      <xdr:row>53</xdr:row>
      <xdr:rowOff>158750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182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95250</xdr:rowOff>
    </xdr:from>
    <xdr:to>
      <xdr:col>78</xdr:col>
      <xdr:colOff>69850</xdr:colOff>
      <xdr:row>54</xdr:row>
      <xdr:rowOff>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18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54</xdr:row>
      <xdr:rowOff>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23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82550</xdr:rowOff>
    </xdr:from>
    <xdr:to>
      <xdr:col>69</xdr:col>
      <xdr:colOff>92075</xdr:colOff>
      <xdr:row>53</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16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107950</xdr:rowOff>
    </xdr:from>
    <xdr:to>
      <xdr:col>82</xdr:col>
      <xdr:colOff>158750</xdr:colOff>
      <xdr:row>54</xdr:row>
      <xdr:rowOff>38100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124477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44450</xdr:rowOff>
    </xdr:from>
    <xdr:to>
      <xdr:col>78</xdr:col>
      <xdr:colOff>120650</xdr:colOff>
      <xdr:row>53</xdr:row>
      <xdr:rowOff>146050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156227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890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120650</xdr:rowOff>
    </xdr:from>
    <xdr:to>
      <xdr:col>74</xdr:col>
      <xdr:colOff>31750</xdr:colOff>
      <xdr:row>54</xdr:row>
      <xdr:rowOff>50800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60977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31750</xdr:rowOff>
    </xdr:from>
    <xdr:to>
      <xdr:col>65</xdr:col>
      <xdr:colOff>53975</xdr:colOff>
      <xdr:row>53</xdr:row>
      <xdr:rowOff>133350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補助費等総額が南部浄化センターし尿処理負担金の皆増などにより増加したものの、全体の経常一般財源も増加したため、補助費等の経常収支比率は０．１ポイント減少した。</a:t>
          </a:r>
          <a:endParaRPr lang="ja-JP" altLang="ja-JP" sz="1400">
            <a:effectLst/>
          </a:endParaRPr>
        </a:p>
        <a:p>
          <a:r>
            <a:rPr kumimoji="1" lang="ja-JP" altLang="ja-JP" sz="1100">
              <a:solidFill>
                <a:schemeClr val="dk1"/>
              </a:solidFill>
              <a:effectLst/>
              <a:latin typeface="+mn-lt"/>
              <a:ea typeface="+mn-ea"/>
              <a:cs typeface="+mn-cs"/>
            </a:rPr>
            <a:t>　今後は、一部事務組合の施設の老朽化対策が必要となることから、負担金の増加が予測されるため、補助費等の比率が急増することのないよう努める。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53848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21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62992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26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62992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26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131572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260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平成１３年度に借入れた義務教育施設整備事業債の償還が終わったことなどにより、０．８ポイント減少した。今後は公共施設の大規模改修等に伴う地方債の発行を予定しているため、適正な発行管理により、公債費負担の健全な水準の維持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140716</xdr:rowOff>
    </xdr:from>
    <xdr:to>
      <xdr:col>24</xdr:col>
      <xdr:colOff>25400</xdr:colOff>
      <xdr:row>75</xdr:row>
      <xdr:rowOff>5842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8280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xdr:rowOff>
    </xdr:from>
    <xdr:to>
      <xdr:col>19</xdr:col>
      <xdr:colOff>187325</xdr:colOff>
      <xdr:row>75</xdr:row>
      <xdr:rowOff>24130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864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28702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882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28702</xdr:rowOff>
    </xdr:from>
    <xdr:to>
      <xdr:col>11</xdr:col>
      <xdr:colOff>9525</xdr:colOff>
      <xdr:row>75</xdr:row>
      <xdr:rowOff>51562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8874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89916</xdr:rowOff>
    </xdr:from>
    <xdr:to>
      <xdr:col>24</xdr:col>
      <xdr:colOff>76200</xdr:colOff>
      <xdr:row>75</xdr:row>
      <xdr:rowOff>20066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169943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8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126492</xdr:rowOff>
    </xdr:from>
    <xdr:to>
      <xdr:col>20</xdr:col>
      <xdr:colOff>38100</xdr:colOff>
      <xdr:row>75</xdr:row>
      <xdr:rowOff>56642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66819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58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149352</xdr:rowOff>
    </xdr:from>
    <xdr:to>
      <xdr:col>11</xdr:col>
      <xdr:colOff>60325</xdr:colOff>
      <xdr:row>75</xdr:row>
      <xdr:rowOff>79502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89679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xdr:rowOff>
    </xdr:from>
    <xdr:to>
      <xdr:col>6</xdr:col>
      <xdr:colOff>171450</xdr:colOff>
      <xdr:row>75</xdr:row>
      <xdr:rowOff>102362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112539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類似団体平均より人件費で０．８ポイント、扶助費で０．７ポイント、その他で、５．３ポイント下回ったことなどにより、公債費以外の経常収支比率で、０．３ポイント下回った。扶助費、補助費等の経常収支比率が減少したものの、人件費、物件費、その他の経常収支比率が増加したため、公債費以外の経常収支比率は増加した。</a:t>
          </a:r>
          <a:endParaRPr lang="ja-JP" altLang="ja-JP" sz="1400">
            <a:effectLst/>
          </a:endParaRPr>
        </a:p>
        <a:p>
          <a:r>
            <a:rPr kumimoji="1" lang="ja-JP" altLang="ja-JP" sz="1100">
              <a:solidFill>
                <a:schemeClr val="dk1"/>
              </a:solidFill>
              <a:effectLst/>
              <a:latin typeface="+mn-lt"/>
              <a:ea typeface="+mn-ea"/>
              <a:cs typeface="+mn-cs"/>
            </a:rPr>
            <a:t>　今後も、扶助費の増加が見込まれるため、定員適正化計画や中期財政計画等により、適正な水準の維持に努める。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6986</xdr:rowOff>
    </xdr:from>
    <xdr:to>
      <xdr:col>82</xdr:col>
      <xdr:colOff>107950</xdr:colOff>
      <xdr:row>76</xdr:row>
      <xdr:rowOff>132714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037186"/>
          <a:ext cx="8382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6986</xdr:rowOff>
    </xdr:from>
    <xdr:to>
      <xdr:col>78</xdr:col>
      <xdr:colOff>69850</xdr:colOff>
      <xdr:row>76</xdr:row>
      <xdr:rowOff>92711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3718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104140</xdr:rowOff>
    </xdr:from>
    <xdr:to>
      <xdr:col>73</xdr:col>
      <xdr:colOff>180975</xdr:colOff>
      <xdr:row>76</xdr:row>
      <xdr:rowOff>92711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962890"/>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104140</xdr:rowOff>
    </xdr:from>
    <xdr:to>
      <xdr:col>69</xdr:col>
      <xdr:colOff>92075</xdr:colOff>
      <xdr:row>76</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29628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81914</xdr:rowOff>
    </xdr:from>
    <xdr:to>
      <xdr:col>82</xdr:col>
      <xdr:colOff>158750</xdr:colOff>
      <xdr:row>77</xdr:row>
      <xdr:rowOff>12064</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53991</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127635</xdr:rowOff>
    </xdr:from>
    <xdr:to>
      <xdr:col>78</xdr:col>
      <xdr:colOff>120650</xdr:colOff>
      <xdr:row>76</xdr:row>
      <xdr:rowOff>57786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42563</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07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41911</xdr:rowOff>
    </xdr:from>
    <xdr:to>
      <xdr:col>74</xdr:col>
      <xdr:colOff>31750</xdr:colOff>
      <xdr:row>76</xdr:row>
      <xdr:rowOff>143511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153687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53340</xdr:rowOff>
    </xdr:from>
    <xdr:to>
      <xdr:col>69</xdr:col>
      <xdr:colOff>142875</xdr:colOff>
      <xdr:row>75</xdr:row>
      <xdr:rowOff>154939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144780</xdr:rowOff>
    </xdr:from>
    <xdr:to>
      <xdr:col>65</xdr:col>
      <xdr:colOff>53975</xdr:colOff>
      <xdr:row>76</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85107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57953</xdr:rowOff>
    </xdr:from>
    <xdr:to>
      <xdr:col>29</xdr:col>
      <xdr:colOff>127000</xdr:colOff>
      <xdr:row>19</xdr:row>
      <xdr:rowOff>60868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363128"/>
          <a:ext cx="647700" cy="2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60868</xdr:rowOff>
    </xdr:from>
    <xdr:to>
      <xdr:col>26</xdr:col>
      <xdr:colOff>50800</xdr:colOff>
      <xdr:row>19</xdr:row>
      <xdr:rowOff>70698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366043"/>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70698</xdr:rowOff>
    </xdr:from>
    <xdr:to>
      <xdr:col>22</xdr:col>
      <xdr:colOff>114300</xdr:colOff>
      <xdr:row>19</xdr:row>
      <xdr:rowOff>82842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375873"/>
          <a:ext cx="698500" cy="12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82842</xdr:rowOff>
    </xdr:from>
    <xdr:to>
      <xdr:col>18</xdr:col>
      <xdr:colOff>177800</xdr:colOff>
      <xdr:row>19</xdr:row>
      <xdr:rowOff>89914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388017"/>
          <a:ext cx="698500" cy="7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7153</xdr:rowOff>
    </xdr:from>
    <xdr:to>
      <xdr:col>29</xdr:col>
      <xdr:colOff>177800</xdr:colOff>
      <xdr:row>19</xdr:row>
      <xdr:rowOff>108753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12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87180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2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10068</xdr:rowOff>
    </xdr:from>
    <xdr:to>
      <xdr:col>26</xdr:col>
      <xdr:colOff>101600</xdr:colOff>
      <xdr:row>19</xdr:row>
      <xdr:rowOff>111668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315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96445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4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19898</xdr:rowOff>
    </xdr:from>
    <xdr:to>
      <xdr:col>22</xdr:col>
      <xdr:colOff>165100</xdr:colOff>
      <xdr:row>19</xdr:row>
      <xdr:rowOff>121498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325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106275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4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32042</xdr:rowOff>
    </xdr:from>
    <xdr:to>
      <xdr:col>19</xdr:col>
      <xdr:colOff>38100</xdr:colOff>
      <xdr:row>19</xdr:row>
      <xdr:rowOff>133642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37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118419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2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39114</xdr:rowOff>
    </xdr:from>
    <xdr:to>
      <xdr:col>15</xdr:col>
      <xdr:colOff>101600</xdr:colOff>
      <xdr:row>19</xdr:row>
      <xdr:rowOff>140714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4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125491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3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94735</xdr:rowOff>
    </xdr:from>
    <xdr:to>
      <xdr:col>29</xdr:col>
      <xdr:colOff>127000</xdr:colOff>
      <xdr:row>37</xdr:row>
      <xdr:rowOff>96727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219435"/>
          <a:ext cx="6477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88040</xdr:rowOff>
    </xdr:from>
    <xdr:to>
      <xdr:col>26</xdr:col>
      <xdr:colOff>50800</xdr:colOff>
      <xdr:row>37</xdr:row>
      <xdr:rowOff>96727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7212740"/>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88040</xdr:rowOff>
    </xdr:from>
    <xdr:to>
      <xdr:col>22</xdr:col>
      <xdr:colOff>114300</xdr:colOff>
      <xdr:row>37</xdr:row>
      <xdr:rowOff>107928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212740"/>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93821</xdr:rowOff>
    </xdr:from>
    <xdr:to>
      <xdr:col>18</xdr:col>
      <xdr:colOff>177800</xdr:colOff>
      <xdr:row>37</xdr:row>
      <xdr:rowOff>107928</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7218521"/>
          <a:ext cx="698500" cy="14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43935</xdr:rowOff>
    </xdr:from>
    <xdr:to>
      <xdr:col>29</xdr:col>
      <xdr:colOff>177800</xdr:colOff>
      <xdr:row>37</xdr:row>
      <xdr:rowOff>145535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16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16012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714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45927</xdr:rowOff>
    </xdr:from>
    <xdr:to>
      <xdr:col>26</xdr:col>
      <xdr:colOff>101600</xdr:colOff>
      <xdr:row>37</xdr:row>
      <xdr:rowOff>147527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17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132304</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25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37240</xdr:rowOff>
    </xdr:from>
    <xdr:to>
      <xdr:col>22</xdr:col>
      <xdr:colOff>165100</xdr:colOff>
      <xdr:row>37</xdr:row>
      <xdr:rowOff>138840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16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123617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2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57128</xdr:rowOff>
    </xdr:from>
    <xdr:to>
      <xdr:col>19</xdr:col>
      <xdr:colOff>38100</xdr:colOff>
      <xdr:row>37</xdr:row>
      <xdr:rowOff>158728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181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143505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2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43021</xdr:rowOff>
    </xdr:from>
    <xdr:to>
      <xdr:col>15</xdr:col>
      <xdr:colOff>101600</xdr:colOff>
      <xdr:row>37</xdr:row>
      <xdr:rowOff>144621</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167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129398</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25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93,774
91,879
34.91
32,911,929
30,683,923
1,624,143
18,355,469
6,913,033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170161</xdr:rowOff>
    </xdr:from>
    <xdr:to>
      <xdr:col>24</xdr:col>
      <xdr:colOff>63500</xdr:colOff>
      <xdr:row>38</xdr:row>
      <xdr:rowOff>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13811"/>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170161</xdr:rowOff>
    </xdr:from>
    <xdr:to>
      <xdr:col>19</xdr:col>
      <xdr:colOff>177800</xdr:colOff>
      <xdr:row>38</xdr:row>
      <xdr:rowOff>19228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13811"/>
          <a:ext cx="8890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19228</xdr:rowOff>
    </xdr:from>
    <xdr:to>
      <xdr:col>15</xdr:col>
      <xdr:colOff>50800</xdr:colOff>
      <xdr:row>38</xdr:row>
      <xdr:rowOff>121279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34328"/>
          <a:ext cx="889000" cy="10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121279</xdr:rowOff>
    </xdr:from>
    <xdr:to>
      <xdr:col>10</xdr:col>
      <xdr:colOff>114300</xdr:colOff>
      <xdr:row>38</xdr:row>
      <xdr:rowOff>142291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36379"/>
          <a:ext cx="8890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120733</xdr:rowOff>
    </xdr:from>
    <xdr:to>
      <xdr:col>24</xdr:col>
      <xdr:colOff>114300</xdr:colOff>
      <xdr:row>38</xdr:row>
      <xdr:rowOff>50882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643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99160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119361</xdr:rowOff>
    </xdr:from>
    <xdr:to>
      <xdr:col>20</xdr:col>
      <xdr:colOff>38100</xdr:colOff>
      <xdr:row>38</xdr:row>
      <xdr:rowOff>49511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40638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139878</xdr:rowOff>
    </xdr:from>
    <xdr:to>
      <xdr:col>15</xdr:col>
      <xdr:colOff>101600</xdr:colOff>
      <xdr:row>38</xdr:row>
      <xdr:rowOff>70028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61155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70479</xdr:rowOff>
    </xdr:from>
    <xdr:to>
      <xdr:col>10</xdr:col>
      <xdr:colOff>165100</xdr:colOff>
      <xdr:row>39</xdr:row>
      <xdr:rowOff>629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163206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91491</xdr:rowOff>
    </xdr:from>
    <xdr:to>
      <xdr:col>6</xdr:col>
      <xdr:colOff>38100</xdr:colOff>
      <xdr:row>39</xdr:row>
      <xdr:rowOff>21641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12768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30734</xdr:rowOff>
    </xdr:from>
    <xdr:to>
      <xdr:col>24</xdr:col>
      <xdr:colOff>63500</xdr:colOff>
      <xdr:row>56</xdr:row>
      <xdr:rowOff>118963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31934"/>
          <a:ext cx="838200" cy="8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118963</xdr:rowOff>
    </xdr:from>
    <xdr:to>
      <xdr:col>19</xdr:col>
      <xdr:colOff>177800</xdr:colOff>
      <xdr:row>57</xdr:row>
      <xdr:rowOff>23332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20163"/>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23332</xdr:rowOff>
    </xdr:from>
    <xdr:to>
      <xdr:col>15</xdr:col>
      <xdr:colOff>50800</xdr:colOff>
      <xdr:row>57</xdr:row>
      <xdr:rowOff>40999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95982"/>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40999</xdr:rowOff>
    </xdr:from>
    <xdr:to>
      <xdr:col>10</xdr:col>
      <xdr:colOff>114300</xdr:colOff>
      <xdr:row>57</xdr:row>
      <xdr:rowOff>58275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13649"/>
          <a:ext cx="889000" cy="1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151384</xdr:rowOff>
    </xdr:from>
    <xdr:to>
      <xdr:col>24</xdr:col>
      <xdr:colOff>114300</xdr:colOff>
      <xdr:row>56</xdr:row>
      <xdr:rowOff>81534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2811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68163</xdr:rowOff>
    </xdr:from>
    <xdr:to>
      <xdr:col>20</xdr:col>
      <xdr:colOff>38100</xdr:colOff>
      <xdr:row>56</xdr:row>
      <xdr:rowOff>169763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14840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4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143982</xdr:rowOff>
    </xdr:from>
    <xdr:to>
      <xdr:col>15</xdr:col>
      <xdr:colOff>101600</xdr:colOff>
      <xdr:row>57</xdr:row>
      <xdr:rowOff>74132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4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90659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2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161649</xdr:rowOff>
    </xdr:from>
    <xdr:to>
      <xdr:col>10</xdr:col>
      <xdr:colOff>165100</xdr:colOff>
      <xdr:row>57</xdr:row>
      <xdr:rowOff>91799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108326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3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7475</xdr:rowOff>
    </xdr:from>
    <xdr:to>
      <xdr:col>6</xdr:col>
      <xdr:colOff>38100</xdr:colOff>
      <xdr:row>57</xdr:row>
      <xdr:rowOff>109075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125602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5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89446</xdr:rowOff>
    </xdr:from>
    <xdr:to>
      <xdr:col>24</xdr:col>
      <xdr:colOff>63500</xdr:colOff>
      <xdr:row>78</xdr:row>
      <xdr:rowOff>113640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62546"/>
          <a:ext cx="8382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106363</xdr:rowOff>
    </xdr:from>
    <xdr:to>
      <xdr:col>19</xdr:col>
      <xdr:colOff>177800</xdr:colOff>
      <xdr:row>78</xdr:row>
      <xdr:rowOff>113640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7946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91312</xdr:rowOff>
    </xdr:from>
    <xdr:to>
      <xdr:col>15</xdr:col>
      <xdr:colOff>50800</xdr:colOff>
      <xdr:row>78</xdr:row>
      <xdr:rowOff>106363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4412"/>
          <a:ext cx="889000" cy="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91312</xdr:rowOff>
    </xdr:from>
    <xdr:to>
      <xdr:col>10</xdr:col>
      <xdr:colOff>114300</xdr:colOff>
      <xdr:row>78</xdr:row>
      <xdr:rowOff>114173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441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38646</xdr:rowOff>
    </xdr:from>
    <xdr:to>
      <xdr:col>24</xdr:col>
      <xdr:colOff>114300</xdr:colOff>
      <xdr:row>78</xdr:row>
      <xdr:rowOff>140246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62840</xdr:rowOff>
    </xdr:from>
    <xdr:to>
      <xdr:col>20</xdr:col>
      <xdr:colOff>38100</xdr:colOff>
      <xdr:row>78</xdr:row>
      <xdr:rowOff>164440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155567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2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55563</xdr:rowOff>
    </xdr:from>
    <xdr:to>
      <xdr:col>15</xdr:col>
      <xdr:colOff>101600</xdr:colOff>
      <xdr:row>78</xdr:row>
      <xdr:rowOff>157163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148290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2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40512</xdr:rowOff>
    </xdr:from>
    <xdr:to>
      <xdr:col>10</xdr:col>
      <xdr:colOff>165100</xdr:colOff>
      <xdr:row>78</xdr:row>
      <xdr:rowOff>142112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133239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63373</xdr:rowOff>
    </xdr:from>
    <xdr:to>
      <xdr:col>6</xdr:col>
      <xdr:colOff>38100</xdr:colOff>
      <xdr:row>78</xdr:row>
      <xdr:rowOff>164973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156100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2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88320</xdr:rowOff>
    </xdr:from>
    <xdr:to>
      <xdr:col>24</xdr:col>
      <xdr:colOff>62865</xdr:colOff>
      <xdr:row>97</xdr:row>
      <xdr:rowOff>70196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8820"/>
          <a:ext cx="1270" cy="118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74023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0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70196</xdr:rowOff>
    </xdr:from>
    <xdr:to>
      <xdr:col>24</xdr:col>
      <xdr:colOff>152400</xdr:colOff>
      <xdr:row>97</xdr:row>
      <xdr:rowOff>70196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00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34997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9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88320</xdr:rowOff>
    </xdr:from>
    <xdr:to>
      <xdr:col>24</xdr:col>
      <xdr:colOff>152400</xdr:colOff>
      <xdr:row>90</xdr:row>
      <xdr:rowOff>88320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122802</xdr:rowOff>
    </xdr:from>
    <xdr:to>
      <xdr:col>24</xdr:col>
      <xdr:colOff>63500</xdr:colOff>
      <xdr:row>97</xdr:row>
      <xdr:rowOff>38841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82002"/>
          <a:ext cx="838200" cy="8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41770</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58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18893</xdr:rowOff>
    </xdr:from>
    <xdr:to>
      <xdr:col>24</xdr:col>
      <xdr:colOff>114300</xdr:colOff>
      <xdr:row>95</xdr:row>
      <xdr:rowOff>120493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122802</xdr:rowOff>
    </xdr:from>
    <xdr:to>
      <xdr:col>19</xdr:col>
      <xdr:colOff>177800</xdr:colOff>
      <xdr:row>97</xdr:row>
      <xdr:rowOff>162486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82002"/>
          <a:ext cx="889000" cy="21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74937</xdr:rowOff>
    </xdr:from>
    <xdr:to>
      <xdr:col>20</xdr:col>
      <xdr:colOff>38100</xdr:colOff>
      <xdr:row>95</xdr:row>
      <xdr:rowOff>5087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9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21614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162486</xdr:rowOff>
    </xdr:from>
    <xdr:to>
      <xdr:col>15</xdr:col>
      <xdr:colOff>50800</xdr:colOff>
      <xdr:row>98</xdr:row>
      <xdr:rowOff>51305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93136"/>
          <a:ext cx="889000" cy="6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140984</xdr:rowOff>
    </xdr:from>
    <xdr:to>
      <xdr:col>15</xdr:col>
      <xdr:colOff>101600</xdr:colOff>
      <xdr:row>96</xdr:row>
      <xdr:rowOff>71134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87661</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20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51305</xdr:rowOff>
    </xdr:from>
    <xdr:to>
      <xdr:col>10</xdr:col>
      <xdr:colOff>114300</xdr:colOff>
      <xdr:row>98</xdr:row>
      <xdr:rowOff>105932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53405"/>
          <a:ext cx="889000" cy="5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12209</xdr:rowOff>
    </xdr:from>
    <xdr:to>
      <xdr:col>10</xdr:col>
      <xdr:colOff>165100</xdr:colOff>
      <xdr:row>96</xdr:row>
      <xdr:rowOff>113809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7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130336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4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57390</xdr:rowOff>
    </xdr:from>
    <xdr:to>
      <xdr:col>6</xdr:col>
      <xdr:colOff>38100</xdr:colOff>
      <xdr:row>96</xdr:row>
      <xdr:rowOff>158990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4067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159491</xdr:rowOff>
    </xdr:from>
    <xdr:to>
      <xdr:col>24</xdr:col>
      <xdr:colOff>114300</xdr:colOff>
      <xdr:row>97</xdr:row>
      <xdr:rowOff>89641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74418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72002</xdr:rowOff>
    </xdr:from>
    <xdr:to>
      <xdr:col>20</xdr:col>
      <xdr:colOff>38100</xdr:colOff>
      <xdr:row>97</xdr:row>
      <xdr:rowOff>2152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3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164729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2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111686</xdr:rowOff>
    </xdr:from>
    <xdr:to>
      <xdr:col>15</xdr:col>
      <xdr:colOff>101600</xdr:colOff>
      <xdr:row>98</xdr:row>
      <xdr:rowOff>41836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32963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3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505</xdr:rowOff>
    </xdr:from>
    <xdr:to>
      <xdr:col>10</xdr:col>
      <xdr:colOff>165100</xdr:colOff>
      <xdr:row>98</xdr:row>
      <xdr:rowOff>102105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93232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55132</xdr:rowOff>
    </xdr:from>
    <xdr:to>
      <xdr:col>6</xdr:col>
      <xdr:colOff>38100</xdr:colOff>
      <xdr:row>98</xdr:row>
      <xdr:rowOff>156732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5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147859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109715</xdr:rowOff>
    </xdr:from>
    <xdr:to>
      <xdr:col>55</xdr:col>
      <xdr:colOff>0</xdr:colOff>
      <xdr:row>38</xdr:row>
      <xdr:rowOff>155473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624815"/>
          <a:ext cx="838200" cy="4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73825</xdr:rowOff>
    </xdr:from>
    <xdr:to>
      <xdr:col>50</xdr:col>
      <xdr:colOff>114300</xdr:colOff>
      <xdr:row>38</xdr:row>
      <xdr:rowOff>155473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88775"/>
          <a:ext cx="889000" cy="128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73825</xdr:rowOff>
    </xdr:from>
    <xdr:to>
      <xdr:col>45</xdr:col>
      <xdr:colOff>177800</xdr:colOff>
      <xdr:row>39</xdr:row>
      <xdr:rowOff>105016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88775"/>
          <a:ext cx="889000" cy="140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74790</xdr:rowOff>
    </xdr:from>
    <xdr:to>
      <xdr:col>41</xdr:col>
      <xdr:colOff>50800</xdr:colOff>
      <xdr:row>39</xdr:row>
      <xdr:rowOff>105016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761340"/>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58915</xdr:rowOff>
    </xdr:from>
    <xdr:to>
      <xdr:col>55</xdr:col>
      <xdr:colOff>50800</xdr:colOff>
      <xdr:row>38</xdr:row>
      <xdr:rowOff>160515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37342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104673</xdr:rowOff>
    </xdr:from>
    <xdr:to>
      <xdr:col>50</xdr:col>
      <xdr:colOff>165100</xdr:colOff>
      <xdr:row>39</xdr:row>
      <xdr:rowOff>34823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6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25950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7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23025</xdr:rowOff>
    </xdr:from>
    <xdr:to>
      <xdr:col>46</xdr:col>
      <xdr:colOff>38100</xdr:colOff>
      <xdr:row>31</xdr:row>
      <xdr:rowOff>124625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115752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54216</xdr:rowOff>
    </xdr:from>
    <xdr:to>
      <xdr:col>41</xdr:col>
      <xdr:colOff>101600</xdr:colOff>
      <xdr:row>39</xdr:row>
      <xdr:rowOff>155816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7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146943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83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23990</xdr:rowOff>
    </xdr:from>
    <xdr:to>
      <xdr:col>36</xdr:col>
      <xdr:colOff>165100</xdr:colOff>
      <xdr:row>39</xdr:row>
      <xdr:rowOff>125590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116717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80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20348</xdr:rowOff>
    </xdr:from>
    <xdr:to>
      <xdr:col>55</xdr:col>
      <xdr:colOff>0</xdr:colOff>
      <xdr:row>58</xdr:row>
      <xdr:rowOff>97317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64448"/>
          <a:ext cx="838200" cy="7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87396</xdr:rowOff>
    </xdr:from>
    <xdr:to>
      <xdr:col>50</xdr:col>
      <xdr:colOff>114300</xdr:colOff>
      <xdr:row>58</xdr:row>
      <xdr:rowOff>97317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31496"/>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15242</xdr:rowOff>
    </xdr:from>
    <xdr:to>
      <xdr:col>45</xdr:col>
      <xdr:colOff>177800</xdr:colOff>
      <xdr:row>58</xdr:row>
      <xdr:rowOff>87396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959342"/>
          <a:ext cx="889000" cy="7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15242</xdr:rowOff>
    </xdr:from>
    <xdr:to>
      <xdr:col>41</xdr:col>
      <xdr:colOff>50800</xdr:colOff>
      <xdr:row>58</xdr:row>
      <xdr:rowOff>72468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59342"/>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140998</xdr:rowOff>
    </xdr:from>
    <xdr:to>
      <xdr:col>55</xdr:col>
      <xdr:colOff>50800</xdr:colOff>
      <xdr:row>58</xdr:row>
      <xdr:rowOff>71148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1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119425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46517</xdr:rowOff>
    </xdr:from>
    <xdr:to>
      <xdr:col>50</xdr:col>
      <xdr:colOff>165100</xdr:colOff>
      <xdr:row>58</xdr:row>
      <xdr:rowOff>148117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9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139244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8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36596</xdr:rowOff>
    </xdr:from>
    <xdr:to>
      <xdr:col>46</xdr:col>
      <xdr:colOff>38100</xdr:colOff>
      <xdr:row>58</xdr:row>
      <xdr:rowOff>138196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129323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135892</xdr:rowOff>
    </xdr:from>
    <xdr:to>
      <xdr:col>41</xdr:col>
      <xdr:colOff>101600</xdr:colOff>
      <xdr:row>58</xdr:row>
      <xdr:rowOff>66042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0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57169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0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21668</xdr:rowOff>
    </xdr:from>
    <xdr:to>
      <xdr:col>36</xdr:col>
      <xdr:colOff>165100</xdr:colOff>
      <xdr:row>58</xdr:row>
      <xdr:rowOff>123268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114395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163970</xdr:rowOff>
    </xdr:from>
    <xdr:to>
      <xdr:col>55</xdr:col>
      <xdr:colOff>0</xdr:colOff>
      <xdr:row>79</xdr:row>
      <xdr:rowOff>16853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37070"/>
          <a:ext cx="838200" cy="2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16853</xdr:rowOff>
    </xdr:from>
    <xdr:to>
      <xdr:col>50</xdr:col>
      <xdr:colOff>114300</xdr:colOff>
      <xdr:row>79</xdr:row>
      <xdr:rowOff>19114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61403"/>
          <a:ext cx="889000" cy="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156820</xdr:rowOff>
    </xdr:from>
    <xdr:to>
      <xdr:col>45</xdr:col>
      <xdr:colOff>177800</xdr:colOff>
      <xdr:row>79</xdr:row>
      <xdr:rowOff>19114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29920"/>
          <a:ext cx="889000" cy="3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156820</xdr:rowOff>
    </xdr:from>
    <xdr:to>
      <xdr:col>41</xdr:col>
      <xdr:colOff>50800</xdr:colOff>
      <xdr:row>79</xdr:row>
      <xdr:rowOff>17399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29920"/>
          <a:ext cx="889000" cy="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113170</xdr:rowOff>
    </xdr:from>
    <xdr:to>
      <xdr:col>55</xdr:col>
      <xdr:colOff>50800</xdr:colOff>
      <xdr:row>79</xdr:row>
      <xdr:rowOff>43320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28097</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0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137503</xdr:rowOff>
    </xdr:from>
    <xdr:to>
      <xdr:col>50</xdr:col>
      <xdr:colOff>165100</xdr:colOff>
      <xdr:row>79</xdr:row>
      <xdr:rowOff>67653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58780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0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139764</xdr:rowOff>
    </xdr:from>
    <xdr:to>
      <xdr:col>46</xdr:col>
      <xdr:colOff>38100</xdr:colOff>
      <xdr:row>79</xdr:row>
      <xdr:rowOff>69914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1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61041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6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106020</xdr:rowOff>
    </xdr:from>
    <xdr:to>
      <xdr:col>41</xdr:col>
      <xdr:colOff>101600</xdr:colOff>
      <xdr:row>79</xdr:row>
      <xdr:rowOff>36170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27297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138049</xdr:rowOff>
    </xdr:from>
    <xdr:to>
      <xdr:col>36</xdr:col>
      <xdr:colOff>165100</xdr:colOff>
      <xdr:row>79</xdr:row>
      <xdr:rowOff>68199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59326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60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84176</xdr:rowOff>
    </xdr:from>
    <xdr:to>
      <xdr:col>55</xdr:col>
      <xdr:colOff>0</xdr:colOff>
      <xdr:row>98</xdr:row>
      <xdr:rowOff>95529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886276"/>
          <a:ext cx="8382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95529</xdr:rowOff>
    </xdr:from>
    <xdr:to>
      <xdr:col>50</xdr:col>
      <xdr:colOff>114300</xdr:colOff>
      <xdr:row>98</xdr:row>
      <xdr:rowOff>115125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897629"/>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84365</xdr:rowOff>
    </xdr:from>
    <xdr:to>
      <xdr:col>45</xdr:col>
      <xdr:colOff>177800</xdr:colOff>
      <xdr:row>98</xdr:row>
      <xdr:rowOff>115125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886465"/>
          <a:ext cx="889000" cy="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49771</xdr:rowOff>
    </xdr:from>
    <xdr:to>
      <xdr:col>41</xdr:col>
      <xdr:colOff>50800</xdr:colOff>
      <xdr:row>98</xdr:row>
      <xdr:rowOff>84365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851871"/>
          <a:ext cx="8890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33376</xdr:rowOff>
    </xdr:from>
    <xdr:to>
      <xdr:col>55</xdr:col>
      <xdr:colOff>50800</xdr:colOff>
      <xdr:row>98</xdr:row>
      <xdr:rowOff>134976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8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119753</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5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44729</xdr:rowOff>
    </xdr:from>
    <xdr:to>
      <xdr:col>50</xdr:col>
      <xdr:colOff>165100</xdr:colOff>
      <xdr:row>98</xdr:row>
      <xdr:rowOff>146329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84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137456</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04428" y="1693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64325</xdr:rowOff>
    </xdr:from>
    <xdr:to>
      <xdr:col>46</xdr:col>
      <xdr:colOff>38100</xdr:colOff>
      <xdr:row>98</xdr:row>
      <xdr:rowOff>165925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8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157052</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15428" y="1695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33565</xdr:rowOff>
    </xdr:from>
    <xdr:to>
      <xdr:col>41</xdr:col>
      <xdr:colOff>101600</xdr:colOff>
      <xdr:row>98</xdr:row>
      <xdr:rowOff>135165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3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126292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9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170421</xdr:rowOff>
    </xdr:from>
    <xdr:to>
      <xdr:col>36</xdr:col>
      <xdr:colOff>165100</xdr:colOff>
      <xdr:row>98</xdr:row>
      <xdr:rowOff>100571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91698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9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60325</xdr:rowOff>
    </xdr:from>
    <xdr:to>
      <xdr:col>85</xdr:col>
      <xdr:colOff>127000</xdr:colOff>
      <xdr:row>78</xdr:row>
      <xdr:rowOff>78499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433425"/>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55411</xdr:rowOff>
    </xdr:from>
    <xdr:to>
      <xdr:col>81</xdr:col>
      <xdr:colOff>50800</xdr:colOff>
      <xdr:row>78</xdr:row>
      <xdr:rowOff>60325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428511"/>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50445</xdr:rowOff>
    </xdr:from>
    <xdr:to>
      <xdr:col>76</xdr:col>
      <xdr:colOff>114300</xdr:colOff>
      <xdr:row>78</xdr:row>
      <xdr:rowOff>55411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423545"/>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43892</xdr:rowOff>
    </xdr:from>
    <xdr:to>
      <xdr:col>71</xdr:col>
      <xdr:colOff>177800</xdr:colOff>
      <xdr:row>78</xdr:row>
      <xdr:rowOff>50445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416992"/>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27699</xdr:rowOff>
    </xdr:from>
    <xdr:to>
      <xdr:col>85</xdr:col>
      <xdr:colOff>177800</xdr:colOff>
      <xdr:row>78</xdr:row>
      <xdr:rowOff>129299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4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114076</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31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9525</xdr:rowOff>
    </xdr:from>
    <xdr:to>
      <xdr:col>81</xdr:col>
      <xdr:colOff>101600</xdr:colOff>
      <xdr:row>78</xdr:row>
      <xdr:rowOff>111125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102252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4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4611</xdr:rowOff>
    </xdr:from>
    <xdr:to>
      <xdr:col>76</xdr:col>
      <xdr:colOff>165100</xdr:colOff>
      <xdr:row>78</xdr:row>
      <xdr:rowOff>106211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3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97338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7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171095</xdr:rowOff>
    </xdr:from>
    <xdr:to>
      <xdr:col>72</xdr:col>
      <xdr:colOff>38100</xdr:colOff>
      <xdr:row>78</xdr:row>
      <xdr:rowOff>101245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3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92372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46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164542</xdr:rowOff>
    </xdr:from>
    <xdr:to>
      <xdr:col>67</xdr:col>
      <xdr:colOff>101600</xdr:colOff>
      <xdr:row>78</xdr:row>
      <xdr:rowOff>94692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3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85819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4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59843</xdr:rowOff>
    </xdr:from>
    <xdr:to>
      <xdr:col>85</xdr:col>
      <xdr:colOff>127000</xdr:colOff>
      <xdr:row>98</xdr:row>
      <xdr:rowOff>103950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861943"/>
          <a:ext cx="838200" cy="4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59843</xdr:rowOff>
    </xdr:from>
    <xdr:to>
      <xdr:col>81</xdr:col>
      <xdr:colOff>50800</xdr:colOff>
      <xdr:row>98</xdr:row>
      <xdr:rowOff>129463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61943"/>
          <a:ext cx="889000" cy="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22365</xdr:rowOff>
    </xdr:from>
    <xdr:to>
      <xdr:col>76</xdr:col>
      <xdr:colOff>114300</xdr:colOff>
      <xdr:row>98</xdr:row>
      <xdr:rowOff>129463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824465"/>
          <a:ext cx="889000" cy="10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22365</xdr:rowOff>
    </xdr:from>
    <xdr:to>
      <xdr:col>71</xdr:col>
      <xdr:colOff>177800</xdr:colOff>
      <xdr:row>99</xdr:row>
      <xdr:rowOff>3124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824465"/>
          <a:ext cx="889000" cy="15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53150</xdr:rowOff>
    </xdr:from>
    <xdr:to>
      <xdr:col>85</xdr:col>
      <xdr:colOff>177800</xdr:colOff>
      <xdr:row>98</xdr:row>
      <xdr:rowOff>154750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139527</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9043</xdr:rowOff>
    </xdr:from>
    <xdr:to>
      <xdr:col>81</xdr:col>
      <xdr:colOff>101600</xdr:colOff>
      <xdr:row>98</xdr:row>
      <xdr:rowOff>110643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101770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9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78663</xdr:rowOff>
    </xdr:from>
    <xdr:to>
      <xdr:col>76</xdr:col>
      <xdr:colOff>165100</xdr:colOff>
      <xdr:row>99</xdr:row>
      <xdr:rowOff>8813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171390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9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143015</xdr:rowOff>
    </xdr:from>
    <xdr:to>
      <xdr:col>72</xdr:col>
      <xdr:colOff>38100</xdr:colOff>
      <xdr:row>98</xdr:row>
      <xdr:rowOff>73165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7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89692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5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123774</xdr:rowOff>
    </xdr:from>
    <xdr:to>
      <xdr:col>67</xdr:col>
      <xdr:colOff>101600</xdr:colOff>
      <xdr:row>99</xdr:row>
      <xdr:rowOff>53924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45051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01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166751</xdr:rowOff>
    </xdr:from>
    <xdr:to>
      <xdr:col>116</xdr:col>
      <xdr:colOff>63500</xdr:colOff>
      <xdr:row>58</xdr:row>
      <xdr:rowOff>167132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11085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166408</xdr:rowOff>
    </xdr:from>
    <xdr:to>
      <xdr:col>111</xdr:col>
      <xdr:colOff>177800</xdr:colOff>
      <xdr:row>58</xdr:row>
      <xdr:rowOff>166751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1050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165951</xdr:rowOff>
    </xdr:from>
    <xdr:to>
      <xdr:col>107</xdr:col>
      <xdr:colOff>50800</xdr:colOff>
      <xdr:row>58</xdr:row>
      <xdr:rowOff>166408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100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165532</xdr:rowOff>
    </xdr:from>
    <xdr:to>
      <xdr:col>102</xdr:col>
      <xdr:colOff>114300</xdr:colOff>
      <xdr:row>58</xdr:row>
      <xdr:rowOff>165951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0963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116332</xdr:rowOff>
    </xdr:from>
    <xdr:to>
      <xdr:col>116</xdr:col>
      <xdr:colOff>114300</xdr:colOff>
      <xdr:row>59</xdr:row>
      <xdr:rowOff>46482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0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115951</xdr:rowOff>
    </xdr:from>
    <xdr:to>
      <xdr:col>112</xdr:col>
      <xdr:colOff>38100</xdr:colOff>
      <xdr:row>59</xdr:row>
      <xdr:rowOff>46101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15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115608</xdr:rowOff>
    </xdr:from>
    <xdr:to>
      <xdr:col>107</xdr:col>
      <xdr:colOff>101600</xdr:colOff>
      <xdr:row>59</xdr:row>
      <xdr:rowOff>45758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36885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1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115151</xdr:rowOff>
    </xdr:from>
    <xdr:to>
      <xdr:col>102</xdr:col>
      <xdr:colOff>165100</xdr:colOff>
      <xdr:row>59</xdr:row>
      <xdr:rowOff>45301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36428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1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114732</xdr:rowOff>
    </xdr:from>
    <xdr:to>
      <xdr:col>98</xdr:col>
      <xdr:colOff>38100</xdr:colOff>
      <xdr:row>59</xdr:row>
      <xdr:rowOff>44882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36009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15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113999</xdr:rowOff>
    </xdr:from>
    <xdr:to>
      <xdr:col>116</xdr:col>
      <xdr:colOff>63500</xdr:colOff>
      <xdr:row>78</xdr:row>
      <xdr:rowOff>128727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487099"/>
          <a:ext cx="8382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7276</xdr:rowOff>
    </xdr:from>
    <xdr:to>
      <xdr:col>111</xdr:col>
      <xdr:colOff>177800</xdr:colOff>
      <xdr:row>78</xdr:row>
      <xdr:rowOff>113999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380376"/>
          <a:ext cx="889000" cy="10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137578</xdr:rowOff>
    </xdr:from>
    <xdr:to>
      <xdr:col>107</xdr:col>
      <xdr:colOff>50800</xdr:colOff>
      <xdr:row>78</xdr:row>
      <xdr:rowOff>7276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167778"/>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137578</xdr:rowOff>
    </xdr:from>
    <xdr:to>
      <xdr:col>102</xdr:col>
      <xdr:colOff>114300</xdr:colOff>
      <xdr:row>76</xdr:row>
      <xdr:rowOff>144044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167778"/>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77927</xdr:rowOff>
    </xdr:from>
    <xdr:to>
      <xdr:col>116</xdr:col>
      <xdr:colOff>114300</xdr:colOff>
      <xdr:row>79</xdr:row>
      <xdr:rowOff>8077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56354</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42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63199</xdr:rowOff>
    </xdr:from>
    <xdr:to>
      <xdr:col>112</xdr:col>
      <xdr:colOff>38100</xdr:colOff>
      <xdr:row>78</xdr:row>
      <xdr:rowOff>164799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4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155926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52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127926</xdr:rowOff>
    </xdr:from>
    <xdr:to>
      <xdr:col>107</xdr:col>
      <xdr:colOff>101600</xdr:colOff>
      <xdr:row>78</xdr:row>
      <xdr:rowOff>58076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3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49203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4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86778</xdr:rowOff>
    </xdr:from>
    <xdr:to>
      <xdr:col>102</xdr:col>
      <xdr:colOff>165100</xdr:colOff>
      <xdr:row>77</xdr:row>
      <xdr:rowOff>16928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8055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20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93244</xdr:rowOff>
    </xdr:from>
    <xdr:to>
      <xdr:col>98</xdr:col>
      <xdr:colOff>38100</xdr:colOff>
      <xdr:row>77</xdr:row>
      <xdr:rowOff>23394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1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14521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2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歳出決算総額は、住民一人当たり</a:t>
          </a:r>
          <a:r>
            <a:rPr kumimoji="1" lang="en-US" altLang="ja-JP" sz="1050">
              <a:solidFill>
                <a:schemeClr val="dk1"/>
              </a:solidFill>
              <a:effectLst/>
              <a:latin typeface="+mn-lt"/>
              <a:ea typeface="+mn-ea"/>
              <a:cs typeface="+mn-cs"/>
            </a:rPr>
            <a:t>327,211</a:t>
          </a:r>
          <a:r>
            <a:rPr kumimoji="1" lang="ja-JP" altLang="ja-JP" sz="1050">
              <a:solidFill>
                <a:schemeClr val="dk1"/>
              </a:solidFill>
              <a:effectLst/>
              <a:latin typeface="+mn-lt"/>
              <a:ea typeface="+mn-ea"/>
              <a:cs typeface="+mn-cs"/>
            </a:rPr>
            <a:t>円となっている。全国類似団体を上回った物件費については、学校図書連携業務に係る委託料の皆増や物価高騰対策として実施した交通系ＩＣカード配布業務に係る委託料の皆増などにより、一人当たり物件費は増加しており、依然として類似団体平均と比べてかなり高い水準となった。</a:t>
          </a:r>
          <a:endParaRPr lang="ja-JP" altLang="ja-JP" sz="1200">
            <a:effectLst/>
          </a:endParaRPr>
        </a:p>
        <a:p>
          <a:r>
            <a:rPr kumimoji="1" lang="ja-JP" altLang="ja-JP" sz="1050">
              <a:solidFill>
                <a:schemeClr val="dk1"/>
              </a:solidFill>
              <a:effectLst/>
              <a:latin typeface="+mn-lt"/>
              <a:ea typeface="+mn-ea"/>
              <a:cs typeface="+mn-cs"/>
            </a:rPr>
            <a:t>扶助費は、住民一人当たり</a:t>
          </a:r>
          <a:r>
            <a:rPr kumimoji="1" lang="en-US" altLang="ja-JP" sz="1050">
              <a:solidFill>
                <a:schemeClr val="dk1"/>
              </a:solidFill>
              <a:effectLst/>
              <a:latin typeface="+mn-lt"/>
              <a:ea typeface="+mn-ea"/>
              <a:cs typeface="+mn-cs"/>
            </a:rPr>
            <a:t>79,780</a:t>
          </a:r>
          <a:r>
            <a:rPr kumimoji="1" lang="ja-JP" altLang="ja-JP" sz="1050">
              <a:solidFill>
                <a:schemeClr val="dk1"/>
              </a:solidFill>
              <a:effectLst/>
              <a:latin typeface="+mn-lt"/>
              <a:ea typeface="+mn-ea"/>
              <a:cs typeface="+mn-cs"/>
            </a:rPr>
            <a:t>円となっている。子育て世帯に対する臨時特別給付金の皆減などにより、前年度から</a:t>
          </a:r>
          <a:r>
            <a:rPr kumimoji="1" lang="en-US" altLang="ja-JP" sz="1050">
              <a:solidFill>
                <a:schemeClr val="dk1"/>
              </a:solidFill>
              <a:effectLst/>
              <a:latin typeface="+mn-lt"/>
              <a:ea typeface="+mn-ea"/>
              <a:cs typeface="+mn-cs"/>
            </a:rPr>
            <a:t>9,568</a:t>
          </a:r>
          <a:r>
            <a:rPr kumimoji="1" lang="ja-JP" altLang="ja-JP" sz="1050">
              <a:solidFill>
                <a:schemeClr val="dk1"/>
              </a:solidFill>
              <a:effectLst/>
              <a:latin typeface="+mn-lt"/>
              <a:ea typeface="+mn-ea"/>
              <a:cs typeface="+mn-cs"/>
            </a:rPr>
            <a:t>円減少した。</a:t>
          </a:r>
          <a:endParaRPr lang="ja-JP" altLang="ja-JP" sz="1200">
            <a:effectLst/>
          </a:endParaRPr>
        </a:p>
        <a:p>
          <a:r>
            <a:rPr kumimoji="1" lang="ja-JP" altLang="ja-JP" sz="1050">
              <a:solidFill>
                <a:schemeClr val="dk1"/>
              </a:solidFill>
              <a:effectLst/>
              <a:latin typeface="+mn-lt"/>
              <a:ea typeface="+mn-ea"/>
              <a:cs typeface="+mn-cs"/>
            </a:rPr>
            <a:t>普通建設事業費は、住民一人当たり</a:t>
          </a:r>
          <a:r>
            <a:rPr kumimoji="1" lang="en-US" altLang="ja-JP" sz="1050">
              <a:solidFill>
                <a:schemeClr val="dk1"/>
              </a:solidFill>
              <a:effectLst/>
              <a:latin typeface="+mn-lt"/>
              <a:ea typeface="+mn-ea"/>
              <a:cs typeface="+mn-cs"/>
            </a:rPr>
            <a:t>25,663</a:t>
          </a:r>
          <a:r>
            <a:rPr kumimoji="1" lang="ja-JP" altLang="ja-JP" sz="1050">
              <a:solidFill>
                <a:schemeClr val="dk1"/>
              </a:solidFill>
              <a:effectLst/>
              <a:latin typeface="+mn-lt"/>
              <a:ea typeface="+mn-ea"/>
              <a:cs typeface="+mn-cs"/>
            </a:rPr>
            <a:t>円となっており、認可保育所等整備費補助金の皆増等にともない前年度から</a:t>
          </a:r>
          <a:r>
            <a:rPr kumimoji="1" lang="en-US" altLang="ja-JP" sz="1050">
              <a:solidFill>
                <a:schemeClr val="dk1"/>
              </a:solidFill>
              <a:effectLst/>
              <a:latin typeface="+mn-lt"/>
              <a:ea typeface="+mn-ea"/>
              <a:cs typeface="+mn-cs"/>
            </a:rPr>
            <a:t>10,101</a:t>
          </a:r>
          <a:r>
            <a:rPr kumimoji="1" lang="ja-JP" altLang="ja-JP" sz="1050">
              <a:solidFill>
                <a:schemeClr val="dk1"/>
              </a:solidFill>
              <a:effectLst/>
              <a:latin typeface="+mn-lt"/>
              <a:ea typeface="+mn-ea"/>
              <a:cs typeface="+mn-cs"/>
            </a:rPr>
            <a:t>円増加した。</a:t>
          </a:r>
          <a:endParaRPr lang="ja-JP" altLang="ja-JP" sz="1200">
            <a:effectLst/>
          </a:endParaRPr>
        </a:p>
        <a:p>
          <a:r>
            <a:rPr kumimoji="1" lang="ja-JP" altLang="ja-JP" sz="1050">
              <a:solidFill>
                <a:schemeClr val="dk1"/>
              </a:solidFill>
              <a:effectLst/>
              <a:latin typeface="+mn-lt"/>
              <a:ea typeface="+mn-ea"/>
              <a:cs typeface="+mn-cs"/>
            </a:rPr>
            <a:t>公債費は、平成１３年度に借入れた義務教育施設整備事業債の償還が終わったことなどにより、前年度から</a:t>
          </a:r>
          <a:r>
            <a:rPr kumimoji="1" lang="en-US" altLang="ja-JP" sz="1050">
              <a:solidFill>
                <a:schemeClr val="dk1"/>
              </a:solidFill>
              <a:effectLst/>
              <a:latin typeface="+mn-lt"/>
              <a:ea typeface="+mn-ea"/>
              <a:cs typeface="+mn-cs"/>
            </a:rPr>
            <a:t>1,431</a:t>
          </a:r>
          <a:r>
            <a:rPr kumimoji="1" lang="ja-JP" altLang="ja-JP" sz="1050">
              <a:solidFill>
                <a:schemeClr val="dk1"/>
              </a:solidFill>
              <a:effectLst/>
              <a:latin typeface="+mn-lt"/>
              <a:ea typeface="+mn-ea"/>
              <a:cs typeface="+mn-cs"/>
            </a:rPr>
            <a:t>円減少した。</a:t>
          </a:r>
          <a:endParaRPr lang="ja-JP" altLang="ja-JP" sz="1200">
            <a:effectLst/>
          </a:endParaRPr>
        </a:p>
        <a:p>
          <a:r>
            <a:rPr kumimoji="1" lang="ja-JP" altLang="ja-JP" sz="1050">
              <a:solidFill>
                <a:schemeClr val="dk1"/>
              </a:solidFill>
              <a:effectLst/>
              <a:latin typeface="+mn-lt"/>
              <a:ea typeface="+mn-ea"/>
              <a:cs typeface="+mn-cs"/>
            </a:rPr>
            <a:t>積立金は、財政調整基金元金積立金や公共施設整備基金元金積立金の減少により、前年度から</a:t>
          </a:r>
          <a:r>
            <a:rPr kumimoji="1" lang="en-US" altLang="ja-JP" sz="1050">
              <a:solidFill>
                <a:schemeClr val="dk1"/>
              </a:solidFill>
              <a:effectLst/>
              <a:latin typeface="+mn-lt"/>
              <a:ea typeface="+mn-ea"/>
              <a:cs typeface="+mn-cs"/>
            </a:rPr>
            <a:t>3,473</a:t>
          </a:r>
          <a:r>
            <a:rPr kumimoji="1" lang="ja-JP" altLang="ja-JP" sz="1050">
              <a:solidFill>
                <a:schemeClr val="dk1"/>
              </a:solidFill>
              <a:effectLst/>
              <a:latin typeface="+mn-lt"/>
              <a:ea typeface="+mn-ea"/>
              <a:cs typeface="+mn-cs"/>
            </a:rPr>
            <a:t>円増加した。</a:t>
          </a:r>
          <a:endParaRPr lang="ja-JP" altLang="ja-JP" sz="1200">
            <a:effectLst/>
          </a:endParaRPr>
        </a:p>
        <a:p>
          <a:r>
            <a:rPr kumimoji="1" lang="ja-JP" altLang="ja-JP" sz="1050">
              <a:solidFill>
                <a:schemeClr val="dk1"/>
              </a:solidFill>
              <a:effectLst/>
              <a:latin typeface="+mn-lt"/>
              <a:ea typeface="+mn-ea"/>
              <a:cs typeface="+mn-cs"/>
            </a:rPr>
            <a:t>今後は、歳出についてより一層の選択と集中を行うことにより、老朽化を迎えるインフラ・公共施設等の大規模修繕や新規の大規模事業等を計画的に行う。</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93,774
91,879
34.91
32,911,929
30,683,923
1,624,143
18,355,469
6,913,033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141072</xdr:rowOff>
    </xdr:from>
    <xdr:to>
      <xdr:col>24</xdr:col>
      <xdr:colOff>63500</xdr:colOff>
      <xdr:row>36</xdr:row>
      <xdr:rowOff>150216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132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150216</xdr:rowOff>
    </xdr:from>
    <xdr:to>
      <xdr:col>19</xdr:col>
      <xdr:colOff>177800</xdr:colOff>
      <xdr:row>37</xdr:row>
      <xdr:rowOff>5283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322416"/>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5283</xdr:rowOff>
    </xdr:from>
    <xdr:to>
      <xdr:col>15</xdr:col>
      <xdr:colOff>50800</xdr:colOff>
      <xdr:row>37</xdr:row>
      <xdr:rowOff>5283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4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128270</xdr:rowOff>
    </xdr:from>
    <xdr:to>
      <xdr:col>10</xdr:col>
      <xdr:colOff>114300</xdr:colOff>
      <xdr:row>37</xdr:row>
      <xdr:rowOff>5283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00470"/>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90272</xdr:rowOff>
    </xdr:from>
    <xdr:to>
      <xdr:col>24</xdr:col>
      <xdr:colOff>114300</xdr:colOff>
      <xdr:row>37</xdr:row>
      <xdr:rowOff>20422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68699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99416</xdr:rowOff>
    </xdr:from>
    <xdr:to>
      <xdr:col>20</xdr:col>
      <xdr:colOff>38100</xdr:colOff>
      <xdr:row>37</xdr:row>
      <xdr:rowOff>29566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20693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6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125933</xdr:rowOff>
    </xdr:from>
    <xdr:to>
      <xdr:col>15</xdr:col>
      <xdr:colOff>101600</xdr:colOff>
      <xdr:row>37</xdr:row>
      <xdr:rowOff>56083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47210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125933</xdr:rowOff>
    </xdr:from>
    <xdr:to>
      <xdr:col>10</xdr:col>
      <xdr:colOff>165100</xdr:colOff>
      <xdr:row>37</xdr:row>
      <xdr:rowOff>56083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47210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77470</xdr:rowOff>
    </xdr:from>
    <xdr:to>
      <xdr:col>6</xdr:col>
      <xdr:colOff>38100</xdr:colOff>
      <xdr:row>37</xdr:row>
      <xdr:rowOff>7620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170197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79250</xdr:rowOff>
    </xdr:from>
    <xdr:to>
      <xdr:col>24</xdr:col>
      <xdr:colOff>63500</xdr:colOff>
      <xdr:row>57</xdr:row>
      <xdr:rowOff>102720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51900"/>
          <a:ext cx="8382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57176</xdr:rowOff>
    </xdr:from>
    <xdr:to>
      <xdr:col>19</xdr:col>
      <xdr:colOff>177800</xdr:colOff>
      <xdr:row>57</xdr:row>
      <xdr:rowOff>79250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44026"/>
          <a:ext cx="889000" cy="70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57176</xdr:rowOff>
    </xdr:from>
    <xdr:to>
      <xdr:col>15</xdr:col>
      <xdr:colOff>50800</xdr:colOff>
      <xdr:row>57</xdr:row>
      <xdr:rowOff>98270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44026"/>
          <a:ext cx="889000" cy="72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98270</xdr:rowOff>
    </xdr:from>
    <xdr:to>
      <xdr:col>10</xdr:col>
      <xdr:colOff>114300</xdr:colOff>
      <xdr:row>57</xdr:row>
      <xdr:rowOff>160396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70920"/>
          <a:ext cx="889000" cy="6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51920</xdr:rowOff>
    </xdr:from>
    <xdr:to>
      <xdr:col>24</xdr:col>
      <xdr:colOff>114300</xdr:colOff>
      <xdr:row>57</xdr:row>
      <xdr:rowOff>153520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138297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3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28450</xdr:rowOff>
    </xdr:from>
    <xdr:to>
      <xdr:col>20</xdr:col>
      <xdr:colOff>38100</xdr:colOff>
      <xdr:row>57</xdr:row>
      <xdr:rowOff>130050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0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121177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6376</xdr:rowOff>
    </xdr:from>
    <xdr:to>
      <xdr:col>15</xdr:col>
      <xdr:colOff>101600</xdr:colOff>
      <xdr:row>53</xdr:row>
      <xdr:rowOff>107976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9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99103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8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47470</xdr:rowOff>
    </xdr:from>
    <xdr:to>
      <xdr:col>10</xdr:col>
      <xdr:colOff>165100</xdr:colOff>
      <xdr:row>57</xdr:row>
      <xdr:rowOff>149070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140197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1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109596</xdr:rowOff>
    </xdr:from>
    <xdr:to>
      <xdr:col>6</xdr:col>
      <xdr:colOff>38100</xdr:colOff>
      <xdr:row>58</xdr:row>
      <xdr:rowOff>39746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30873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7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164945</xdr:rowOff>
    </xdr:from>
    <xdr:to>
      <xdr:col>24</xdr:col>
      <xdr:colOff>63500</xdr:colOff>
      <xdr:row>77</xdr:row>
      <xdr:rowOff>25797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95145"/>
          <a:ext cx="838200" cy="3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164945</xdr:rowOff>
    </xdr:from>
    <xdr:to>
      <xdr:col>19</xdr:col>
      <xdr:colOff>177800</xdr:colOff>
      <xdr:row>77</xdr:row>
      <xdr:rowOff>152806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95145"/>
          <a:ext cx="889000" cy="15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152806</xdr:rowOff>
    </xdr:from>
    <xdr:to>
      <xdr:col>15</xdr:col>
      <xdr:colOff>50800</xdr:colOff>
      <xdr:row>77</xdr:row>
      <xdr:rowOff>156701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54456"/>
          <a:ext cx="8890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156701</xdr:rowOff>
    </xdr:from>
    <xdr:to>
      <xdr:col>10</xdr:col>
      <xdr:colOff>114300</xdr:colOff>
      <xdr:row>78</xdr:row>
      <xdr:rowOff>91411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58351"/>
          <a:ext cx="889000" cy="10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146447</xdr:rowOff>
    </xdr:from>
    <xdr:to>
      <xdr:col>24</xdr:col>
      <xdr:colOff>114300</xdr:colOff>
      <xdr:row>77</xdr:row>
      <xdr:rowOff>76597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7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124874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5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114145</xdr:rowOff>
    </xdr:from>
    <xdr:to>
      <xdr:col>20</xdr:col>
      <xdr:colOff>38100</xdr:colOff>
      <xdr:row>77</xdr:row>
      <xdr:rowOff>44295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35422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3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102006</xdr:rowOff>
    </xdr:from>
    <xdr:to>
      <xdr:col>15</xdr:col>
      <xdr:colOff>101600</xdr:colOff>
      <xdr:row>78</xdr:row>
      <xdr:rowOff>32156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23283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9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105901</xdr:rowOff>
    </xdr:from>
    <xdr:to>
      <xdr:col>10</xdr:col>
      <xdr:colOff>165100</xdr:colOff>
      <xdr:row>78</xdr:row>
      <xdr:rowOff>36051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0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27178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0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40611</xdr:rowOff>
    </xdr:from>
    <xdr:to>
      <xdr:col>6</xdr:col>
      <xdr:colOff>38100</xdr:colOff>
      <xdr:row>78</xdr:row>
      <xdr:rowOff>142211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133338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0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54366</xdr:rowOff>
    </xdr:from>
    <xdr:to>
      <xdr:col>24</xdr:col>
      <xdr:colOff>62865</xdr:colOff>
      <xdr:row>98</xdr:row>
      <xdr:rowOff>81541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4866"/>
          <a:ext cx="1270" cy="139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85368</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8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81541</xdr:rowOff>
    </xdr:from>
    <xdr:to>
      <xdr:col>24</xdr:col>
      <xdr:colOff>152400</xdr:colOff>
      <xdr:row>98</xdr:row>
      <xdr:rowOff>81541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83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1043</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6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54366</xdr:rowOff>
    </xdr:from>
    <xdr:to>
      <xdr:col>24</xdr:col>
      <xdr:colOff>152400</xdr:colOff>
      <xdr:row>90</xdr:row>
      <xdr:rowOff>54366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160550</xdr:rowOff>
    </xdr:from>
    <xdr:to>
      <xdr:col>24</xdr:col>
      <xdr:colOff>63500</xdr:colOff>
      <xdr:row>97</xdr:row>
      <xdr:rowOff>161655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91200"/>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27328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8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4451</xdr:rowOff>
    </xdr:from>
    <xdr:to>
      <xdr:col>24</xdr:col>
      <xdr:colOff>114300</xdr:colOff>
      <xdr:row>97</xdr:row>
      <xdr:rowOff>106051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3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161655</xdr:rowOff>
    </xdr:from>
    <xdr:to>
      <xdr:col>19</xdr:col>
      <xdr:colOff>177800</xdr:colOff>
      <xdr:row>98</xdr:row>
      <xdr:rowOff>72158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92305"/>
          <a:ext cx="8890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17701</xdr:rowOff>
    </xdr:from>
    <xdr:to>
      <xdr:col>20</xdr:col>
      <xdr:colOff>38100</xdr:colOff>
      <xdr:row>97</xdr:row>
      <xdr:rowOff>119301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4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135828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2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62261</xdr:rowOff>
    </xdr:from>
    <xdr:to>
      <xdr:col>15</xdr:col>
      <xdr:colOff>50800</xdr:colOff>
      <xdr:row>98</xdr:row>
      <xdr:rowOff>72158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64361"/>
          <a:ext cx="8890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92357</xdr:rowOff>
    </xdr:from>
    <xdr:to>
      <xdr:col>15</xdr:col>
      <xdr:colOff>101600</xdr:colOff>
      <xdr:row>98</xdr:row>
      <xdr:rowOff>22507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2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9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62261</xdr:rowOff>
    </xdr:from>
    <xdr:to>
      <xdr:col>10</xdr:col>
      <xdr:colOff>114300</xdr:colOff>
      <xdr:row>98</xdr:row>
      <xdr:rowOff>102772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64361"/>
          <a:ext cx="889000" cy="4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122904</xdr:rowOff>
    </xdr:from>
    <xdr:to>
      <xdr:col>10</xdr:col>
      <xdr:colOff>165100</xdr:colOff>
      <xdr:row>98</xdr:row>
      <xdr:rowOff>53054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69581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2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133420</xdr:rowOff>
    </xdr:from>
    <xdr:to>
      <xdr:col>6</xdr:col>
      <xdr:colOff>38100</xdr:colOff>
      <xdr:row>98</xdr:row>
      <xdr:rowOff>63570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80097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109750</xdr:rowOff>
    </xdr:from>
    <xdr:to>
      <xdr:col>24</xdr:col>
      <xdr:colOff>114300</xdr:colOff>
      <xdr:row>98</xdr:row>
      <xdr:rowOff>39900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24677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110855</xdr:rowOff>
    </xdr:from>
    <xdr:to>
      <xdr:col>20</xdr:col>
      <xdr:colOff>38100</xdr:colOff>
      <xdr:row>98</xdr:row>
      <xdr:rowOff>41005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32132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3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21358</xdr:rowOff>
    </xdr:from>
    <xdr:to>
      <xdr:col>15</xdr:col>
      <xdr:colOff>101600</xdr:colOff>
      <xdr:row>98</xdr:row>
      <xdr:rowOff>122958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11461</xdr:rowOff>
    </xdr:from>
    <xdr:to>
      <xdr:col>10</xdr:col>
      <xdr:colOff>165100</xdr:colOff>
      <xdr:row>98</xdr:row>
      <xdr:rowOff>113061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1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104188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0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51972</xdr:rowOff>
    </xdr:from>
    <xdr:to>
      <xdr:col>6</xdr:col>
      <xdr:colOff>38100</xdr:colOff>
      <xdr:row>98</xdr:row>
      <xdr:rowOff>153572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144699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4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65405</xdr:rowOff>
    </xdr:from>
    <xdr:to>
      <xdr:col>55</xdr:col>
      <xdr:colOff>0</xdr:colOff>
      <xdr:row>35</xdr:row>
      <xdr:rowOff>169418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066155"/>
          <a:ext cx="8382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145034</xdr:rowOff>
    </xdr:from>
    <xdr:to>
      <xdr:col>50</xdr:col>
      <xdr:colOff>114300</xdr:colOff>
      <xdr:row>35</xdr:row>
      <xdr:rowOff>169418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14578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121412</xdr:rowOff>
    </xdr:from>
    <xdr:to>
      <xdr:col>45</xdr:col>
      <xdr:colOff>177800</xdr:colOff>
      <xdr:row>35</xdr:row>
      <xdr:rowOff>145034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12216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88646</xdr:rowOff>
    </xdr:from>
    <xdr:to>
      <xdr:col>41</xdr:col>
      <xdr:colOff>50800</xdr:colOff>
      <xdr:row>35</xdr:row>
      <xdr:rowOff>121412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089396"/>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14605</xdr:rowOff>
    </xdr:from>
    <xdr:to>
      <xdr:col>55</xdr:col>
      <xdr:colOff>50800</xdr:colOff>
      <xdr:row>35</xdr:row>
      <xdr:rowOff>116205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37482</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86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118618</xdr:rowOff>
    </xdr:from>
    <xdr:to>
      <xdr:col>50</xdr:col>
      <xdr:colOff>165100</xdr:colOff>
      <xdr:row>36</xdr:row>
      <xdr:rowOff>48768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65295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8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94234</xdr:rowOff>
    </xdr:from>
    <xdr:to>
      <xdr:col>46</xdr:col>
      <xdr:colOff>38100</xdr:colOff>
      <xdr:row>36</xdr:row>
      <xdr:rowOff>24384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40911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87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70612</xdr:rowOff>
    </xdr:from>
    <xdr:to>
      <xdr:col>41</xdr:col>
      <xdr:colOff>101600</xdr:colOff>
      <xdr:row>36</xdr:row>
      <xdr:rowOff>762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17289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84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37846</xdr:rowOff>
    </xdr:from>
    <xdr:to>
      <xdr:col>36</xdr:col>
      <xdr:colOff>165100</xdr:colOff>
      <xdr:row>35</xdr:row>
      <xdr:rowOff>139446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0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155973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81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19380</xdr:rowOff>
    </xdr:from>
    <xdr:to>
      <xdr:col>55</xdr:col>
      <xdr:colOff>0</xdr:colOff>
      <xdr:row>59</xdr:row>
      <xdr:rowOff>21304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34930"/>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16351</xdr:rowOff>
    </xdr:from>
    <xdr:to>
      <xdr:col>50</xdr:col>
      <xdr:colOff>114300</xdr:colOff>
      <xdr:row>59</xdr:row>
      <xdr:rowOff>21304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3190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15018</xdr:rowOff>
    </xdr:from>
    <xdr:to>
      <xdr:col>45</xdr:col>
      <xdr:colOff>177800</xdr:colOff>
      <xdr:row>59</xdr:row>
      <xdr:rowOff>16351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3056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13170</xdr:rowOff>
    </xdr:from>
    <xdr:to>
      <xdr:col>41</xdr:col>
      <xdr:colOff>50800</xdr:colOff>
      <xdr:row>59</xdr:row>
      <xdr:rowOff>15018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28720"/>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140030</xdr:rowOff>
    </xdr:from>
    <xdr:to>
      <xdr:col>55</xdr:col>
      <xdr:colOff>50800</xdr:colOff>
      <xdr:row>59</xdr:row>
      <xdr:rowOff>70180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54957</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141954</xdr:rowOff>
    </xdr:from>
    <xdr:to>
      <xdr:col>50</xdr:col>
      <xdr:colOff>165100</xdr:colOff>
      <xdr:row>59</xdr:row>
      <xdr:rowOff>72104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63231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7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137001</xdr:rowOff>
    </xdr:from>
    <xdr:to>
      <xdr:col>46</xdr:col>
      <xdr:colOff>38100</xdr:colOff>
      <xdr:row>59</xdr:row>
      <xdr:rowOff>67151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58278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7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135668</xdr:rowOff>
    </xdr:from>
    <xdr:to>
      <xdr:col>41</xdr:col>
      <xdr:colOff>101600</xdr:colOff>
      <xdr:row>59</xdr:row>
      <xdr:rowOff>65818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56945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133820</xdr:rowOff>
    </xdr:from>
    <xdr:to>
      <xdr:col>36</xdr:col>
      <xdr:colOff>165100</xdr:colOff>
      <xdr:row>59</xdr:row>
      <xdr:rowOff>63970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55097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143929</xdr:rowOff>
    </xdr:from>
    <xdr:to>
      <xdr:col>55</xdr:col>
      <xdr:colOff>0</xdr:colOff>
      <xdr:row>77</xdr:row>
      <xdr:rowOff>156807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45579"/>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155511</xdr:rowOff>
    </xdr:from>
    <xdr:to>
      <xdr:col>50</xdr:col>
      <xdr:colOff>114300</xdr:colOff>
      <xdr:row>77</xdr:row>
      <xdr:rowOff>156807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57161"/>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155511</xdr:rowOff>
    </xdr:from>
    <xdr:to>
      <xdr:col>45</xdr:col>
      <xdr:colOff>177800</xdr:colOff>
      <xdr:row>78</xdr:row>
      <xdr:rowOff>74930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57161"/>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74930</xdr:rowOff>
    </xdr:from>
    <xdr:to>
      <xdr:col>41</xdr:col>
      <xdr:colOff>50800</xdr:colOff>
      <xdr:row>78</xdr:row>
      <xdr:rowOff>126631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48030"/>
          <a:ext cx="889000" cy="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93129</xdr:rowOff>
    </xdr:from>
    <xdr:to>
      <xdr:col>55</xdr:col>
      <xdr:colOff>50800</xdr:colOff>
      <xdr:row>78</xdr:row>
      <xdr:rowOff>23279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71556</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7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106007</xdr:rowOff>
    </xdr:from>
    <xdr:to>
      <xdr:col>50</xdr:col>
      <xdr:colOff>165100</xdr:colOff>
      <xdr:row>78</xdr:row>
      <xdr:rowOff>36157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27284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0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104711</xdr:rowOff>
    </xdr:from>
    <xdr:to>
      <xdr:col>46</xdr:col>
      <xdr:colOff>38100</xdr:colOff>
      <xdr:row>78</xdr:row>
      <xdr:rowOff>34861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0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25988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39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24130</xdr:rowOff>
    </xdr:from>
    <xdr:to>
      <xdr:col>41</xdr:col>
      <xdr:colOff>101600</xdr:colOff>
      <xdr:row>78</xdr:row>
      <xdr:rowOff>125730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116857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8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75831</xdr:rowOff>
    </xdr:from>
    <xdr:to>
      <xdr:col>36</xdr:col>
      <xdr:colOff>165100</xdr:colOff>
      <xdr:row>79</xdr:row>
      <xdr:rowOff>5981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168558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4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113150</xdr:rowOff>
    </xdr:from>
    <xdr:to>
      <xdr:col>55</xdr:col>
      <xdr:colOff>0</xdr:colOff>
      <xdr:row>99</xdr:row>
      <xdr:rowOff>65863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915250"/>
          <a:ext cx="838200" cy="1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36046</xdr:rowOff>
    </xdr:from>
    <xdr:to>
      <xdr:col>50</xdr:col>
      <xdr:colOff>114300</xdr:colOff>
      <xdr:row>99</xdr:row>
      <xdr:rowOff>65863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7009596"/>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145726</xdr:rowOff>
    </xdr:from>
    <xdr:to>
      <xdr:col>45</xdr:col>
      <xdr:colOff>177800</xdr:colOff>
      <xdr:row>99</xdr:row>
      <xdr:rowOff>36046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947826"/>
          <a:ext cx="889000" cy="6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145726</xdr:rowOff>
    </xdr:from>
    <xdr:to>
      <xdr:col>41</xdr:col>
      <xdr:colOff>50800</xdr:colOff>
      <xdr:row>98</xdr:row>
      <xdr:rowOff>160192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947826"/>
          <a:ext cx="889000" cy="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62350</xdr:rowOff>
    </xdr:from>
    <xdr:to>
      <xdr:col>55</xdr:col>
      <xdr:colOff>50800</xdr:colOff>
      <xdr:row>98</xdr:row>
      <xdr:rowOff>163950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8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40777</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15063</xdr:rowOff>
    </xdr:from>
    <xdr:to>
      <xdr:col>50</xdr:col>
      <xdr:colOff>165100</xdr:colOff>
      <xdr:row>99</xdr:row>
      <xdr:rowOff>116663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9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107790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70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156696</xdr:rowOff>
    </xdr:from>
    <xdr:to>
      <xdr:col>46</xdr:col>
      <xdr:colOff>38100</xdr:colOff>
      <xdr:row>99</xdr:row>
      <xdr:rowOff>86846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9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77973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705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94926</xdr:rowOff>
    </xdr:from>
    <xdr:to>
      <xdr:col>41</xdr:col>
      <xdr:colOff>101600</xdr:colOff>
      <xdr:row>99</xdr:row>
      <xdr:rowOff>25076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16203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98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109392</xdr:rowOff>
    </xdr:from>
    <xdr:to>
      <xdr:col>36</xdr:col>
      <xdr:colOff>165100</xdr:colOff>
      <xdr:row>99</xdr:row>
      <xdr:rowOff>39542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91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30669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700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88128</xdr:rowOff>
    </xdr:from>
    <xdr:to>
      <xdr:col>85</xdr:col>
      <xdr:colOff>127000</xdr:colOff>
      <xdr:row>38</xdr:row>
      <xdr:rowOff>141574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03228"/>
          <a:ext cx="838200" cy="5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141574</xdr:rowOff>
    </xdr:from>
    <xdr:to>
      <xdr:col>81</xdr:col>
      <xdr:colOff>50800</xdr:colOff>
      <xdr:row>38</xdr:row>
      <xdr:rowOff>148341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56674"/>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145735</xdr:rowOff>
    </xdr:from>
    <xdr:to>
      <xdr:col>76</xdr:col>
      <xdr:colOff>114300</xdr:colOff>
      <xdr:row>38</xdr:row>
      <xdr:rowOff>148341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60835"/>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136774</xdr:rowOff>
    </xdr:from>
    <xdr:to>
      <xdr:col>71</xdr:col>
      <xdr:colOff>177800</xdr:colOff>
      <xdr:row>38</xdr:row>
      <xdr:rowOff>145735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51874"/>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37328</xdr:rowOff>
    </xdr:from>
    <xdr:to>
      <xdr:col>85</xdr:col>
      <xdr:colOff>177800</xdr:colOff>
      <xdr:row>38</xdr:row>
      <xdr:rowOff>138928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123705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6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90774</xdr:rowOff>
    </xdr:from>
    <xdr:to>
      <xdr:col>81</xdr:col>
      <xdr:colOff>101600</xdr:colOff>
      <xdr:row>39</xdr:row>
      <xdr:rowOff>20924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12051</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46428" y="66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97541</xdr:rowOff>
    </xdr:from>
    <xdr:to>
      <xdr:col>76</xdr:col>
      <xdr:colOff>165100</xdr:colOff>
      <xdr:row>39</xdr:row>
      <xdr:rowOff>27691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18818</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57428" y="67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94935</xdr:rowOff>
    </xdr:from>
    <xdr:to>
      <xdr:col>72</xdr:col>
      <xdr:colOff>38100</xdr:colOff>
      <xdr:row>39</xdr:row>
      <xdr:rowOff>25085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1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16212</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68428" y="670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85974</xdr:rowOff>
    </xdr:from>
    <xdr:to>
      <xdr:col>67</xdr:col>
      <xdr:colOff>101600</xdr:colOff>
      <xdr:row>39</xdr:row>
      <xdr:rowOff>16124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7251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9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85789</xdr:rowOff>
    </xdr:from>
    <xdr:to>
      <xdr:col>85</xdr:col>
      <xdr:colOff>127000</xdr:colOff>
      <xdr:row>57</xdr:row>
      <xdr:rowOff>39440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686989"/>
          <a:ext cx="838200" cy="1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140043</xdr:rowOff>
    </xdr:from>
    <xdr:to>
      <xdr:col>81</xdr:col>
      <xdr:colOff>50800</xdr:colOff>
      <xdr:row>57</xdr:row>
      <xdr:rowOff>39440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741243"/>
          <a:ext cx="889000" cy="7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140043</xdr:rowOff>
    </xdr:from>
    <xdr:to>
      <xdr:col>76</xdr:col>
      <xdr:colOff>114300</xdr:colOff>
      <xdr:row>57</xdr:row>
      <xdr:rowOff>81521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741243"/>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52375</xdr:rowOff>
    </xdr:from>
    <xdr:to>
      <xdr:col>71</xdr:col>
      <xdr:colOff>177800</xdr:colOff>
      <xdr:row>57</xdr:row>
      <xdr:rowOff>81521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825025"/>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34989</xdr:rowOff>
    </xdr:from>
    <xdr:to>
      <xdr:col>85</xdr:col>
      <xdr:colOff>177800</xdr:colOff>
      <xdr:row>56</xdr:row>
      <xdr:rowOff>136589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3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13416</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61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160090</xdr:rowOff>
    </xdr:from>
    <xdr:to>
      <xdr:col>81</xdr:col>
      <xdr:colOff>101600</xdr:colOff>
      <xdr:row>57</xdr:row>
      <xdr:rowOff>90240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81367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5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89243</xdr:rowOff>
    </xdr:from>
    <xdr:to>
      <xdr:col>76</xdr:col>
      <xdr:colOff>165100</xdr:colOff>
      <xdr:row>57</xdr:row>
      <xdr:rowOff>19393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6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10520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7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30721</xdr:rowOff>
    </xdr:from>
    <xdr:to>
      <xdr:col>72</xdr:col>
      <xdr:colOff>38100</xdr:colOff>
      <xdr:row>57</xdr:row>
      <xdr:rowOff>132321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123448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1575</xdr:rowOff>
    </xdr:from>
    <xdr:to>
      <xdr:col>67</xdr:col>
      <xdr:colOff>101600</xdr:colOff>
      <xdr:row>57</xdr:row>
      <xdr:rowOff>103175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94302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8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60325</xdr:rowOff>
    </xdr:from>
    <xdr:to>
      <xdr:col>85</xdr:col>
      <xdr:colOff>127000</xdr:colOff>
      <xdr:row>98</xdr:row>
      <xdr:rowOff>78499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862425"/>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55411</xdr:rowOff>
    </xdr:from>
    <xdr:to>
      <xdr:col>81</xdr:col>
      <xdr:colOff>50800</xdr:colOff>
      <xdr:row>98</xdr:row>
      <xdr:rowOff>60325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857511"/>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50445</xdr:rowOff>
    </xdr:from>
    <xdr:to>
      <xdr:col>76</xdr:col>
      <xdr:colOff>114300</xdr:colOff>
      <xdr:row>98</xdr:row>
      <xdr:rowOff>55411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852545"/>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43892</xdr:rowOff>
    </xdr:from>
    <xdr:to>
      <xdr:col>71</xdr:col>
      <xdr:colOff>177800</xdr:colOff>
      <xdr:row>98</xdr:row>
      <xdr:rowOff>50445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845992"/>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27699</xdr:rowOff>
    </xdr:from>
    <xdr:to>
      <xdr:col>85</xdr:col>
      <xdr:colOff>177800</xdr:colOff>
      <xdr:row>98</xdr:row>
      <xdr:rowOff>129299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8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114076</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9525</xdr:rowOff>
    </xdr:from>
    <xdr:to>
      <xdr:col>81</xdr:col>
      <xdr:colOff>101600</xdr:colOff>
      <xdr:row>98</xdr:row>
      <xdr:rowOff>111125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8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102252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9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4611</xdr:rowOff>
    </xdr:from>
    <xdr:to>
      <xdr:col>76</xdr:col>
      <xdr:colOff>165100</xdr:colOff>
      <xdr:row>98</xdr:row>
      <xdr:rowOff>106211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8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97338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89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171095</xdr:rowOff>
    </xdr:from>
    <xdr:to>
      <xdr:col>72</xdr:col>
      <xdr:colOff>38100</xdr:colOff>
      <xdr:row>98</xdr:row>
      <xdr:rowOff>101245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8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92372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89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164542</xdr:rowOff>
    </xdr:from>
    <xdr:to>
      <xdr:col>67</xdr:col>
      <xdr:colOff>101600</xdr:colOff>
      <xdr:row>98</xdr:row>
      <xdr:rowOff>94692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7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85819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8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類似団体平均と比較すると、全ての項目で低い水準で推移している。主な構成項目である民生費は、住民一人当たり</a:t>
          </a:r>
          <a:r>
            <a:rPr kumimoji="1" lang="en-US" altLang="ja-JP" sz="1100">
              <a:solidFill>
                <a:schemeClr val="dk1"/>
              </a:solidFill>
              <a:effectLst/>
              <a:latin typeface="+mn-lt"/>
              <a:ea typeface="+mn-ea"/>
              <a:cs typeface="+mn-cs"/>
            </a:rPr>
            <a:t>147,448</a:t>
          </a:r>
          <a:r>
            <a:rPr kumimoji="1" lang="ja-JP" altLang="ja-JP" sz="1100">
              <a:solidFill>
                <a:schemeClr val="dk1"/>
              </a:solidFill>
              <a:effectLst/>
              <a:latin typeface="+mn-lt"/>
              <a:ea typeface="+mn-ea"/>
              <a:cs typeface="+mn-cs"/>
            </a:rPr>
            <a:t>円となっており、類似団体平均を下回っているが近年増加傾向にある。構成比を見ると、民生費のうち児童福祉行政に要する経費である児童福祉費が全体の約６０％を占めており、ついで社会福祉費が約２３％を占めている。生活保護費の割合は低く抑えられている。令和４年度は電力・ガス・食料品等価格高騰緊急支援給付金が皆増したものの、臨時特別給付金（子育て世帯分）などが皆減したことなどにより、前年度から</a:t>
          </a:r>
          <a:r>
            <a:rPr kumimoji="1" lang="en-US" altLang="ja-JP" sz="1100">
              <a:solidFill>
                <a:schemeClr val="dk1"/>
              </a:solidFill>
              <a:effectLst/>
              <a:latin typeface="+mn-lt"/>
              <a:ea typeface="+mn-ea"/>
              <a:cs typeface="+mn-cs"/>
            </a:rPr>
            <a:t>4,239</a:t>
          </a:r>
          <a:r>
            <a:rPr kumimoji="1" lang="ja-JP" altLang="ja-JP" sz="1100">
              <a:solidFill>
                <a:schemeClr val="dk1"/>
              </a:solidFill>
              <a:effectLst/>
              <a:latin typeface="+mn-lt"/>
              <a:ea typeface="+mn-ea"/>
              <a:cs typeface="+mn-cs"/>
            </a:rPr>
            <a:t>円減少した。</a:t>
          </a:r>
          <a:endParaRPr lang="ja-JP" altLang="ja-JP" sz="1400">
            <a:effectLst/>
          </a:endParaRPr>
        </a:p>
        <a:p>
          <a:r>
            <a:rPr kumimoji="1" lang="ja-JP" altLang="ja-JP" sz="1100">
              <a:solidFill>
                <a:schemeClr val="dk1"/>
              </a:solidFill>
              <a:effectLst/>
              <a:latin typeface="+mn-lt"/>
              <a:ea typeface="+mn-ea"/>
              <a:cs typeface="+mn-cs"/>
            </a:rPr>
            <a:t>　土木費は、道の駅用地購入費の皆増や、（都）野方三ツ池公園線用地購入費の増加などにより、前年度から</a:t>
          </a:r>
          <a:r>
            <a:rPr kumimoji="1" lang="en-US" altLang="ja-JP" sz="1100">
              <a:solidFill>
                <a:schemeClr val="dk1"/>
              </a:solidFill>
              <a:effectLst/>
              <a:latin typeface="+mn-lt"/>
              <a:ea typeface="+mn-ea"/>
              <a:cs typeface="+mn-cs"/>
            </a:rPr>
            <a:t>7,604</a:t>
          </a:r>
          <a:r>
            <a:rPr kumimoji="1" lang="ja-JP" altLang="ja-JP" sz="1100">
              <a:solidFill>
                <a:schemeClr val="dk1"/>
              </a:solidFill>
              <a:effectLst/>
              <a:latin typeface="+mn-lt"/>
              <a:ea typeface="+mn-ea"/>
              <a:cs typeface="+mn-cs"/>
            </a:rPr>
            <a:t>円増加した。</a:t>
          </a:r>
          <a:endParaRPr lang="ja-JP" altLang="ja-JP" sz="1400">
            <a:effectLst/>
          </a:endParaRPr>
        </a:p>
        <a:p>
          <a:r>
            <a:rPr kumimoji="1" lang="ja-JP" altLang="ja-JP" sz="1100">
              <a:solidFill>
                <a:schemeClr val="dk1"/>
              </a:solidFill>
              <a:effectLst/>
              <a:latin typeface="+mn-lt"/>
              <a:ea typeface="+mn-ea"/>
              <a:cs typeface="+mn-cs"/>
            </a:rPr>
            <a:t>　総務費は、自動運転バス実証実験委託料が増加したものの公共施設整備基金元金積立金が減少したことなどにより、前年度から</a:t>
          </a:r>
          <a:r>
            <a:rPr kumimoji="1" lang="en-US" altLang="ja-JP" sz="1100">
              <a:solidFill>
                <a:schemeClr val="dk1"/>
              </a:solidFill>
              <a:effectLst/>
              <a:latin typeface="+mn-lt"/>
              <a:ea typeface="+mn-ea"/>
              <a:cs typeface="+mn-cs"/>
            </a:rPr>
            <a:t>3,080</a:t>
          </a:r>
          <a:r>
            <a:rPr kumimoji="1" lang="ja-JP" altLang="ja-JP" sz="1100">
              <a:solidFill>
                <a:schemeClr val="dk1"/>
              </a:solidFill>
              <a:effectLst/>
              <a:latin typeface="+mn-lt"/>
              <a:ea typeface="+mn-ea"/>
              <a:cs typeface="+mn-cs"/>
            </a:rPr>
            <a:t>円減少した。</a:t>
          </a:r>
          <a:endParaRPr lang="ja-JP" altLang="ja-JP" sz="1400">
            <a:effectLst/>
          </a:endParaRPr>
        </a:p>
        <a:p>
          <a:r>
            <a:rPr kumimoji="1" lang="ja-JP" altLang="ja-JP" sz="1100">
              <a:solidFill>
                <a:schemeClr val="dk1"/>
              </a:solidFill>
              <a:effectLst/>
              <a:latin typeface="+mn-lt"/>
              <a:ea typeface="+mn-ea"/>
              <a:cs typeface="+mn-cs"/>
            </a:rPr>
            <a:t>　教育費は、小学校特別教室等空調設備設置工事や学校図書連携業務委託料の皆増により、前年度から</a:t>
          </a:r>
          <a:r>
            <a:rPr kumimoji="1" lang="en-US" altLang="ja-JP" sz="1100">
              <a:solidFill>
                <a:schemeClr val="dk1"/>
              </a:solidFill>
              <a:effectLst/>
              <a:latin typeface="+mn-lt"/>
              <a:ea typeface="+mn-ea"/>
              <a:cs typeface="+mn-cs"/>
            </a:rPr>
            <a:t>6,567</a:t>
          </a:r>
          <a:r>
            <a:rPr kumimoji="1" lang="ja-JP" altLang="ja-JP" sz="1100">
              <a:solidFill>
                <a:schemeClr val="dk1"/>
              </a:solidFill>
              <a:effectLst/>
              <a:latin typeface="+mn-lt"/>
              <a:ea typeface="+mn-ea"/>
              <a:cs typeface="+mn-cs"/>
            </a:rPr>
            <a:t>円増加した。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財政調整基金は、中期財政計画に基づき目標残高を３０億円としている。令和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年度は、財源確保分及び利子収入分として、約３千万円を積み立てたが、</a:t>
          </a:r>
          <a:r>
            <a:rPr lang="ja-JP" altLang="ja-JP" sz="1100">
              <a:solidFill>
                <a:schemeClr val="dk1"/>
              </a:solidFill>
              <a:effectLst/>
              <a:latin typeface="+mn-lt"/>
              <a:ea typeface="+mn-ea"/>
              <a:cs typeface="+mn-cs"/>
            </a:rPr>
            <a:t>子どもや高齢者の増加によって経常的経費が上昇傾向にあることに加え、道の駅整備事業等の大型事業の実施により、</a:t>
          </a:r>
          <a:r>
            <a:rPr kumimoji="1" lang="ja-JP" altLang="ja-JP" sz="1100">
              <a:solidFill>
                <a:schemeClr val="dk1"/>
              </a:solidFill>
              <a:effectLst/>
              <a:latin typeface="+mn-lt"/>
              <a:ea typeface="+mn-ea"/>
              <a:cs typeface="+mn-cs"/>
            </a:rPr>
            <a:t>令和１０年度まで減少の見込みである。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実質収支額は、翌年度繰越事業の増加などにより、前年度比で減少となった。</a:t>
          </a:r>
          <a:endParaRPr lang="ja-JP" altLang="ja-JP" sz="1400">
            <a:effectLst/>
          </a:endParaRPr>
        </a:p>
        <a:p>
          <a:r>
            <a:rPr kumimoji="1" lang="ja-JP" altLang="ja-JP" sz="1100">
              <a:solidFill>
                <a:schemeClr val="dk1"/>
              </a:solidFill>
              <a:effectLst/>
              <a:latin typeface="+mn-lt"/>
              <a:ea typeface="+mn-ea"/>
              <a:cs typeface="+mn-cs"/>
            </a:rPr>
            <a:t>　実質単年度収支は、単年度収支が減少したことなどから、前年度比で減少となった。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一般会計は、標準財政規模が減少したものの、実質収支も減少したことにより、令和４年度は前年度比０．８５ポイント減少した。全体としては、この水準を保っていく。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国民健康保険特別会計については、一般会計からの法定外繰入や基準外繰入を行っているため、黒字を保っている。また、保険料水準を上げることにより法定外繰入を減少させることとしている。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下水道事業特別会計及びその他の会計（農業集落排水処理施設）については、法適化に伴い、令和２年度から公営企業会計に移行した。今後はより一層の財務体質の強化を図っていく。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なお、特別会計については、積極的に基金の活用を行っていくこととしている。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75" thickBot="1" x14ac:dyDescent="0.2">
      <c r="B2" s="178" t="s">
        <v>83</v>
      </c>
      <c r="C2" s="178"/>
      <c r="D2" s="179"/>
    </row>
    <row r="3" spans="1:119" ht="18.75" customHeight="1" thickBot="1" x14ac:dyDescent="0.2">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32911929</v>
      </c>
      <c r="BO4" s="449"/>
      <c r="BP4" s="449"/>
      <c r="BQ4" s="449"/>
      <c r="BR4" s="449"/>
      <c r="BS4" s="449"/>
      <c r="BT4" s="449"/>
      <c r="BU4" s="450"/>
      <c r="BV4" s="448">
        <v>31907085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8.8000000000000007</v>
      </c>
      <c r="CU4" s="589"/>
      <c r="CV4" s="589"/>
      <c r="CW4" s="589"/>
      <c r="CX4" s="589"/>
      <c r="CY4" s="589"/>
      <c r="CZ4" s="589"/>
      <c r="DA4" s="590"/>
      <c r="DB4" s="588">
        <v>9.6999999999999993</v>
      </c>
      <c r="DC4" s="589"/>
      <c r="DD4" s="589"/>
      <c r="DE4" s="589"/>
      <c r="DF4" s="589"/>
      <c r="DG4" s="589"/>
      <c r="DH4" s="589"/>
      <c r="DI4" s="590"/>
    </row>
    <row r="5" spans="1:119" ht="18.75" customHeight="1" x14ac:dyDescent="0.15">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30683923</v>
      </c>
      <c r="BO5" s="420"/>
      <c r="BP5" s="420"/>
      <c r="BQ5" s="420"/>
      <c r="BR5" s="420"/>
      <c r="BS5" s="420"/>
      <c r="BT5" s="420"/>
      <c r="BU5" s="421"/>
      <c r="BV5" s="419">
        <v>29744259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83.4</v>
      </c>
      <c r="CU5" s="417"/>
      <c r="CV5" s="417"/>
      <c r="CW5" s="417"/>
      <c r="CX5" s="417"/>
      <c r="CY5" s="417"/>
      <c r="CZ5" s="417"/>
      <c r="DA5" s="418"/>
      <c r="DB5" s="416">
        <v>82</v>
      </c>
      <c r="DC5" s="417"/>
      <c r="DD5" s="417"/>
      <c r="DE5" s="417"/>
      <c r="DF5" s="417"/>
      <c r="DG5" s="417"/>
      <c r="DH5" s="417"/>
      <c r="DI5" s="418"/>
    </row>
    <row r="6" spans="1:119" ht="18.75" customHeight="1" x14ac:dyDescent="0.15">
      <c r="A6" s="177"/>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2228006</v>
      </c>
      <c r="BO6" s="420"/>
      <c r="BP6" s="420"/>
      <c r="BQ6" s="420"/>
      <c r="BR6" s="420"/>
      <c r="BS6" s="420"/>
      <c r="BT6" s="420"/>
      <c r="BU6" s="421"/>
      <c r="BV6" s="419">
        <v>2162826</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83.4</v>
      </c>
      <c r="CU6" s="563"/>
      <c r="CV6" s="563"/>
      <c r="CW6" s="563"/>
      <c r="CX6" s="563"/>
      <c r="CY6" s="563"/>
      <c r="CZ6" s="563"/>
      <c r="DA6" s="564"/>
      <c r="DB6" s="562">
        <v>82</v>
      </c>
      <c r="DC6" s="563"/>
      <c r="DD6" s="563"/>
      <c r="DE6" s="563"/>
      <c r="DF6" s="563"/>
      <c r="DG6" s="563"/>
      <c r="DH6" s="563"/>
      <c r="DI6" s="564"/>
    </row>
    <row r="7" spans="1:119" ht="18.75" customHeight="1" x14ac:dyDescent="0.15">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603863</v>
      </c>
      <c r="BO7" s="420"/>
      <c r="BP7" s="420"/>
      <c r="BQ7" s="420"/>
      <c r="BR7" s="420"/>
      <c r="BS7" s="420"/>
      <c r="BT7" s="420"/>
      <c r="BU7" s="421"/>
      <c r="BV7" s="419">
        <v>363648</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18355469</v>
      </c>
      <c r="CU7" s="420"/>
      <c r="CV7" s="420"/>
      <c r="CW7" s="420"/>
      <c r="CX7" s="420"/>
      <c r="CY7" s="420"/>
      <c r="CZ7" s="420"/>
      <c r="DA7" s="421"/>
      <c r="DB7" s="419">
        <v>18529772</v>
      </c>
      <c r="DC7" s="420"/>
      <c r="DD7" s="420"/>
      <c r="DE7" s="420"/>
      <c r="DF7" s="420"/>
      <c r="DG7" s="420"/>
      <c r="DH7" s="420"/>
      <c r="DI7" s="421"/>
    </row>
    <row r="8" spans="1:119" ht="18.75" customHeight="1" thickBot="1" x14ac:dyDescent="0.2">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1624143</v>
      </c>
      <c r="BO8" s="420"/>
      <c r="BP8" s="420"/>
      <c r="BQ8" s="420"/>
      <c r="BR8" s="420"/>
      <c r="BS8" s="420"/>
      <c r="BT8" s="420"/>
      <c r="BU8" s="421"/>
      <c r="BV8" s="419">
        <v>1799178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1</v>
      </c>
      <c r="CU8" s="523"/>
      <c r="CV8" s="523"/>
      <c r="CW8" s="523"/>
      <c r="CX8" s="523"/>
      <c r="CY8" s="523"/>
      <c r="CZ8" s="523"/>
      <c r="DA8" s="524"/>
      <c r="DB8" s="522">
        <v>1.03</v>
      </c>
      <c r="DC8" s="523"/>
      <c r="DD8" s="523"/>
      <c r="DE8" s="523"/>
      <c r="DF8" s="523"/>
      <c r="DG8" s="523"/>
      <c r="DH8" s="523"/>
      <c r="DI8" s="524"/>
    </row>
    <row r="9" spans="1:119" ht="18.75" customHeight="1" thickBot="1" x14ac:dyDescent="0.2">
      <c r="A9" s="177"/>
      <c r="B9" s="551" t="s">
        <v>113</v>
      </c>
      <c r="C9" s="552"/>
      <c r="D9" s="552"/>
      <c r="E9" s="552"/>
      <c r="F9" s="552"/>
      <c r="G9" s="552"/>
      <c r="H9" s="552"/>
      <c r="I9" s="552"/>
      <c r="J9" s="552"/>
      <c r="K9" s="470"/>
      <c r="L9" s="553" t="s">
        <v>114</v>
      </c>
      <c r="M9" s="554"/>
      <c r="N9" s="554"/>
      <c r="O9" s="554"/>
      <c r="P9" s="554"/>
      <c r="Q9" s="555"/>
      <c r="R9" s="556">
        <v>91520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-175035</v>
      </c>
      <c r="BO9" s="420"/>
      <c r="BP9" s="420"/>
      <c r="BQ9" s="420"/>
      <c r="BR9" s="420"/>
      <c r="BS9" s="420"/>
      <c r="BT9" s="420"/>
      <c r="BU9" s="421"/>
      <c r="BV9" s="419">
        <v>555331</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4.4000000000000004</v>
      </c>
      <c r="CU9" s="417"/>
      <c r="CV9" s="417"/>
      <c r="CW9" s="417"/>
      <c r="CX9" s="417"/>
      <c r="CY9" s="417"/>
      <c r="CZ9" s="417"/>
      <c r="DA9" s="418"/>
      <c r="DB9" s="416">
        <v>5.2</v>
      </c>
      <c r="DC9" s="417"/>
      <c r="DD9" s="417"/>
      <c r="DE9" s="417"/>
      <c r="DF9" s="417"/>
      <c r="DG9" s="417"/>
      <c r="DH9" s="417"/>
      <c r="DI9" s="418"/>
    </row>
    <row r="10" spans="1:119" ht="18.75" customHeight="1" thickBot="1" x14ac:dyDescent="0.2">
      <c r="A10" s="177"/>
      <c r="B10" s="551"/>
      <c r="C10" s="552"/>
      <c r="D10" s="552"/>
      <c r="E10" s="552"/>
      <c r="F10" s="552"/>
      <c r="G10" s="552"/>
      <c r="H10" s="552"/>
      <c r="I10" s="552"/>
      <c r="J10" s="552"/>
      <c r="K10" s="470"/>
      <c r="L10" s="375" t="s">
        <v>120</v>
      </c>
      <c r="M10" s="376"/>
      <c r="N10" s="376"/>
      <c r="O10" s="376"/>
      <c r="P10" s="376"/>
      <c r="Q10" s="377"/>
      <c r="R10" s="372">
        <v>87977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29162</v>
      </c>
      <c r="BO10" s="420"/>
      <c r="BP10" s="420"/>
      <c r="BQ10" s="420"/>
      <c r="BR10" s="420"/>
      <c r="BS10" s="420"/>
      <c r="BT10" s="420"/>
      <c r="BU10" s="421"/>
      <c r="BV10" s="419">
        <v>33330</v>
      </c>
      <c r="BW10" s="420"/>
      <c r="BX10" s="420"/>
      <c r="BY10" s="420"/>
      <c r="BZ10" s="420"/>
      <c r="CA10" s="420"/>
      <c r="CB10" s="420"/>
      <c r="CC10" s="421"/>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96</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77"/>
      <c r="B12" s="525" t="s">
        <v>132</v>
      </c>
      <c r="C12" s="526"/>
      <c r="D12" s="526"/>
      <c r="E12" s="526"/>
      <c r="F12" s="526"/>
      <c r="G12" s="526"/>
      <c r="H12" s="526"/>
      <c r="I12" s="526"/>
      <c r="J12" s="526"/>
      <c r="K12" s="527"/>
      <c r="L12" s="534" t="s">
        <v>133</v>
      </c>
      <c r="M12" s="535"/>
      <c r="N12" s="535"/>
      <c r="O12" s="535"/>
      <c r="P12" s="535"/>
      <c r="Q12" s="536"/>
      <c r="R12" s="537">
        <v>93774</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77"/>
      <c r="B13" s="528"/>
      <c r="C13" s="529"/>
      <c r="D13" s="529"/>
      <c r="E13" s="529"/>
      <c r="F13" s="529"/>
      <c r="G13" s="529"/>
      <c r="H13" s="529"/>
      <c r="I13" s="529"/>
      <c r="J13" s="529"/>
      <c r="K13" s="530"/>
      <c r="L13" s="186"/>
      <c r="M13" s="503" t="s">
        <v>140</v>
      </c>
      <c r="N13" s="504"/>
      <c r="O13" s="504"/>
      <c r="P13" s="504"/>
      <c r="Q13" s="505"/>
      <c r="R13" s="506">
        <v>91879</v>
      </c>
      <c r="S13" s="507"/>
      <c r="T13" s="507"/>
      <c r="U13" s="507"/>
      <c r="V13" s="508"/>
      <c r="W13" s="509" t="s">
        <v>141</v>
      </c>
      <c r="X13" s="405"/>
      <c r="Y13" s="405"/>
      <c r="Z13" s="405"/>
      <c r="AA13" s="405"/>
      <c r="AB13" s="406"/>
      <c r="AC13" s="372">
        <v>307</v>
      </c>
      <c r="AD13" s="373"/>
      <c r="AE13" s="373"/>
      <c r="AF13" s="373"/>
      <c r="AG13" s="374"/>
      <c r="AH13" s="372">
        <v>320</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-145873</v>
      </c>
      <c r="BO13" s="420"/>
      <c r="BP13" s="420"/>
      <c r="BQ13" s="420"/>
      <c r="BR13" s="420"/>
      <c r="BS13" s="420"/>
      <c r="BT13" s="420"/>
      <c r="BU13" s="421"/>
      <c r="BV13" s="419">
        <v>588661</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1.1000000000000001</v>
      </c>
      <c r="CU13" s="417"/>
      <c r="CV13" s="417"/>
      <c r="CW13" s="417"/>
      <c r="CX13" s="417"/>
      <c r="CY13" s="417"/>
      <c r="CZ13" s="417"/>
      <c r="DA13" s="418"/>
      <c r="DB13" s="416">
        <v>1</v>
      </c>
      <c r="DC13" s="417"/>
      <c r="DD13" s="417"/>
      <c r="DE13" s="417"/>
      <c r="DF13" s="417"/>
      <c r="DG13" s="417"/>
      <c r="DH13" s="417"/>
      <c r="DI13" s="418"/>
    </row>
    <row r="14" spans="1:119" ht="18.75" customHeight="1" thickBot="1" x14ac:dyDescent="0.2">
      <c r="A14" s="177"/>
      <c r="B14" s="528"/>
      <c r="C14" s="529"/>
      <c r="D14" s="529"/>
      <c r="E14" s="529"/>
      <c r="F14" s="529"/>
      <c r="G14" s="529"/>
      <c r="H14" s="529"/>
      <c r="I14" s="529"/>
      <c r="J14" s="529"/>
      <c r="K14" s="530"/>
      <c r="L14" s="493" t="s">
        <v>146</v>
      </c>
      <c r="M14" s="546"/>
      <c r="N14" s="546"/>
      <c r="O14" s="546"/>
      <c r="P14" s="546"/>
      <c r="Q14" s="547"/>
      <c r="R14" s="506">
        <v>93017</v>
      </c>
      <c r="S14" s="507"/>
      <c r="T14" s="507"/>
      <c r="U14" s="507"/>
      <c r="V14" s="508"/>
      <c r="W14" s="510"/>
      <c r="X14" s="408"/>
      <c r="Y14" s="408"/>
      <c r="Z14" s="408"/>
      <c r="AA14" s="408"/>
      <c r="AB14" s="409"/>
      <c r="AC14" s="499">
        <v>0.7</v>
      </c>
      <c r="AD14" s="500"/>
      <c r="AE14" s="500"/>
      <c r="AF14" s="500"/>
      <c r="AG14" s="501"/>
      <c r="AH14" s="499">
        <v>0.8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148</v>
      </c>
      <c r="DC14" s="517"/>
      <c r="DD14" s="517"/>
      <c r="DE14" s="517"/>
      <c r="DF14" s="517"/>
      <c r="DG14" s="517"/>
      <c r="DH14" s="517"/>
      <c r="DI14" s="518"/>
    </row>
    <row r="15" spans="1:119" ht="18.75" customHeight="1" x14ac:dyDescent="0.15">
      <c r="A15" s="177"/>
      <c r="B15" s="528"/>
      <c r="C15" s="529"/>
      <c r="D15" s="529"/>
      <c r="E15" s="529"/>
      <c r="F15" s="529"/>
      <c r="G15" s="529"/>
      <c r="H15" s="529"/>
      <c r="I15" s="529"/>
      <c r="J15" s="529"/>
      <c r="K15" s="530"/>
      <c r="L15" s="186"/>
      <c r="M15" s="503" t="s">
        <v>149</v>
      </c>
      <c r="N15" s="504"/>
      <c r="O15" s="504"/>
      <c r="P15" s="504"/>
      <c r="Q15" s="505"/>
      <c r="R15" s="506">
        <v>91465</v>
      </c>
      <c r="S15" s="507"/>
      <c r="T15" s="507"/>
      <c r="U15" s="507"/>
      <c r="V15" s="508"/>
      <c r="W15" s="509" t="s">
        <v>150</v>
      </c>
      <c r="X15" s="405"/>
      <c r="Y15" s="405"/>
      <c r="Z15" s="405"/>
      <c r="AA15" s="405"/>
      <c r="AB15" s="406"/>
      <c r="AC15" s="372">
        <v>12165</v>
      </c>
      <c r="AD15" s="373"/>
      <c r="AE15" s="373"/>
      <c r="AF15" s="373"/>
      <c r="AG15" s="374"/>
      <c r="AH15" s="372">
        <v>11782</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14230530</v>
      </c>
      <c r="BO15" s="449"/>
      <c r="BP15" s="449"/>
      <c r="BQ15" s="449"/>
      <c r="BR15" s="449"/>
      <c r="BS15" s="449"/>
      <c r="BT15" s="449"/>
      <c r="BU15" s="450"/>
      <c r="BV15" s="448">
        <v>13708902</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28.6</v>
      </c>
      <c r="AD16" s="500"/>
      <c r="AE16" s="500"/>
      <c r="AF16" s="500"/>
      <c r="AG16" s="501"/>
      <c r="AH16" s="499">
        <v>29.2</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14275250</v>
      </c>
      <c r="BO16" s="420"/>
      <c r="BP16" s="420"/>
      <c r="BQ16" s="420"/>
      <c r="BR16" s="420"/>
      <c r="BS16" s="420"/>
      <c r="BT16" s="420"/>
      <c r="BU16" s="421"/>
      <c r="BV16" s="419">
        <v>14112118</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77"/>
      <c r="B17" s="531"/>
      <c r="C17" s="532"/>
      <c r="D17" s="532"/>
      <c r="E17" s="532"/>
      <c r="F17" s="532"/>
      <c r="G17" s="532"/>
      <c r="H17" s="532"/>
      <c r="I17" s="532"/>
      <c r="J17" s="532"/>
      <c r="K17" s="533"/>
      <c r="L17" s="191"/>
      <c r="M17" s="512" t="s">
        <v>156</v>
      </c>
      <c r="N17" s="513"/>
      <c r="O17" s="513"/>
      <c r="P17" s="513"/>
      <c r="Q17" s="514"/>
      <c r="R17" s="496" t="s">
        <v>157</v>
      </c>
      <c r="S17" s="497"/>
      <c r="T17" s="497"/>
      <c r="U17" s="497"/>
      <c r="V17" s="498"/>
      <c r="W17" s="509" t="s">
        <v>158</v>
      </c>
      <c r="X17" s="405"/>
      <c r="Y17" s="405"/>
      <c r="Z17" s="405"/>
      <c r="AA17" s="405"/>
      <c r="AB17" s="406"/>
      <c r="AC17" s="372">
        <v>30018</v>
      </c>
      <c r="AD17" s="373"/>
      <c r="AE17" s="373"/>
      <c r="AF17" s="373"/>
      <c r="AG17" s="374"/>
      <c r="AH17" s="372">
        <v>28261</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18310749</v>
      </c>
      <c r="BO17" s="420"/>
      <c r="BP17" s="420"/>
      <c r="BQ17" s="420"/>
      <c r="BR17" s="420"/>
      <c r="BS17" s="420"/>
      <c r="BT17" s="420"/>
      <c r="BU17" s="421"/>
      <c r="BV17" s="419">
        <v>17689692</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77"/>
      <c r="B18" s="469" t="s">
        <v>160</v>
      </c>
      <c r="C18" s="470"/>
      <c r="D18" s="470"/>
      <c r="E18" s="471"/>
      <c r="F18" s="471"/>
      <c r="G18" s="471"/>
      <c r="H18" s="471"/>
      <c r="I18" s="471"/>
      <c r="J18" s="471"/>
      <c r="K18" s="471"/>
      <c r="L18" s="472">
        <v>34.909999999999997</v>
      </c>
      <c r="M18" s="472"/>
      <c r="N18" s="472"/>
      <c r="O18" s="472"/>
      <c r="P18" s="472"/>
      <c r="Q18" s="472"/>
      <c r="R18" s="473"/>
      <c r="S18" s="473"/>
      <c r="T18" s="473"/>
      <c r="U18" s="473"/>
      <c r="V18" s="474"/>
      <c r="W18" s="490"/>
      <c r="X18" s="491"/>
      <c r="Y18" s="491"/>
      <c r="Z18" s="491"/>
      <c r="AA18" s="491"/>
      <c r="AB18" s="515"/>
      <c r="AC18" s="389">
        <v>70.599999999999994</v>
      </c>
      <c r="AD18" s="390"/>
      <c r="AE18" s="390"/>
      <c r="AF18" s="390"/>
      <c r="AG18" s="475"/>
      <c r="AH18" s="389">
        <v>70</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15820879</v>
      </c>
      <c r="BO18" s="420"/>
      <c r="BP18" s="420"/>
      <c r="BQ18" s="420"/>
      <c r="BR18" s="420"/>
      <c r="BS18" s="420"/>
      <c r="BT18" s="420"/>
      <c r="BU18" s="421"/>
      <c r="BV18" s="419">
        <v>15341387</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77"/>
      <c r="B19" s="469" t="s">
        <v>162</v>
      </c>
      <c r="C19" s="470"/>
      <c r="D19" s="470"/>
      <c r="E19" s="471"/>
      <c r="F19" s="471"/>
      <c r="G19" s="471"/>
      <c r="H19" s="471"/>
      <c r="I19" s="471"/>
      <c r="J19" s="471"/>
      <c r="K19" s="471"/>
      <c r="L19" s="479">
        <v>2622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23178920</v>
      </c>
      <c r="BO19" s="420"/>
      <c r="BP19" s="420"/>
      <c r="BQ19" s="420"/>
      <c r="BR19" s="420"/>
      <c r="BS19" s="420"/>
      <c r="BT19" s="420"/>
      <c r="BU19" s="421"/>
      <c r="BV19" s="419">
        <v>21748070</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77"/>
      <c r="B20" s="469" t="s">
        <v>164</v>
      </c>
      <c r="C20" s="470"/>
      <c r="D20" s="470"/>
      <c r="E20" s="471"/>
      <c r="F20" s="471"/>
      <c r="G20" s="471"/>
      <c r="H20" s="471"/>
      <c r="I20" s="471"/>
      <c r="J20" s="471"/>
      <c r="K20" s="471"/>
      <c r="L20" s="479">
        <v>36460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77"/>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77"/>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6913033</v>
      </c>
      <c r="BO22" s="449"/>
      <c r="BP22" s="449"/>
      <c r="BQ22" s="449"/>
      <c r="BR22" s="449"/>
      <c r="BS22" s="449"/>
      <c r="BT22" s="449"/>
      <c r="BU22" s="450"/>
      <c r="BV22" s="448">
        <v>7379735</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5791646</v>
      </c>
      <c r="BO23" s="420"/>
      <c r="BP23" s="420"/>
      <c r="BQ23" s="420"/>
      <c r="BR23" s="420"/>
      <c r="BS23" s="420"/>
      <c r="BT23" s="420"/>
      <c r="BU23" s="421"/>
      <c r="BV23" s="419">
        <v>6133844</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77"/>
      <c r="B24" s="398"/>
      <c r="C24" s="399"/>
      <c r="D24" s="400"/>
      <c r="E24" s="375" t="s">
        <v>174</v>
      </c>
      <c r="F24" s="376"/>
      <c r="G24" s="376"/>
      <c r="H24" s="376"/>
      <c r="I24" s="376"/>
      <c r="J24" s="376"/>
      <c r="K24" s="377"/>
      <c r="L24" s="372">
        <v>1</v>
      </c>
      <c r="M24" s="373"/>
      <c r="N24" s="373"/>
      <c r="O24" s="373"/>
      <c r="P24" s="374"/>
      <c r="Q24" s="372">
        <v>9920</v>
      </c>
      <c r="R24" s="373"/>
      <c r="S24" s="373"/>
      <c r="T24" s="373"/>
      <c r="U24" s="373"/>
      <c r="V24" s="374"/>
      <c r="W24" s="462"/>
      <c r="X24" s="399"/>
      <c r="Y24" s="400"/>
      <c r="Z24" s="375" t="s">
        <v>175</v>
      </c>
      <c r="AA24" s="376"/>
      <c r="AB24" s="376"/>
      <c r="AC24" s="376"/>
      <c r="AD24" s="376"/>
      <c r="AE24" s="376"/>
      <c r="AF24" s="376"/>
      <c r="AG24" s="377"/>
      <c r="AH24" s="372">
        <v>464</v>
      </c>
      <c r="AI24" s="373"/>
      <c r="AJ24" s="373"/>
      <c r="AK24" s="373"/>
      <c r="AL24" s="374"/>
      <c r="AM24" s="372">
        <v>1427728</v>
      </c>
      <c r="AN24" s="373"/>
      <c r="AO24" s="373"/>
      <c r="AP24" s="373"/>
      <c r="AQ24" s="373"/>
      <c r="AR24" s="374"/>
      <c r="AS24" s="372">
        <v>3077</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5743355</v>
      </c>
      <c r="BO24" s="420"/>
      <c r="BP24" s="420"/>
      <c r="BQ24" s="420"/>
      <c r="BR24" s="420"/>
      <c r="BS24" s="420"/>
      <c r="BT24" s="420"/>
      <c r="BU24" s="421"/>
      <c r="BV24" s="419">
        <v>6043489</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77"/>
      <c r="B25" s="398"/>
      <c r="C25" s="399"/>
      <c r="D25" s="400"/>
      <c r="E25" s="375" t="s">
        <v>177</v>
      </c>
      <c r="F25" s="376"/>
      <c r="G25" s="376"/>
      <c r="H25" s="376"/>
      <c r="I25" s="376"/>
      <c r="J25" s="376"/>
      <c r="K25" s="377"/>
      <c r="L25" s="372">
        <v>1</v>
      </c>
      <c r="M25" s="373"/>
      <c r="N25" s="373"/>
      <c r="O25" s="373"/>
      <c r="P25" s="374"/>
      <c r="Q25" s="372">
        <v>8150</v>
      </c>
      <c r="R25" s="373"/>
      <c r="S25" s="373"/>
      <c r="T25" s="373"/>
      <c r="U25" s="373"/>
      <c r="V25" s="374"/>
      <c r="W25" s="462"/>
      <c r="X25" s="399"/>
      <c r="Y25" s="400"/>
      <c r="Z25" s="375" t="s">
        <v>178</v>
      </c>
      <c r="AA25" s="376"/>
      <c r="AB25" s="376"/>
      <c r="AC25" s="376"/>
      <c r="AD25" s="376"/>
      <c r="AE25" s="376"/>
      <c r="AF25" s="376"/>
      <c r="AG25" s="377"/>
      <c r="AH25" s="372" t="s">
        <v>148</v>
      </c>
      <c r="AI25" s="373"/>
      <c r="AJ25" s="373"/>
      <c r="AK25" s="373"/>
      <c r="AL25" s="374"/>
      <c r="AM25" s="372" t="s">
        <v>148</v>
      </c>
      <c r="AN25" s="373"/>
      <c r="AO25" s="373"/>
      <c r="AP25" s="373"/>
      <c r="AQ25" s="373"/>
      <c r="AR25" s="374"/>
      <c r="AS25" s="372" t="s">
        <v>148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2639834</v>
      </c>
      <c r="BO25" s="449"/>
      <c r="BP25" s="449"/>
      <c r="BQ25" s="449"/>
      <c r="BR25" s="449"/>
      <c r="BS25" s="449"/>
      <c r="BT25" s="449"/>
      <c r="BU25" s="450"/>
      <c r="BV25" s="448">
        <v>2869989</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77"/>
      <c r="B26" s="398"/>
      <c r="C26" s="399"/>
      <c r="D26" s="400"/>
      <c r="E26" s="375" t="s">
        <v>180</v>
      </c>
      <c r="F26" s="376"/>
      <c r="G26" s="376"/>
      <c r="H26" s="376"/>
      <c r="I26" s="376"/>
      <c r="J26" s="376"/>
      <c r="K26" s="377"/>
      <c r="L26" s="372">
        <v>1</v>
      </c>
      <c r="M26" s="373"/>
      <c r="N26" s="373"/>
      <c r="O26" s="373"/>
      <c r="P26" s="374"/>
      <c r="Q26" s="372">
        <v>7310</v>
      </c>
      <c r="R26" s="373"/>
      <c r="S26" s="373"/>
      <c r="T26" s="373"/>
      <c r="U26" s="373"/>
      <c r="V26" s="374"/>
      <c r="W26" s="462"/>
      <c r="X26" s="399"/>
      <c r="Y26" s="400"/>
      <c r="Z26" s="375" t="s">
        <v>181</v>
      </c>
      <c r="AA26" s="430"/>
      <c r="AB26" s="430"/>
      <c r="AC26" s="430"/>
      <c r="AD26" s="430"/>
      <c r="AE26" s="430"/>
      <c r="AF26" s="430"/>
      <c r="AG26" s="431"/>
      <c r="AH26" s="372">
        <v>4</v>
      </c>
      <c r="AI26" s="373"/>
      <c r="AJ26" s="373"/>
      <c r="AK26" s="373"/>
      <c r="AL26" s="374"/>
      <c r="AM26" s="372">
        <v>11072</v>
      </c>
      <c r="AN26" s="373"/>
      <c r="AO26" s="373"/>
      <c r="AP26" s="373"/>
      <c r="AQ26" s="373"/>
      <c r="AR26" s="374"/>
      <c r="AS26" s="372">
        <v>2768</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148</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77"/>
      <c r="B27" s="398"/>
      <c r="C27" s="399"/>
      <c r="D27" s="400"/>
      <c r="E27" s="375" t="s">
        <v>183</v>
      </c>
      <c r="F27" s="376"/>
      <c r="G27" s="376"/>
      <c r="H27" s="376"/>
      <c r="I27" s="376"/>
      <c r="J27" s="376"/>
      <c r="K27" s="377"/>
      <c r="L27" s="372">
        <v>1</v>
      </c>
      <c r="M27" s="373"/>
      <c r="N27" s="373"/>
      <c r="O27" s="373"/>
      <c r="P27" s="374"/>
      <c r="Q27" s="372">
        <v>5230</v>
      </c>
      <c r="R27" s="373"/>
      <c r="S27" s="373"/>
      <c r="T27" s="373"/>
      <c r="U27" s="373"/>
      <c r="V27" s="374"/>
      <c r="W27" s="462"/>
      <c r="X27" s="399"/>
      <c r="Y27" s="400"/>
      <c r="Z27" s="375" t="s">
        <v>184</v>
      </c>
      <c r="AA27" s="376"/>
      <c r="AB27" s="376"/>
      <c r="AC27" s="376"/>
      <c r="AD27" s="376"/>
      <c r="AE27" s="376"/>
      <c r="AF27" s="376"/>
      <c r="AG27" s="377"/>
      <c r="AH27" s="372" t="s">
        <v>148</v>
      </c>
      <c r="AI27" s="373"/>
      <c r="AJ27" s="373"/>
      <c r="AK27" s="373"/>
      <c r="AL27" s="374"/>
      <c r="AM27" s="372" t="s">
        <v>148</v>
      </c>
      <c r="AN27" s="373"/>
      <c r="AO27" s="373"/>
      <c r="AP27" s="373"/>
      <c r="AQ27" s="373"/>
      <c r="AR27" s="374"/>
      <c r="AS27" s="372" t="s">
        <v>148</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148</v>
      </c>
      <c r="BO27" s="454"/>
      <c r="BP27" s="454"/>
      <c r="BQ27" s="454"/>
      <c r="BR27" s="454"/>
      <c r="BS27" s="454"/>
      <c r="BT27" s="454"/>
      <c r="BU27" s="455"/>
      <c r="BV27" s="453" t="s">
        <v>148</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77"/>
      <c r="B28" s="398"/>
      <c r="C28" s="399"/>
      <c r="D28" s="400"/>
      <c r="E28" s="375" t="s">
        <v>186</v>
      </c>
      <c r="F28" s="376"/>
      <c r="G28" s="376"/>
      <c r="H28" s="376"/>
      <c r="I28" s="376"/>
      <c r="J28" s="376"/>
      <c r="K28" s="377"/>
      <c r="L28" s="372">
        <v>1</v>
      </c>
      <c r="M28" s="373"/>
      <c r="N28" s="373"/>
      <c r="O28" s="373"/>
      <c r="P28" s="374"/>
      <c r="Q28" s="372">
        <v>4640</v>
      </c>
      <c r="R28" s="373"/>
      <c r="S28" s="373"/>
      <c r="T28" s="373"/>
      <c r="U28" s="373"/>
      <c r="V28" s="374"/>
      <c r="W28" s="462"/>
      <c r="X28" s="399"/>
      <c r="Y28" s="400"/>
      <c r="Z28" s="375" t="s">
        <v>187</v>
      </c>
      <c r="AA28" s="376"/>
      <c r="AB28" s="376"/>
      <c r="AC28" s="376"/>
      <c r="AD28" s="376"/>
      <c r="AE28" s="376"/>
      <c r="AF28" s="376"/>
      <c r="AG28" s="377"/>
      <c r="AH28" s="372" t="s">
        <v>148</v>
      </c>
      <c r="AI28" s="373"/>
      <c r="AJ28" s="373"/>
      <c r="AK28" s="373"/>
      <c r="AL28" s="374"/>
      <c r="AM28" s="372" t="s">
        <v>148</v>
      </c>
      <c r="AN28" s="373"/>
      <c r="AO28" s="373"/>
      <c r="AP28" s="373"/>
      <c r="AQ28" s="373"/>
      <c r="AR28" s="374"/>
      <c r="AS28" s="372" t="s">
        <v>148</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2939006</v>
      </c>
      <c r="BO28" s="449"/>
      <c r="BP28" s="449"/>
      <c r="BQ28" s="449"/>
      <c r="BR28" s="449"/>
      <c r="BS28" s="449"/>
      <c r="BT28" s="449"/>
      <c r="BU28" s="450"/>
      <c r="BV28" s="448">
        <v>2909844</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77"/>
      <c r="B29" s="398"/>
      <c r="C29" s="399"/>
      <c r="D29" s="400"/>
      <c r="E29" s="375" t="s">
        <v>189</v>
      </c>
      <c r="F29" s="376"/>
      <c r="G29" s="376"/>
      <c r="H29" s="376"/>
      <c r="I29" s="376"/>
      <c r="J29" s="376"/>
      <c r="K29" s="377"/>
      <c r="L29" s="372">
        <v>18</v>
      </c>
      <c r="M29" s="373"/>
      <c r="N29" s="373"/>
      <c r="O29" s="373"/>
      <c r="P29" s="374"/>
      <c r="Q29" s="372">
        <v>4300</v>
      </c>
      <c r="R29" s="373"/>
      <c r="S29" s="373"/>
      <c r="T29" s="373"/>
      <c r="U29" s="373"/>
      <c r="V29" s="374"/>
      <c r="W29" s="463"/>
      <c r="X29" s="464"/>
      <c r="Y29" s="465"/>
      <c r="Z29" s="375" t="s">
        <v>190</v>
      </c>
      <c r="AA29" s="376"/>
      <c r="AB29" s="376"/>
      <c r="AC29" s="376"/>
      <c r="AD29" s="376"/>
      <c r="AE29" s="376"/>
      <c r="AF29" s="376"/>
      <c r="AG29" s="377"/>
      <c r="AH29" s="372">
        <v>464</v>
      </c>
      <c r="AI29" s="373"/>
      <c r="AJ29" s="373"/>
      <c r="AK29" s="373"/>
      <c r="AL29" s="374"/>
      <c r="AM29" s="372">
        <v>1427728</v>
      </c>
      <c r="AN29" s="373"/>
      <c r="AO29" s="373"/>
      <c r="AP29" s="373"/>
      <c r="AQ29" s="373"/>
      <c r="AR29" s="374"/>
      <c r="AS29" s="372">
        <v>3077</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13554</v>
      </c>
      <c r="BO29" s="420"/>
      <c r="BP29" s="420"/>
      <c r="BQ29" s="420"/>
      <c r="BR29" s="420"/>
      <c r="BS29" s="420"/>
      <c r="BT29" s="420"/>
      <c r="BU29" s="421"/>
      <c r="BV29" s="419">
        <v>13547</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100.4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4675933</v>
      </c>
      <c r="BO30" s="454"/>
      <c r="BP30" s="454"/>
      <c r="BQ30" s="454"/>
      <c r="BR30" s="454"/>
      <c r="BS30" s="454"/>
      <c r="BT30" s="454"/>
      <c r="BU30" s="455"/>
      <c r="BV30" s="453">
        <v>3952501</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0"/>
    </row>
    <row r="33" spans="1:113" ht="13.5" customHeight="1" x14ac:dyDescent="0.15">
      <c r="A33" s="177"/>
      <c r="B33" s="201"/>
      <c r="C33" s="371" t="s">
        <v>199</v>
      </c>
      <c r="D33" s="371"/>
      <c r="E33" s="370" t="s">
        <v>200</v>
      </c>
      <c r="F33" s="370"/>
      <c r="G33" s="370"/>
      <c r="H33" s="370"/>
      <c r="I33" s="370"/>
      <c r="J33" s="370"/>
      <c r="K33" s="370"/>
      <c r="L33" s="370"/>
      <c r="M33" s="370"/>
      <c r="N33" s="370"/>
      <c r="O33" s="370"/>
      <c r="P33" s="370"/>
      <c r="Q33" s="370"/>
      <c r="R33" s="370"/>
      <c r="S33" s="370"/>
      <c r="T33" s="202"/>
      <c r="U33" s="371" t="s">
        <v>201</v>
      </c>
      <c r="V33" s="371"/>
      <c r="W33" s="370" t="s">
        <v>200</v>
      </c>
      <c r="X33" s="370"/>
      <c r="Y33" s="370"/>
      <c r="Z33" s="370"/>
      <c r="AA33" s="370"/>
      <c r="AB33" s="370"/>
      <c r="AC33" s="370"/>
      <c r="AD33" s="370"/>
      <c r="AE33" s="370"/>
      <c r="AF33" s="370"/>
      <c r="AG33" s="370"/>
      <c r="AH33" s="370"/>
      <c r="AI33" s="370"/>
      <c r="AJ33" s="370"/>
      <c r="AK33" s="370"/>
      <c r="AL33" s="202"/>
      <c r="AM33" s="371" t="s">
        <v>201</v>
      </c>
      <c r="AN33" s="371"/>
      <c r="AO33" s="370" t="s">
        <v>200</v>
      </c>
      <c r="AP33" s="370"/>
      <c r="AQ33" s="370"/>
      <c r="AR33" s="370"/>
      <c r="AS33" s="370"/>
      <c r="AT33" s="370"/>
      <c r="AU33" s="370"/>
      <c r="AV33" s="370"/>
      <c r="AW33" s="370"/>
      <c r="AX33" s="370"/>
      <c r="AY33" s="370"/>
      <c r="AZ33" s="370"/>
      <c r="BA33" s="370"/>
      <c r="BB33" s="370"/>
      <c r="BC33" s="370"/>
      <c r="BD33" s="203"/>
      <c r="BE33" s="370" t="s">
        <v>202</v>
      </c>
      <c r="BF33" s="370"/>
      <c r="BG33" s="370" t="s">
        <v>203</v>
      </c>
      <c r="BH33" s="370"/>
      <c r="BI33" s="370"/>
      <c r="BJ33" s="370"/>
      <c r="BK33" s="370"/>
      <c r="BL33" s="370"/>
      <c r="BM33" s="370"/>
      <c r="BN33" s="370"/>
      <c r="BO33" s="370"/>
      <c r="BP33" s="370"/>
      <c r="BQ33" s="370"/>
      <c r="BR33" s="370"/>
      <c r="BS33" s="370"/>
      <c r="BT33" s="370"/>
      <c r="BU33" s="370"/>
      <c r="BV33" s="203"/>
      <c r="BW33" s="371" t="s">
        <v>202</v>
      </c>
      <c r="BX33" s="371"/>
      <c r="BY33" s="370" t="s">
        <v>204</v>
      </c>
      <c r="BZ33" s="370"/>
      <c r="CA33" s="370"/>
      <c r="CB33" s="370"/>
      <c r="CC33" s="370"/>
      <c r="CD33" s="370"/>
      <c r="CE33" s="370"/>
      <c r="CF33" s="370"/>
      <c r="CG33" s="370"/>
      <c r="CH33" s="370"/>
      <c r="CI33" s="370"/>
      <c r="CJ33" s="370"/>
      <c r="CK33" s="370"/>
      <c r="CL33" s="370"/>
      <c r="CM33" s="370"/>
      <c r="CN33" s="202"/>
      <c r="CO33" s="371" t="s">
        <v>201</v>
      </c>
      <c r="CP33" s="371"/>
      <c r="CQ33" s="370" t="s">
        <v>205</v>
      </c>
      <c r="CR33" s="370"/>
      <c r="CS33" s="370"/>
      <c r="CT33" s="370"/>
      <c r="CU33" s="370"/>
      <c r="CV33" s="370"/>
      <c r="CW33" s="370"/>
      <c r="CX33" s="370"/>
      <c r="CY33" s="370"/>
      <c r="CZ33" s="370"/>
      <c r="DA33" s="370"/>
      <c r="DB33" s="370"/>
      <c r="DC33" s="370"/>
      <c r="DD33" s="370"/>
      <c r="DE33" s="370"/>
      <c r="DF33" s="202"/>
      <c r="DG33" s="369" t="s">
        <v>206</v>
      </c>
      <c r="DH33" s="369"/>
      <c r="DI33" s="204"/>
    </row>
    <row r="34" spans="1:113" ht="32.25" customHeight="1" x14ac:dyDescent="0.15">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77"/>
      <c r="AM34" s="367">
        <f>IF(AO34="","",MAX(C34:D43,U34:V43)+1)</f>
        <v>8</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77"/>
      <c r="BE34" s="367" t="str">
        <f>IF(BG34="","",MAX(C34:D43,U34:V43,AM34:AN43)+1)</f>
        <v/>
      </c>
      <c r="BF34" s="367"/>
      <c r="BG34" s="368"/>
      <c r="BH34" s="368"/>
      <c r="BI34" s="368"/>
      <c r="BJ34" s="368"/>
      <c r="BK34" s="368"/>
      <c r="BL34" s="368"/>
      <c r="BM34" s="368"/>
      <c r="BN34" s="368"/>
      <c r="BO34" s="368"/>
      <c r="BP34" s="368"/>
      <c r="BQ34" s="368"/>
      <c r="BR34" s="368"/>
      <c r="BS34" s="368"/>
      <c r="BT34" s="368"/>
      <c r="BU34" s="368"/>
      <c r="BV34" s="177"/>
      <c r="BW34" s="367">
        <f>IF(BY34="","",MAX(C34:D43,U34:V43,AM34:AN43,BE34:BF43)+1)</f>
        <v>9</v>
      </c>
      <c r="BX34" s="367"/>
      <c r="BY34" s="368" t="str">
        <f>IF('各会計、関係団体の財政状況及び健全化判断比率'!B68="","",'各会計、関係団体の財政状況及び健全化判断比率'!B68)</f>
        <v>愛知県市町村職員退職手当組合</v>
      </c>
      <c r="BZ34" s="368"/>
      <c r="CA34" s="368"/>
      <c r="CB34" s="368"/>
      <c r="CC34" s="368"/>
      <c r="CD34" s="368"/>
      <c r="CE34" s="368"/>
      <c r="CF34" s="368"/>
      <c r="CG34" s="368"/>
      <c r="CH34" s="368"/>
      <c r="CI34" s="368"/>
      <c r="CJ34" s="368"/>
      <c r="CK34" s="368"/>
      <c r="CL34" s="368"/>
      <c r="CM34" s="368"/>
      <c r="CN34" s="177"/>
      <c r="CO34" s="367">
        <f>IF(CQ34="","",MAX(C34:D43,U34:V43,AM34:AN43,BE34:BF43,BW34:BX43)+1)</f>
        <v>15</v>
      </c>
      <c r="CP34" s="367"/>
      <c r="CQ34" s="368" t="str">
        <f>IF('各会計、関係団体の財政状況及び健全化判断比率'!BS7="","",'各会計、関係団体の財政状況及び健全化判断比率'!BS7)</f>
        <v>尾張土地開発公社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15">
      <c r="A35" s="177"/>
      <c r="B35" s="201"/>
      <c r="C35" s="367">
        <f>IF(E35="","",C34+1)</f>
        <v>2</v>
      </c>
      <c r="D35" s="367"/>
      <c r="E35" s="368" t="str">
        <f>IF('各会計、関係団体の財政状況及び健全化判断比率'!B8="","",'各会計、関係団体の財政状況及び健全化判断比率'!B8)</f>
        <v>三ケ峯台団地汚水処理事業特別会計</v>
      </c>
      <c r="F35" s="368"/>
      <c r="G35" s="368"/>
      <c r="H35" s="368"/>
      <c r="I35" s="368"/>
      <c r="J35" s="368"/>
      <c r="K35" s="368"/>
      <c r="L35" s="368"/>
      <c r="M35" s="368"/>
      <c r="N35" s="368"/>
      <c r="O35" s="368"/>
      <c r="P35" s="368"/>
      <c r="Q35" s="368"/>
      <c r="R35" s="368"/>
      <c r="S35" s="368"/>
      <c r="T35" s="177"/>
      <c r="U35" s="367">
        <f>IF(W35="","",U34+1)</f>
        <v>6</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77"/>
      <c r="AM35" s="367" t="str">
        <f t="shared" ref="AM35:AM43" si="0">IF(AO35="","",AM34+1)</f>
        <v/>
      </c>
      <c r="AN35" s="367"/>
      <c r="AO35" s="368"/>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10</v>
      </c>
      <c r="BX35" s="367"/>
      <c r="BY35" s="368" t="str">
        <f>IF('各会計、関係団体の財政状況及び健全化判断比率'!B69="","",'各会計、関係団体の財政状況及び健全化判断比率'!B69)</f>
        <v>愛知県後期高齢者医療広域連合（一般会計）</v>
      </c>
      <c r="BZ35" s="368"/>
      <c r="CA35" s="368"/>
      <c r="CB35" s="368"/>
      <c r="CC35" s="368"/>
      <c r="CD35" s="368"/>
      <c r="CE35" s="368"/>
      <c r="CF35" s="368"/>
      <c r="CG35" s="368"/>
      <c r="CH35" s="368"/>
      <c r="CI35" s="368"/>
      <c r="CJ35" s="368"/>
      <c r="CK35" s="368"/>
      <c r="CL35" s="368"/>
      <c r="CM35" s="368"/>
      <c r="CN35" s="177"/>
      <c r="CO35" s="367">
        <f t="shared" ref="CO35:CO43" si="3">IF(CQ35="","",CO34+1)</f>
        <v>16</v>
      </c>
      <c r="CP35" s="367"/>
      <c r="CQ35" s="368" t="str">
        <f>IF('各会計、関係団体の財政状況及び健全化判断比率'!BS8="","",'各会計、関係団体の財政状況及び健全化判断比率'!BS8)</f>
        <v>日進アシスト株式会社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15">
      <c r="A36" s="177"/>
      <c r="B36" s="201"/>
      <c r="C36" s="367">
        <f>IF(E36="","",C35+1)</f>
        <v>3</v>
      </c>
      <c r="D36" s="367"/>
      <c r="E36" s="368" t="str">
        <f>IF('各会計、関係団体の財政状況及び健全化判断比率'!B9="","",'各会計、関係団体の財政状況及び健全化判断比率'!B9)</f>
        <v>南山エピック団地汚水処理事業特別会計</v>
      </c>
      <c r="F36" s="368"/>
      <c r="G36" s="368"/>
      <c r="H36" s="368"/>
      <c r="I36" s="368"/>
      <c r="J36" s="368"/>
      <c r="K36" s="368"/>
      <c r="L36" s="368"/>
      <c r="M36" s="368"/>
      <c r="N36" s="368"/>
      <c r="O36" s="368"/>
      <c r="P36" s="368"/>
      <c r="Q36" s="368"/>
      <c r="R36" s="368"/>
      <c r="S36" s="368"/>
      <c r="T36" s="177"/>
      <c r="U36" s="367">
        <f t="shared" ref="U36:U43" si="4">IF(W36="","",U35+1)</f>
        <v>7</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11</v>
      </c>
      <c r="BX36" s="367"/>
      <c r="BY36" s="368" t="str">
        <f>IF('各会計、関係団体の財政状況及び健全化判断比率'!B70="","",'各会計、関係団体の財政状況及び健全化判断比率'!B70)</f>
        <v>愛知県後期高齢者医療広域連合（後期高齢者医療特別会計）</v>
      </c>
      <c r="BZ36" s="368"/>
      <c r="CA36" s="368"/>
      <c r="CB36" s="368"/>
      <c r="CC36" s="368"/>
      <c r="CD36" s="368"/>
      <c r="CE36" s="368"/>
      <c r="CF36" s="368"/>
      <c r="CG36" s="368"/>
      <c r="CH36" s="368"/>
      <c r="CI36" s="368"/>
      <c r="CJ36" s="368"/>
      <c r="CK36" s="368"/>
      <c r="CL36" s="368"/>
      <c r="CM36" s="368"/>
      <c r="CN36" s="177"/>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15">
      <c r="A37" s="177"/>
      <c r="B37" s="201"/>
      <c r="C37" s="367">
        <f>IF(E37="","",C36+1)</f>
        <v>4</v>
      </c>
      <c r="D37" s="367"/>
      <c r="E37" s="368" t="str">
        <f>IF('各会計、関係団体の財政状況及び健全化判断比率'!B10="","",'各会計、関係団体の財政状況及び健全化判断比率'!B10)</f>
        <v>五色園団地汚水処理事業特別会計</v>
      </c>
      <c r="F37" s="368"/>
      <c r="G37" s="368"/>
      <c r="H37" s="368"/>
      <c r="I37" s="368"/>
      <c r="J37" s="368"/>
      <c r="K37" s="368"/>
      <c r="L37" s="368"/>
      <c r="M37" s="368"/>
      <c r="N37" s="368"/>
      <c r="O37" s="368"/>
      <c r="P37" s="368"/>
      <c r="Q37" s="368"/>
      <c r="R37" s="368"/>
      <c r="S37" s="368"/>
      <c r="T37" s="177"/>
      <c r="U37" s="367" t="str">
        <f t="shared" si="4"/>
        <v/>
      </c>
      <c r="V37" s="367"/>
      <c r="W37" s="368"/>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12</v>
      </c>
      <c r="BX37" s="367"/>
      <c r="BY37" s="368" t="str">
        <f>IF('各会計、関係団体の財政状況及び健全化判断比率'!B71="","",'各会計、関係団体の財政状況及び健全化判断比率'!B71)</f>
        <v>尾三衛生組合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15">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13</v>
      </c>
      <c r="BX38" s="367"/>
      <c r="BY38" s="368" t="str">
        <f>IF('各会計、関係団体の財政状況及び健全化判断比率'!B72="","",'各会計、関係団体の財政状況及び健全化判断比率'!B72)</f>
        <v>尾三消防組合</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15">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f t="shared" si="2"/>
        <v>14</v>
      </c>
      <c r="BX39" s="367"/>
      <c r="BY39" s="368" t="str">
        <f>IF('各会計、関係団体の財政状況及び健全化判断比率'!B73="","",'各会計、関係団体の財政状況及び健全化判断比率'!B73)</f>
        <v>愛知中部水道企業団</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15">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15">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15">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15">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wTMeFQs/9vfzMw6JPFbbwtU4q4MpnHJe+ovaeQ09+5WMUve7FdwIEvbwjaIv18aOqP3zT2hsPWEek4cMMmhtDw==" saltValue="YNYsEUpvwLGxZi8rqck7S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9" t="s">
        <v>566</v>
      </c>
      <c r="D34" s="1159"/>
      <c r="E34" s="1160"/>
      <c r="F34" s="32">
        <v>6.45</v>
      </c>
      <c r="G34" s="33">
        <v>6.28</v>
      </c>
      <c r="H34" s="33">
        <v>6.79</v>
      </c>
      <c r="I34" s="33">
        <v>9.6199999999999992</v>
      </c>
      <c r="J34" s="34">
        <v>8.77</v>
      </c>
      <c r="K34" s="22"/>
      <c r="L34" s="22"/>
      <c r="M34" s="22"/>
      <c r="N34" s="22"/>
      <c r="O34" s="22"/>
      <c r="P34" s="22"/>
    </row>
    <row r="35" spans="1:16" ht="39" customHeight="1" x14ac:dyDescent="0.15">
      <c r="A35" s="22"/>
      <c r="B35" s="35"/>
      <c r="C35" s="1153" t="s">
        <v>567</v>
      </c>
      <c r="D35" s="1154"/>
      <c r="E35" s="1155"/>
      <c r="F35" s="36" t="s">
        <v>519</v>
      </c>
      <c r="G35" s="37" t="s">
        <v>519</v>
      </c>
      <c r="H35" s="37">
        <v>0.74</v>
      </c>
      <c r="I35" s="37">
        <v>1.01</v>
      </c>
      <c r="J35" s="38">
        <v>1.74</v>
      </c>
      <c r="K35" s="22"/>
      <c r="L35" s="22"/>
      <c r="M35" s="22"/>
      <c r="N35" s="22"/>
      <c r="O35" s="22"/>
      <c r="P35" s="22"/>
    </row>
    <row r="36" spans="1:16" ht="39" customHeight="1" x14ac:dyDescent="0.15">
      <c r="A36" s="22"/>
      <c r="B36" s="35"/>
      <c r="C36" s="1153" t="s">
        <v>568</v>
      </c>
      <c r="D36" s="1154"/>
      <c r="E36" s="1155"/>
      <c r="F36" s="36">
        <v>0.72</v>
      </c>
      <c r="G36" s="37">
        <v>0.68</v>
      </c>
      <c r="H36" s="37">
        <v>0.78</v>
      </c>
      <c r="I36" s="37">
        <v>0.89</v>
      </c>
      <c r="J36" s="38">
        <v>0.54</v>
      </c>
      <c r="K36" s="22"/>
      <c r="L36" s="22"/>
      <c r="M36" s="22"/>
      <c r="N36" s="22"/>
      <c r="O36" s="22"/>
      <c r="P36" s="22"/>
    </row>
    <row r="37" spans="1:16" ht="39" customHeight="1" x14ac:dyDescent="0.15">
      <c r="A37" s="22"/>
      <c r="B37" s="35"/>
      <c r="C37" s="1153" t="s">
        <v>569</v>
      </c>
      <c r="D37" s="1154"/>
      <c r="E37" s="1155"/>
      <c r="F37" s="36">
        <v>1.06</v>
      </c>
      <c r="G37" s="37">
        <v>1.65</v>
      </c>
      <c r="H37" s="37">
        <v>2.5099999999999998</v>
      </c>
      <c r="I37" s="37">
        <v>1.01</v>
      </c>
      <c r="J37" s="38">
        <v>0.31</v>
      </c>
      <c r="K37" s="22"/>
      <c r="L37" s="22"/>
      <c r="M37" s="22"/>
      <c r="N37" s="22"/>
      <c r="O37" s="22"/>
      <c r="P37" s="22"/>
    </row>
    <row r="38" spans="1:16" ht="39" customHeight="1" x14ac:dyDescent="0.15">
      <c r="A38" s="22"/>
      <c r="B38" s="35"/>
      <c r="C38" s="1153" t="s">
        <v>570</v>
      </c>
      <c r="D38" s="1154"/>
      <c r="E38" s="1155"/>
      <c r="F38" s="36">
        <v>0.03</v>
      </c>
      <c r="G38" s="37">
        <v>0</v>
      </c>
      <c r="H38" s="37">
        <v>0.04</v>
      </c>
      <c r="I38" s="37">
        <v>0.06</v>
      </c>
      <c r="J38" s="38">
        <v>0.05</v>
      </c>
      <c r="K38" s="22"/>
      <c r="L38" s="22"/>
      <c r="M38" s="22"/>
      <c r="N38" s="22"/>
      <c r="O38" s="22"/>
      <c r="P38" s="22"/>
    </row>
    <row r="39" spans="1:16" ht="39" customHeight="1" x14ac:dyDescent="0.15">
      <c r="A39" s="22"/>
      <c r="B39" s="35"/>
      <c r="C39" s="1153" t="s">
        <v>571</v>
      </c>
      <c r="D39" s="1154"/>
      <c r="E39" s="1155"/>
      <c r="F39" s="36">
        <v>0.05</v>
      </c>
      <c r="G39" s="37">
        <v>0.06</v>
      </c>
      <c r="H39" s="37">
        <v>0.05</v>
      </c>
      <c r="I39" s="37">
        <v>0.05</v>
      </c>
      <c r="J39" s="38">
        <v>0.04</v>
      </c>
      <c r="K39" s="22"/>
      <c r="L39" s="22"/>
      <c r="M39" s="22"/>
      <c r="N39" s="22"/>
      <c r="O39" s="22"/>
      <c r="P39" s="22"/>
    </row>
    <row r="40" spans="1:16" ht="39" customHeight="1" x14ac:dyDescent="0.15">
      <c r="A40" s="22"/>
      <c r="B40" s="35"/>
      <c r="C40" s="1153" t="s">
        <v>572</v>
      </c>
      <c r="D40" s="1154"/>
      <c r="E40" s="1155"/>
      <c r="F40" s="36">
        <v>0.01</v>
      </c>
      <c r="G40" s="37">
        <v>0.01</v>
      </c>
      <c r="H40" s="37">
        <v>0.01</v>
      </c>
      <c r="I40" s="37">
        <v>0.01</v>
      </c>
      <c r="J40" s="38">
        <v>0.01</v>
      </c>
      <c r="K40" s="22"/>
      <c r="L40" s="22"/>
      <c r="M40" s="22"/>
      <c r="N40" s="22"/>
      <c r="O40" s="22"/>
      <c r="P40" s="22"/>
    </row>
    <row r="41" spans="1:16" ht="39" customHeight="1" x14ac:dyDescent="0.15">
      <c r="A41" s="22"/>
      <c r="B41" s="35"/>
      <c r="C41" s="1153" t="s">
        <v>573</v>
      </c>
      <c r="D41" s="1154"/>
      <c r="E41" s="1155"/>
      <c r="F41" s="36">
        <v>0.01</v>
      </c>
      <c r="G41" s="37">
        <v>0.01</v>
      </c>
      <c r="H41" s="37">
        <v>0.04</v>
      </c>
      <c r="I41" s="37">
        <v>0.01</v>
      </c>
      <c r="J41" s="38">
        <v>0.01</v>
      </c>
      <c r="K41" s="22"/>
      <c r="L41" s="22"/>
      <c r="M41" s="22"/>
      <c r="N41" s="22"/>
      <c r="O41" s="22"/>
      <c r="P41" s="22"/>
    </row>
    <row r="42" spans="1:16" ht="39" customHeight="1" x14ac:dyDescent="0.15">
      <c r="A42" s="22"/>
      <c r="B42" s="39"/>
      <c r="C42" s="1153" t="s">
        <v>574</v>
      </c>
      <c r="D42" s="1154"/>
      <c r="E42" s="1155"/>
      <c r="F42" s="36" t="s">
        <v>519</v>
      </c>
      <c r="G42" s="37" t="s">
        <v>519</v>
      </c>
      <c r="H42" s="37" t="s">
        <v>519</v>
      </c>
      <c r="I42" s="37" t="s">
        <v>519</v>
      </c>
      <c r="J42" s="38" t="s">
        <v>519</v>
      </c>
      <c r="K42" s="22"/>
      <c r="L42" s="22"/>
      <c r="M42" s="22"/>
      <c r="N42" s="22"/>
      <c r="O42" s="22"/>
      <c r="P42" s="22"/>
    </row>
    <row r="43" spans="1:16" ht="39" customHeight="1" thickBot="1" x14ac:dyDescent="0.2">
      <c r="A43" s="22"/>
      <c r="B43" s="40"/>
      <c r="C43" s="1156" t="s">
        <v>575</v>
      </c>
      <c r="D43" s="1157"/>
      <c r="E43" s="1158"/>
      <c r="F43" s="41">
        <v>0.5</v>
      </c>
      <c r="G43" s="42">
        <v>0.8</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LhfHqZc482rqMdPLafGUA4lIJHLF3pH7RgBBS4/liQ3+PVxXmdw7Gn0yHDPiiDTCi9f2BjYyLY2mQLa6rjjw==" saltValue="yRx/HD+Ne2qSrtSXcPZi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84" t="s">
        <v>11</v>
      </c>
      <c r="C45" s="1185"/>
      <c r="D45" s="58"/>
      <c r="E45" s="1190" t="s">
        <v>12</v>
      </c>
      <c r="F45" s="1190"/>
      <c r="G45" s="1190"/>
      <c r="H45" s="1190"/>
      <c r="I45" s="1190"/>
      <c r="J45" s="1191"/>
      <c r="K45" s="59">
        <v>1229</v>
      </c>
      <c r="L45" s="60">
        <v>1193</v>
      </c>
      <c r="M45" s="60">
        <v>1168</v>
      </c>
      <c r="N45" s="60">
        <v>1139</v>
      </c>
      <c r="O45" s="61">
        <v>1015</v>
      </c>
      <c r="P45" s="48"/>
      <c r="Q45" s="48"/>
      <c r="R45" s="48"/>
      <c r="S45" s="48"/>
      <c r="T45" s="48"/>
      <c r="U45" s="48"/>
    </row>
    <row r="46" spans="1:21" ht="30.75" customHeight="1" x14ac:dyDescent="0.15">
      <c r="A46" s="48"/>
      <c r="B46" s="1186"/>
      <c r="C46" s="1187"/>
      <c r="D46" s="62"/>
      <c r="E46" s="1163" t="s">
        <v>13</v>
      </c>
      <c r="F46" s="1163"/>
      <c r="G46" s="1163"/>
      <c r="H46" s="1163"/>
      <c r="I46" s="1163"/>
      <c r="J46" s="1164"/>
      <c r="K46" s="63" t="s">
        <v>519</v>
      </c>
      <c r="L46" s="64" t="s">
        <v>519</v>
      </c>
      <c r="M46" s="64" t="s">
        <v>519</v>
      </c>
      <c r="N46" s="64" t="s">
        <v>519</v>
      </c>
      <c r="O46" s="65" t="s">
        <v>519</v>
      </c>
      <c r="P46" s="48"/>
      <c r="Q46" s="48"/>
      <c r="R46" s="48"/>
      <c r="S46" s="48"/>
      <c r="T46" s="48"/>
      <c r="U46" s="48"/>
    </row>
    <row r="47" spans="1:21" ht="30.75" customHeight="1" x14ac:dyDescent="0.15">
      <c r="A47" s="48"/>
      <c r="B47" s="1186"/>
      <c r="C47" s="1187"/>
      <c r="D47" s="62"/>
      <c r="E47" s="1163" t="s">
        <v>14</v>
      </c>
      <c r="F47" s="1163"/>
      <c r="G47" s="1163"/>
      <c r="H47" s="1163"/>
      <c r="I47" s="1163"/>
      <c r="J47" s="1164"/>
      <c r="K47" s="63" t="s">
        <v>519</v>
      </c>
      <c r="L47" s="64" t="s">
        <v>519</v>
      </c>
      <c r="M47" s="64" t="s">
        <v>519</v>
      </c>
      <c r="N47" s="64" t="s">
        <v>519</v>
      </c>
      <c r="O47" s="65" t="s">
        <v>519</v>
      </c>
      <c r="P47" s="48"/>
      <c r="Q47" s="48"/>
      <c r="R47" s="48"/>
      <c r="S47" s="48"/>
      <c r="T47" s="48"/>
      <c r="U47" s="48"/>
    </row>
    <row r="48" spans="1:21" ht="30.75" customHeight="1" x14ac:dyDescent="0.15">
      <c r="A48" s="48"/>
      <c r="B48" s="1186"/>
      <c r="C48" s="1187"/>
      <c r="D48" s="62"/>
      <c r="E48" s="1163" t="s">
        <v>15</v>
      </c>
      <c r="F48" s="1163"/>
      <c r="G48" s="1163"/>
      <c r="H48" s="1163"/>
      <c r="I48" s="1163"/>
      <c r="J48" s="1164"/>
      <c r="K48" s="63">
        <v>477</v>
      </c>
      <c r="L48" s="64">
        <v>471</v>
      </c>
      <c r="M48" s="64">
        <v>502</v>
      </c>
      <c r="N48" s="64">
        <v>491</v>
      </c>
      <c r="O48" s="65">
        <v>557</v>
      </c>
      <c r="P48" s="48"/>
      <c r="Q48" s="48"/>
      <c r="R48" s="48"/>
      <c r="S48" s="48"/>
      <c r="T48" s="48"/>
      <c r="U48" s="48"/>
    </row>
    <row r="49" spans="1:21" ht="30.75" customHeight="1" x14ac:dyDescent="0.15">
      <c r="A49" s="48"/>
      <c r="B49" s="1186"/>
      <c r="C49" s="1187"/>
      <c r="D49" s="62"/>
      <c r="E49" s="1163" t="s">
        <v>16</v>
      </c>
      <c r="F49" s="1163"/>
      <c r="G49" s="1163"/>
      <c r="H49" s="1163"/>
      <c r="I49" s="1163"/>
      <c r="J49" s="1164"/>
      <c r="K49" s="63">
        <v>46</v>
      </c>
      <c r="L49" s="64">
        <v>35</v>
      </c>
      <c r="M49" s="64">
        <v>44</v>
      </c>
      <c r="N49" s="64">
        <v>47</v>
      </c>
      <c r="O49" s="65">
        <v>47</v>
      </c>
      <c r="P49" s="48"/>
      <c r="Q49" s="48"/>
      <c r="R49" s="48"/>
      <c r="S49" s="48"/>
      <c r="T49" s="48"/>
      <c r="U49" s="48"/>
    </row>
    <row r="50" spans="1:21" ht="30.75" customHeight="1" x14ac:dyDescent="0.15">
      <c r="A50" s="48"/>
      <c r="B50" s="1186"/>
      <c r="C50" s="1187"/>
      <c r="D50" s="62"/>
      <c r="E50" s="1163" t="s">
        <v>17</v>
      </c>
      <c r="F50" s="1163"/>
      <c r="G50" s="1163"/>
      <c r="H50" s="1163"/>
      <c r="I50" s="1163"/>
      <c r="J50" s="1164"/>
      <c r="K50" s="63" t="s">
        <v>519</v>
      </c>
      <c r="L50" s="64" t="s">
        <v>519</v>
      </c>
      <c r="M50" s="64" t="s">
        <v>519</v>
      </c>
      <c r="N50" s="64" t="s">
        <v>519</v>
      </c>
      <c r="O50" s="65" t="s">
        <v>519</v>
      </c>
      <c r="P50" s="48"/>
      <c r="Q50" s="48"/>
      <c r="R50" s="48"/>
      <c r="S50" s="48"/>
      <c r="T50" s="48"/>
      <c r="U50" s="48"/>
    </row>
    <row r="51" spans="1:21" ht="30.75" customHeight="1" x14ac:dyDescent="0.15">
      <c r="A51" s="48"/>
      <c r="B51" s="1188"/>
      <c r="C51" s="1189"/>
      <c r="D51" s="66"/>
      <c r="E51" s="1163" t="s">
        <v>18</v>
      </c>
      <c r="F51" s="1163"/>
      <c r="G51" s="1163"/>
      <c r="H51" s="1163"/>
      <c r="I51" s="1163"/>
      <c r="J51" s="1164"/>
      <c r="K51" s="63" t="s">
        <v>519</v>
      </c>
      <c r="L51" s="64" t="s">
        <v>519</v>
      </c>
      <c r="M51" s="64" t="s">
        <v>519</v>
      </c>
      <c r="N51" s="64" t="s">
        <v>519</v>
      </c>
      <c r="O51" s="65" t="s">
        <v>519</v>
      </c>
      <c r="P51" s="48"/>
      <c r="Q51" s="48"/>
      <c r="R51" s="48"/>
      <c r="S51" s="48"/>
      <c r="T51" s="48"/>
      <c r="U51" s="48"/>
    </row>
    <row r="52" spans="1:21" ht="30.75" customHeight="1" x14ac:dyDescent="0.15">
      <c r="A52" s="48"/>
      <c r="B52" s="1161" t="s">
        <v>19</v>
      </c>
      <c r="C52" s="1162"/>
      <c r="D52" s="66"/>
      <c r="E52" s="1163" t="s">
        <v>20</v>
      </c>
      <c r="F52" s="1163"/>
      <c r="G52" s="1163"/>
      <c r="H52" s="1163"/>
      <c r="I52" s="1163"/>
      <c r="J52" s="1164"/>
      <c r="K52" s="63">
        <v>1569</v>
      </c>
      <c r="L52" s="64">
        <v>1554</v>
      </c>
      <c r="M52" s="64">
        <v>1511</v>
      </c>
      <c r="N52" s="64">
        <v>1498</v>
      </c>
      <c r="O52" s="65">
        <v>1432</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183</v>
      </c>
      <c r="L53" s="69">
        <v>145</v>
      </c>
      <c r="M53" s="69">
        <v>203</v>
      </c>
      <c r="N53" s="69">
        <v>179</v>
      </c>
      <c r="O53" s="70">
        <v>187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596</v>
      </c>
      <c r="L58" s="84" t="s">
        <v>596</v>
      </c>
      <c r="M58" s="84" t="s">
        <v>596</v>
      </c>
      <c r="N58" s="84" t="s">
        <v>596</v>
      </c>
      <c r="O58" s="85" t="s">
        <v>596</v>
      </c>
    </row>
    <row r="59" spans="1:21" ht="31.5" customHeight="1" x14ac:dyDescent="0.15">
      <c r="B59" s="1171"/>
      <c r="C59" s="1172"/>
      <c r="D59" s="1178" t="s">
        <v>28</v>
      </c>
      <c r="E59" s="1179"/>
      <c r="F59" s="1179"/>
      <c r="G59" s="1179"/>
      <c r="H59" s="1179"/>
      <c r="I59" s="1179"/>
      <c r="J59" s="1180"/>
      <c r="K59" s="86" t="s">
        <v>596</v>
      </c>
      <c r="L59" s="87" t="s">
        <v>596</v>
      </c>
      <c r="M59" s="87" t="s">
        <v>596</v>
      </c>
      <c r="N59" s="87" t="s">
        <v>596</v>
      </c>
      <c r="O59" s="88" t="s">
        <v>596</v>
      </c>
    </row>
    <row r="60" spans="1:21" ht="31.5" customHeight="1" thickBot="1" x14ac:dyDescent="0.2">
      <c r="B60" s="1173"/>
      <c r="C60" s="1174"/>
      <c r="D60" s="1181" t="s">
        <v>29</v>
      </c>
      <c r="E60" s="1182"/>
      <c r="F60" s="1182"/>
      <c r="G60" s="1182"/>
      <c r="H60" s="1182"/>
      <c r="I60" s="1182"/>
      <c r="J60" s="1183"/>
      <c r="K60" s="89" t="s">
        <v>596</v>
      </c>
      <c r="L60" s="90" t="s">
        <v>596</v>
      </c>
      <c r="M60" s="90" t="s">
        <v>596</v>
      </c>
      <c r="N60" s="90" t="s">
        <v>596</v>
      </c>
      <c r="O60" s="91" t="s">
        <v>596</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IMfeo53142w1Cig8rrlw+nSm2QVXD/xQBys1s2RUTyEZYK7VuCFBHT5TvLKEi48TjbKrrRzlXJfckqKtm6anA==" saltValue="94wIZf3O3ClzarJ7pWVEx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560</v>
      </c>
      <c r="J40" s="103" t="s">
        <v>561</v>
      </c>
      <c r="K40" s="103" t="s">
        <v>562</v>
      </c>
      <c r="L40" s="103" t="s">
        <v>563</v>
      </c>
      <c r="M40" s="104" t="s">
        <v>564</v>
      </c>
    </row>
    <row r="41" spans="2:13" ht="27.75" customHeight="1" x14ac:dyDescent="0.15">
      <c r="B41" s="1204" t="s">
        <v>32</v>
      </c>
      <c r="C41" s="1205"/>
      <c r="D41" s="105"/>
      <c r="E41" s="1206" t="s">
        <v>33</v>
      </c>
      <c r="F41" s="1206"/>
      <c r="G41" s="1206"/>
      <c r="H41" s="1207"/>
      <c r="I41" s="351">
        <v>10289</v>
      </c>
      <c r="J41" s="352">
        <v>9357</v>
      </c>
      <c r="K41" s="352">
        <v>8297</v>
      </c>
      <c r="L41" s="352">
        <v>7380</v>
      </c>
      <c r="M41" s="353">
        <v>6913</v>
      </c>
    </row>
    <row r="42" spans="2:13" ht="27.75" customHeight="1" x14ac:dyDescent="0.15">
      <c r="B42" s="1194"/>
      <c r="C42" s="1195"/>
      <c r="D42" s="106"/>
      <c r="E42" s="1198" t="s">
        <v>34</v>
      </c>
      <c r="F42" s="1198"/>
      <c r="G42" s="1198"/>
      <c r="H42" s="1199"/>
      <c r="I42" s="354" t="s">
        <v>519</v>
      </c>
      <c r="J42" s="355" t="s">
        <v>519</v>
      </c>
      <c r="K42" s="355" t="s">
        <v>519</v>
      </c>
      <c r="L42" s="355">
        <v>53</v>
      </c>
      <c r="M42" s="356">
        <v>39</v>
      </c>
    </row>
    <row r="43" spans="2:13" ht="27.75" customHeight="1" x14ac:dyDescent="0.15">
      <c r="B43" s="1194"/>
      <c r="C43" s="1195"/>
      <c r="D43" s="106"/>
      <c r="E43" s="1198" t="s">
        <v>35</v>
      </c>
      <c r="F43" s="1198"/>
      <c r="G43" s="1198"/>
      <c r="H43" s="1199"/>
      <c r="I43" s="354">
        <v>6512</v>
      </c>
      <c r="J43" s="355">
        <v>6411</v>
      </c>
      <c r="K43" s="355">
        <v>6102</v>
      </c>
      <c r="L43" s="355">
        <v>5561</v>
      </c>
      <c r="M43" s="356">
        <v>5540</v>
      </c>
    </row>
    <row r="44" spans="2:13" ht="27.75" customHeight="1" x14ac:dyDescent="0.15">
      <c r="B44" s="1194"/>
      <c r="C44" s="1195"/>
      <c r="D44" s="106"/>
      <c r="E44" s="1198" t="s">
        <v>36</v>
      </c>
      <c r="F44" s="1198"/>
      <c r="G44" s="1198"/>
      <c r="H44" s="1199"/>
      <c r="I44" s="354">
        <v>226</v>
      </c>
      <c r="J44" s="355">
        <v>253</v>
      </c>
      <c r="K44" s="355">
        <v>244</v>
      </c>
      <c r="L44" s="355">
        <v>258</v>
      </c>
      <c r="M44" s="356">
        <v>283</v>
      </c>
    </row>
    <row r="45" spans="2:13" ht="27.75" customHeight="1" x14ac:dyDescent="0.15">
      <c r="B45" s="1194"/>
      <c r="C45" s="1195"/>
      <c r="D45" s="106"/>
      <c r="E45" s="1198" t="s">
        <v>37</v>
      </c>
      <c r="F45" s="1198"/>
      <c r="G45" s="1198"/>
      <c r="H45" s="1199"/>
      <c r="I45" s="354" t="s">
        <v>519</v>
      </c>
      <c r="J45" s="355" t="s">
        <v>519</v>
      </c>
      <c r="K45" s="355" t="s">
        <v>519</v>
      </c>
      <c r="L45" s="355" t="s">
        <v>519</v>
      </c>
      <c r="M45" s="356" t="s">
        <v>519</v>
      </c>
    </row>
    <row r="46" spans="2:13" ht="27.75" customHeight="1" x14ac:dyDescent="0.15">
      <c r="B46" s="1194"/>
      <c r="C46" s="1195"/>
      <c r="D46" s="107"/>
      <c r="E46" s="1198" t="s">
        <v>38</v>
      </c>
      <c r="F46" s="1198"/>
      <c r="G46" s="1198"/>
      <c r="H46" s="1199"/>
      <c r="I46" s="354" t="s">
        <v>519</v>
      </c>
      <c r="J46" s="355" t="s">
        <v>519</v>
      </c>
      <c r="K46" s="355" t="s">
        <v>519</v>
      </c>
      <c r="L46" s="355" t="s">
        <v>519</v>
      </c>
      <c r="M46" s="356" t="s">
        <v>519</v>
      </c>
    </row>
    <row r="47" spans="2:13" ht="27.75" customHeight="1" x14ac:dyDescent="0.15">
      <c r="B47" s="1194"/>
      <c r="C47" s="1195"/>
      <c r="D47" s="108"/>
      <c r="E47" s="1208" t="s">
        <v>39</v>
      </c>
      <c r="F47" s="1209"/>
      <c r="G47" s="1209"/>
      <c r="H47" s="1210"/>
      <c r="I47" s="354" t="s">
        <v>519</v>
      </c>
      <c r="J47" s="355" t="s">
        <v>519</v>
      </c>
      <c r="K47" s="355" t="s">
        <v>519</v>
      </c>
      <c r="L47" s="355" t="s">
        <v>519</v>
      </c>
      <c r="M47" s="356" t="s">
        <v>519</v>
      </c>
    </row>
    <row r="48" spans="2:13" ht="27.75" customHeight="1" x14ac:dyDescent="0.15">
      <c r="B48" s="1194"/>
      <c r="C48" s="1195"/>
      <c r="D48" s="106"/>
      <c r="E48" s="1198" t="s">
        <v>40</v>
      </c>
      <c r="F48" s="1198"/>
      <c r="G48" s="1198"/>
      <c r="H48" s="1199"/>
      <c r="I48" s="354" t="s">
        <v>519</v>
      </c>
      <c r="J48" s="355" t="s">
        <v>519</v>
      </c>
      <c r="K48" s="355" t="s">
        <v>519</v>
      </c>
      <c r="L48" s="355" t="s">
        <v>519</v>
      </c>
      <c r="M48" s="356" t="s">
        <v>519</v>
      </c>
    </row>
    <row r="49" spans="2:13" ht="27.75" customHeight="1" x14ac:dyDescent="0.15">
      <c r="B49" s="1196"/>
      <c r="C49" s="1197"/>
      <c r="D49" s="106"/>
      <c r="E49" s="1198" t="s">
        <v>41</v>
      </c>
      <c r="F49" s="1198"/>
      <c r="G49" s="1198"/>
      <c r="H49" s="1199"/>
      <c r="I49" s="354" t="s">
        <v>519</v>
      </c>
      <c r="J49" s="355" t="s">
        <v>519</v>
      </c>
      <c r="K49" s="355" t="s">
        <v>519</v>
      </c>
      <c r="L49" s="355" t="s">
        <v>519</v>
      </c>
      <c r="M49" s="356" t="s">
        <v>519</v>
      </c>
    </row>
    <row r="50" spans="2:13" ht="27.75" customHeight="1" x14ac:dyDescent="0.15">
      <c r="B50" s="1192" t="s">
        <v>42</v>
      </c>
      <c r="C50" s="1193"/>
      <c r="D50" s="109"/>
      <c r="E50" s="1198" t="s">
        <v>43</v>
      </c>
      <c r="F50" s="1198"/>
      <c r="G50" s="1198"/>
      <c r="H50" s="1199"/>
      <c r="I50" s="354">
        <v>5449</v>
      </c>
      <c r="J50" s="355">
        <v>6873</v>
      </c>
      <c r="K50" s="355">
        <v>7442</v>
      </c>
      <c r="L50" s="355">
        <v>8655</v>
      </c>
      <c r="M50" s="356">
        <v>9495</v>
      </c>
    </row>
    <row r="51" spans="2:13" ht="27.75" customHeight="1" x14ac:dyDescent="0.15">
      <c r="B51" s="1194"/>
      <c r="C51" s="1195"/>
      <c r="D51" s="106"/>
      <c r="E51" s="1198" t="s">
        <v>44</v>
      </c>
      <c r="F51" s="1198"/>
      <c r="G51" s="1198"/>
      <c r="H51" s="1199"/>
      <c r="I51" s="354">
        <v>4432</v>
      </c>
      <c r="J51" s="355">
        <v>4500</v>
      </c>
      <c r="K51" s="355">
        <v>4415</v>
      </c>
      <c r="L51" s="355">
        <v>4235</v>
      </c>
      <c r="M51" s="356">
        <v>3883</v>
      </c>
    </row>
    <row r="52" spans="2:13" ht="27.75" customHeight="1" x14ac:dyDescent="0.15">
      <c r="B52" s="1196"/>
      <c r="C52" s="1197"/>
      <c r="D52" s="106"/>
      <c r="E52" s="1198" t="s">
        <v>45</v>
      </c>
      <c r="F52" s="1198"/>
      <c r="G52" s="1198"/>
      <c r="H52" s="1199"/>
      <c r="I52" s="354">
        <v>10985</v>
      </c>
      <c r="J52" s="355">
        <v>10055</v>
      </c>
      <c r="K52" s="355">
        <v>9087</v>
      </c>
      <c r="L52" s="355">
        <v>8489</v>
      </c>
      <c r="M52" s="356">
        <v>7729</v>
      </c>
    </row>
    <row r="53" spans="2:13" ht="27.75" customHeight="1" thickBot="1" x14ac:dyDescent="0.2">
      <c r="B53" s="1200" t="s">
        <v>46</v>
      </c>
      <c r="C53" s="1201"/>
      <c r="D53" s="110"/>
      <c r="E53" s="1202" t="s">
        <v>47</v>
      </c>
      <c r="F53" s="1202"/>
      <c r="G53" s="1202"/>
      <c r="H53" s="1203"/>
      <c r="I53" s="357">
        <v>-3838</v>
      </c>
      <c r="J53" s="358">
        <v>-5407</v>
      </c>
      <c r="K53" s="358">
        <v>-6301</v>
      </c>
      <c r="L53" s="358">
        <v>-8127</v>
      </c>
      <c r="M53" s="359">
        <v>-8331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tTRxYdvKYxRJ4fuhmAyot2qCXG0KnUROHZ3099NJmttUGUE838MVfY5eTtxppHwVQA0suYEnqEsQpmiPvfsyA==" saltValue="A7sGGS0btPBQdhejCfK6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6" t="s">
        <v>50</v>
      </c>
      <c r="D55" s="1216"/>
      <c r="E55" s="1217"/>
      <c r="F55" s="122">
        <v>2877</v>
      </c>
      <c r="G55" s="122">
        <v>2910</v>
      </c>
      <c r="H55" s="123">
        <v>2939</v>
      </c>
    </row>
    <row r="56" spans="2:8" ht="52.5" customHeight="1" x14ac:dyDescent="0.15">
      <c r="B56" s="124"/>
      <c r="C56" s="1218" t="s">
        <v>51</v>
      </c>
      <c r="D56" s="1218"/>
      <c r="E56" s="1219"/>
      <c r="F56" s="125">
        <v>14</v>
      </c>
      <c r="G56" s="125">
        <v>14</v>
      </c>
      <c r="H56" s="126">
        <v>14</v>
      </c>
    </row>
    <row r="57" spans="2:8" ht="53.25" customHeight="1" x14ac:dyDescent="0.15">
      <c r="B57" s="124"/>
      <c r="C57" s="1220" t="s">
        <v>52</v>
      </c>
      <c r="D57" s="1220"/>
      <c r="E57" s="1221"/>
      <c r="F57" s="127">
        <v>2999</v>
      </c>
      <c r="G57" s="127">
        <v>3953</v>
      </c>
      <c r="H57" s="128">
        <v>4676</v>
      </c>
    </row>
    <row r="58" spans="2:8" ht="45.75" customHeight="1" x14ac:dyDescent="0.15">
      <c r="B58" s="129"/>
      <c r="C58" s="1211" t="s">
        <v>591</v>
      </c>
      <c r="D58" s="1212"/>
      <c r="E58" s="1213"/>
      <c r="F58" s="360">
        <v>2087</v>
      </c>
      <c r="G58" s="361">
        <v>2990</v>
      </c>
      <c r="H58" s="361">
        <v>3391</v>
      </c>
    </row>
    <row r="59" spans="2:8" ht="45.75" customHeight="1" x14ac:dyDescent="0.15">
      <c r="B59" s="129"/>
      <c r="C59" s="1211" t="s">
        <v>592</v>
      </c>
      <c r="D59" s="1212"/>
      <c r="E59" s="1213"/>
      <c r="F59" s="360">
        <v>130</v>
      </c>
      <c r="G59" s="361">
        <v>301</v>
      </c>
      <c r="H59" s="361">
        <v>403</v>
      </c>
    </row>
    <row r="60" spans="2:8" ht="45.75" customHeight="1" x14ac:dyDescent="0.15">
      <c r="B60" s="129"/>
      <c r="C60" s="1211" t="s">
        <v>593</v>
      </c>
      <c r="D60" s="1212"/>
      <c r="E60" s="1213"/>
      <c r="F60" s="360">
        <v>0</v>
      </c>
      <c r="G60" s="361">
        <v>0</v>
      </c>
      <c r="H60" s="361">
        <v>258</v>
      </c>
    </row>
    <row r="61" spans="2:8" ht="45.75" customHeight="1" x14ac:dyDescent="0.15">
      <c r="B61" s="129"/>
      <c r="C61" s="1211" t="s">
        <v>594</v>
      </c>
      <c r="D61" s="1212"/>
      <c r="E61" s="1213"/>
      <c r="F61" s="360">
        <v>258</v>
      </c>
      <c r="G61" s="361">
        <v>248</v>
      </c>
      <c r="H61" s="361">
        <v>199</v>
      </c>
    </row>
    <row r="62" spans="2:8" ht="45.75" customHeight="1" thickBot="1" x14ac:dyDescent="0.2">
      <c r="B62" s="130"/>
      <c r="C62" s="1211" t="s">
        <v>595</v>
      </c>
      <c r="D62" s="1212"/>
      <c r="E62" s="1213"/>
      <c r="F62" s="362">
        <v>161</v>
      </c>
      <c r="G62" s="363">
        <v>156</v>
      </c>
      <c r="H62" s="363">
        <v>149</v>
      </c>
    </row>
    <row r="63" spans="2:8" ht="52.5" customHeight="1" thickBot="1" x14ac:dyDescent="0.2">
      <c r="B63" s="131"/>
      <c r="C63" s="1214" t="s">
        <v>53</v>
      </c>
      <c r="D63" s="1214"/>
      <c r="E63" s="1215"/>
      <c r="F63" s="132">
        <v>5889</v>
      </c>
      <c r="G63" s="132">
        <v>6876</v>
      </c>
      <c r="H63" s="133">
        <v>7628</v>
      </c>
    </row>
    <row r="64" spans="2:8" x14ac:dyDescent="0.15"/>
  </sheetData>
  <sheetProtection algorithmName="SHA-512" hashValue="SHxY5IHF3V5BA1SErFYBeLAwhAbhYYxDy/Jiq2kvQveDmWVqI8hs4wyu6YM28cG4epwHsZ651BI/nc7PapOqJQ==" saltValue="iibBleL0kRmIQb9DzxX4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557</v>
      </c>
      <c r="G2" s="147"/>
      <c r="H2" s="148"/>
    </row>
    <row r="3" spans="1:8" x14ac:dyDescent="0.15">
      <c r="A3" s="144" t="s">
        <v>550</v>
      </c>
      <c r="B3" s="149"/>
      <c r="C3" s="150"/>
      <c r="D3" s="151">
        <v>18823</v>
      </c>
      <c r="E3" s="152"/>
      <c r="F3" s="153">
        <v>41934</v>
      </c>
      <c r="G3" s="154"/>
      <c r="H3" s="155"/>
    </row>
    <row r="4" spans="1:8" x14ac:dyDescent="0.15">
      <c r="A4" s="156"/>
      <c r="B4" s="157"/>
      <c r="C4" s="158"/>
      <c r="D4" s="159">
        <v>11655</v>
      </c>
      <c r="E4" s="160"/>
      <c r="F4" s="161">
        <v>23352</v>
      </c>
      <c r="G4" s="162"/>
      <c r="H4" s="163"/>
    </row>
    <row r="5" spans="1:8" x14ac:dyDescent="0.15">
      <c r="A5" s="144" t="s">
        <v>552</v>
      </c>
      <c r="B5" s="149"/>
      <c r="C5" s="150"/>
      <c r="D5" s="151">
        <v>26333</v>
      </c>
      <c r="E5" s="152"/>
      <c r="F5" s="153">
        <v>45588</v>
      </c>
      <c r="G5" s="154"/>
      <c r="H5" s="155"/>
    </row>
    <row r="6" spans="1:8" x14ac:dyDescent="0.15">
      <c r="A6" s="156"/>
      <c r="B6" s="157"/>
      <c r="C6" s="158"/>
      <c r="D6" s="159">
        <v>11341</v>
      </c>
      <c r="E6" s="160"/>
      <c r="F6" s="161">
        <v>24150</v>
      </c>
      <c r="G6" s="162"/>
      <c r="H6" s="163"/>
    </row>
    <row r="7" spans="1:8" x14ac:dyDescent="0.15">
      <c r="A7" s="144" t="s">
        <v>553</v>
      </c>
      <c r="B7" s="149"/>
      <c r="C7" s="150"/>
      <c r="D7" s="151">
        <v>16864</v>
      </c>
      <c r="E7" s="152"/>
      <c r="F7" s="153">
        <v>45483</v>
      </c>
      <c r="G7" s="154"/>
      <c r="H7" s="155"/>
    </row>
    <row r="8" spans="1:8" x14ac:dyDescent="0.15">
      <c r="A8" s="156"/>
      <c r="B8" s="157"/>
      <c r="C8" s="158"/>
      <c r="D8" s="159">
        <v>9345</v>
      </c>
      <c r="E8" s="160"/>
      <c r="F8" s="161">
        <v>24241</v>
      </c>
      <c r="G8" s="162"/>
      <c r="H8" s="163"/>
    </row>
    <row r="9" spans="1:8" x14ac:dyDescent="0.15">
      <c r="A9" s="144" t="s">
        <v>554</v>
      </c>
      <c r="B9" s="149"/>
      <c r="C9" s="150"/>
      <c r="D9" s="151">
        <v>15562</v>
      </c>
      <c r="E9" s="152"/>
      <c r="F9" s="153">
        <v>45945</v>
      </c>
      <c r="G9" s="154"/>
      <c r="H9" s="155"/>
    </row>
    <row r="10" spans="1:8" x14ac:dyDescent="0.15">
      <c r="A10" s="156"/>
      <c r="B10" s="157"/>
      <c r="C10" s="158"/>
      <c r="D10" s="159">
        <v>8748</v>
      </c>
      <c r="E10" s="160"/>
      <c r="F10" s="161">
        <v>25180</v>
      </c>
      <c r="G10" s="162"/>
      <c r="H10" s="163"/>
    </row>
    <row r="11" spans="1:8" x14ac:dyDescent="0.15">
      <c r="A11" s="144" t="s">
        <v>555</v>
      </c>
      <c r="B11" s="149"/>
      <c r="C11" s="150"/>
      <c r="D11" s="151">
        <v>25663</v>
      </c>
      <c r="E11" s="152"/>
      <c r="F11" s="153">
        <v>44475</v>
      </c>
      <c r="G11" s="154"/>
      <c r="H11" s="155"/>
    </row>
    <row r="12" spans="1:8" x14ac:dyDescent="0.15">
      <c r="A12" s="156"/>
      <c r="B12" s="157"/>
      <c r="C12" s="164"/>
      <c r="D12" s="159">
        <v>12703</v>
      </c>
      <c r="E12" s="160"/>
      <c r="F12" s="161">
        <v>24780</v>
      </c>
      <c r="G12" s="162"/>
      <c r="H12" s="163"/>
    </row>
    <row r="13" spans="1:8" x14ac:dyDescent="0.15">
      <c r="A13" s="144"/>
      <c r="B13" s="149"/>
      <c r="C13" s="165"/>
      <c r="D13" s="166">
        <v>20649</v>
      </c>
      <c r="E13" s="167"/>
      <c r="F13" s="168">
        <v>44685</v>
      </c>
      <c r="G13" s="169"/>
      <c r="H13" s="155"/>
    </row>
    <row r="14" spans="1:8" x14ac:dyDescent="0.15">
      <c r="A14" s="156"/>
      <c r="B14" s="157"/>
      <c r="C14" s="158"/>
      <c r="D14" s="159">
        <v>10758</v>
      </c>
      <c r="E14" s="160"/>
      <c r="F14" s="161">
        <v>24341</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6.53</v>
      </c>
      <c r="C19" s="170">
        <f>ROUND(VALUE(SUBSTITUTE(実質収支比率等に係る経年分析!G$48,"▲","-")),2)</f>
        <v>6.37</v>
      </c>
      <c r="D19" s="170">
        <f>ROUND(VALUE(SUBSTITUTE(実質収支比率等に係る経年分析!H$48,"▲","-")),2)</f>
        <v>6.89</v>
      </c>
      <c r="E19" s="170">
        <f>ROUND(VALUE(SUBSTITUTE(実質収支比率等に係る経年分析!I$48,"▲","-")),2)</f>
        <v>9.7100000000000009</v>
      </c>
      <c r="F19" s="170">
        <f>ROUND(VALUE(SUBSTITUTE(実質収支比率等に係る経年分析!J$48,"▲","-")),2)</f>
        <v>8.85</v>
      </c>
    </row>
    <row r="20" spans="1:11" x14ac:dyDescent="0.15">
      <c r="A20" s="170" t="s">
        <v>57</v>
      </c>
      <c r="B20" s="170">
        <f>ROUND(VALUE(SUBSTITUTE(実質収支比率等に係る経年分析!F$47,"▲","-")),2)</f>
        <v>11.99</v>
      </c>
      <c r="C20" s="170">
        <f>ROUND(VALUE(SUBSTITUTE(実質収支比率等に係る経年分析!G$47,"▲","-")),2)</f>
        <v>14.14</v>
      </c>
      <c r="D20" s="170">
        <f>ROUND(VALUE(SUBSTITUTE(実質収支比率等に係る経年分析!H$47,"▲","-")),2)</f>
        <v>15.92</v>
      </c>
      <c r="E20" s="170">
        <f>ROUND(VALUE(SUBSTITUTE(実質収支比率等に係る経年分析!I$47,"▲","-")),2)</f>
        <v>15.7</v>
      </c>
      <c r="F20" s="170">
        <f>ROUND(VALUE(SUBSTITUTE(実質収支比率等に係る経年分析!J$47,"▲","-")),2)</f>
        <v>16.010000000000002</v>
      </c>
    </row>
    <row r="21" spans="1:11" x14ac:dyDescent="0.15">
      <c r="A21" s="170" t="s">
        <v>58</v>
      </c>
      <c r="B21" s="170">
        <f>IF(ISNUMBER(VALUE(SUBSTITUTE(実質収支比率等に係る経年分析!F$49,"▲","-"))),ROUND(VALUE(SUBSTITUTE(実質収支比率等に係る経年分析!F$49,"▲","-")),2),NA())</f>
        <v>2.19</v>
      </c>
      <c r="C21" s="170">
        <f>IF(ISNUMBER(VALUE(SUBSTITUTE(実質収支比率等に係る経年分析!G$49,"▲","-"))),ROUND(VALUE(SUBSTITUTE(実質収支比率等に係る経年分析!G$49,"▲","-")),2),NA())</f>
        <v>3.11</v>
      </c>
      <c r="D21" s="170">
        <f>IF(ISNUMBER(VALUE(SUBSTITUTE(実質収支比率等に係る経年分析!H$49,"▲","-"))),ROUND(VALUE(SUBSTITUTE(実質収支比率等に係る経年分析!H$49,"▲","-")),2),NA())</f>
        <v>2.62</v>
      </c>
      <c r="E21" s="170">
        <f>IF(ISNUMBER(VALUE(SUBSTITUTE(実質収支比率等に係る経年分析!I$49,"▲","-"))),ROUND(VALUE(SUBSTITUTE(実質収支比率等に係る経年分析!I$49,"▲","-")),2),NA())</f>
        <v>3.18</v>
      </c>
      <c r="F21" s="170">
        <f>IF(ISNUMBER(VALUE(SUBSTITUTE(実質収支比率等に係る経年分析!J$49,"▲","-"))),ROUND(VALUE(SUBSTITUTE(実質収支比率等に係る経年分析!J$49,"▲","-")),2),NA())</f>
        <v>-0.79</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0.5</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0.8</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南山エピック団地汚水処理事業特別会計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0.01</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0.01</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0.04</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0.01</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0.01</v>
      </c>
    </row>
    <row r="30" spans="1:11" x14ac:dyDescent="0.15">
      <c r="A30" s="171" t="str">
        <f>IF(連結実質赤字比率に係る赤字・黒字の構成分析!C$40="",NA(),連結実質赤字比率に係る赤字・黒字の構成分析!C$40)</f>
        <v>三ケ峯台団地汚水処理事業特別会計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0.01</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0.01</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0.01</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0.01</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0.01</v>
      </c>
    </row>
    <row r="31" spans="1:11" x14ac:dyDescent="0.15">
      <c r="A31" s="171" t="str">
        <f>IF(連結実質赤字比率に係る赤字・黒字の構成分析!C$39="",NA(),連結実質赤字比率に係る赤字・黒字の構成分析!C$39)</f>
        <v>五色園団地汚水処理事業特別会計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0.05</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0.06</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0.05</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0.05</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0.04</v>
      </c>
    </row>
    <row r="32" spans="1:11" x14ac:dyDescent="0.15">
      <c r="A32" s="171" t="str">
        <f>IF(連結実質赤字比率に係る赤字・黒字の構成分析!C$38="",NA(),連結実質赤字比率に係る赤字・黒字の構成分析!C$38)</f>
        <v>後期高齢者医療特別会計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0.03</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0.04</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0.06</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0.05</v>
      </c>
    </row>
    <row r="33" spans="1:16" x14ac:dyDescent="0.15">
      <c r="A33" s="171" t="str">
        <f>IF(連結実質赤字比率に係る赤字・黒字の構成分析!C$37="",NA(),連結実質赤字比率に係る赤字・黒字の構成分析!C$37)</f>
        <v>介護保険特別会計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1.06</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1.65</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2.5099999999999998</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1.01</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0.31</v>
      </c>
    </row>
    <row r="34" spans="1:16" x14ac:dyDescent="0.15">
      <c r="A34" s="171" t="str">
        <f>IF(連結実質赤字比率に係る赤字・黒字の構成分析!C$36="",NA(),連結実質赤字比率に係る赤字・黒字の構成分析!C$36)</f>
        <v>国民健康保険特別会計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0.72</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0.68</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0.78</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0.89</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0.54</v>
      </c>
    </row>
    <row r="35" spans="1:16" x14ac:dyDescent="0.15">
      <c r="A35" s="171" t="str">
        <f>IF(連結実質赤字比率に係る赤字・黒字の構成分析!C$35="",NA(),連結実質赤字比率に係る赤字・黒字の構成分析!C$35)</f>
        <v>下水道事業会計</v>
      </c>
      <c r="B35" s="171" t="e">
        <f>IF(ROUND(VALUE(SUBSTITUTE(連結実質赤字比率に係る赤字・黒字の構成分析!F$35,"▲", "-")), 2) &lt; 0, ABS(ROUND(VALUE(SUBSTITUTE(連結実質赤字比率に係る赤字・黒字の構成分析!F$35,"▲", "-")), 2)), NA())</f>
        <v>#VALUE!</v>
      </c>
      <c r="C35" s="171" t="e">
        <f>IF(ROUND(VALUE(SUBSTITUTE(連結実質赤字比率に係る赤字・黒字の構成分析!F$35,"▲", "-")), 2) &gt;= 0, ABS(ROUND(VALUE(SUBSTITUTE(連結実質赤字比率に係る赤字・黒字の構成分析!F$35,"▲", "-")), 2)), NA())</f>
        <v>#VALUE!</v>
      </c>
      <c r="D35" s="171" t="e">
        <f>IF(ROUND(VALUE(SUBSTITUTE(連結実質赤字比率に係る赤字・黒字の構成分析!G$35,"▲", "-")), 2) &lt; 0, ABS(ROUND(VALUE(SUBSTITUTE(連結実質赤字比率に係る赤字・黒字の構成分析!G$35,"▲", "-")), 2)), NA())</f>
        <v>#VALUE!</v>
      </c>
      <c r="E35" s="171" t="e">
        <f>IF(ROUND(VALUE(SUBSTITUTE(連結実質赤字比率に係る赤字・黒字の構成分析!G$35,"▲", "-")), 2) &gt;= 0, ABS(ROUND(VALUE(SUBSTITUTE(連結実質赤字比率に係る赤字・黒字の構成分析!G$35,"▲", "-")), 2)), NA())</f>
        <v>#VALUE!</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0.74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1.01</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1.74</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6.45</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6.28</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6.79</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9.6199999999999992</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8.77</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1569</v>
      </c>
      <c r="E42" s="172"/>
      <c r="F42" s="172"/>
      <c r="G42" s="172">
        <f>'実質公債費比率（分子）の構造'!L$52</f>
        <v>1554</v>
      </c>
      <c r="H42" s="172"/>
      <c r="I42" s="172"/>
      <c r="J42" s="172">
        <f>'実質公債費比率（分子）の構造'!M$52</f>
        <v>1511</v>
      </c>
      <c r="K42" s="172"/>
      <c r="L42" s="172"/>
      <c r="M42" s="172">
        <f>'実質公債費比率（分子）の構造'!N$52</f>
        <v>1498</v>
      </c>
      <c r="N42" s="172"/>
      <c r="O42" s="172"/>
      <c r="P42" s="172">
        <f>'実質公債費比率（分子）の構造'!O$52</f>
        <v>1432</v>
      </c>
    </row>
    <row r="43" spans="1:16" x14ac:dyDescent="0.15">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68</v>
      </c>
      <c r="B45" s="172">
        <f>'実質公債費比率（分子）の構造'!K$49</f>
        <v>46</v>
      </c>
      <c r="C45" s="172"/>
      <c r="D45" s="172"/>
      <c r="E45" s="172">
        <f>'実質公債費比率（分子）の構造'!L$49</f>
        <v>35</v>
      </c>
      <c r="F45" s="172"/>
      <c r="G45" s="172"/>
      <c r="H45" s="172">
        <f>'実質公債費比率（分子）の構造'!M$49</f>
        <v>44</v>
      </c>
      <c r="I45" s="172"/>
      <c r="J45" s="172"/>
      <c r="K45" s="172">
        <f>'実質公債費比率（分子）の構造'!N$49</f>
        <v>47</v>
      </c>
      <c r="L45" s="172"/>
      <c r="M45" s="172"/>
      <c r="N45" s="172">
        <f>'実質公債費比率（分子）の構造'!O$49</f>
        <v>47</v>
      </c>
      <c r="O45" s="172"/>
      <c r="P45" s="172"/>
    </row>
    <row r="46" spans="1:16" x14ac:dyDescent="0.15">
      <c r="A46" s="172" t="s">
        <v>69</v>
      </c>
      <c r="B46" s="172">
        <f>'実質公債費比率（分子）の構造'!K$48</f>
        <v>477</v>
      </c>
      <c r="C46" s="172"/>
      <c r="D46" s="172"/>
      <c r="E46" s="172">
        <f>'実質公債費比率（分子）の構造'!L$48</f>
        <v>471</v>
      </c>
      <c r="F46" s="172"/>
      <c r="G46" s="172"/>
      <c r="H46" s="172">
        <f>'実質公債費比率（分子）の構造'!M$48</f>
        <v>502</v>
      </c>
      <c r="I46" s="172"/>
      <c r="J46" s="172"/>
      <c r="K46" s="172">
        <f>'実質公債費比率（分子）の構造'!N$48</f>
        <v>491</v>
      </c>
      <c r="L46" s="172"/>
      <c r="M46" s="172"/>
      <c r="N46" s="172">
        <f>'実質公債費比率（分子）の構造'!O$48</f>
        <v>557</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1229</v>
      </c>
      <c r="C49" s="172"/>
      <c r="D49" s="172"/>
      <c r="E49" s="172">
        <f>'実質公債費比率（分子）の構造'!L$45</f>
        <v>1193</v>
      </c>
      <c r="F49" s="172"/>
      <c r="G49" s="172"/>
      <c r="H49" s="172">
        <f>'実質公債費比率（分子）の構造'!M$45</f>
        <v>1168</v>
      </c>
      <c r="I49" s="172"/>
      <c r="J49" s="172"/>
      <c r="K49" s="172">
        <f>'実質公債費比率（分子）の構造'!N$45</f>
        <v>1139</v>
      </c>
      <c r="L49" s="172"/>
      <c r="M49" s="172"/>
      <c r="N49" s="172">
        <f>'実質公債費比率（分子）の構造'!O$45</f>
        <v>1015</v>
      </c>
      <c r="O49" s="172"/>
      <c r="P49" s="172"/>
    </row>
    <row r="50" spans="1:16" x14ac:dyDescent="0.15">
      <c r="A50" s="172" t="s">
        <v>73</v>
      </c>
      <c r="B50" s="172" t="e">
        <f>NA()</f>
        <v>#N/A</v>
      </c>
      <c r="C50" s="172">
        <f>IF(ISNUMBER('実質公債費比率（分子）の構造'!K$53),'実質公債費比率（分子）の構造'!K$53,NA())</f>
        <v>183</v>
      </c>
      <c r="D50" s="172" t="e">
        <f>NA()</f>
        <v>#N/A</v>
      </c>
      <c r="E50" s="172" t="e">
        <f>NA()</f>
        <v>#N/A</v>
      </c>
      <c r="F50" s="172">
        <f>IF(ISNUMBER('実質公債費比率（分子）の構造'!L$53),'実質公債費比率（分子）の構造'!L$53,NA())</f>
        <v>145</v>
      </c>
      <c r="G50" s="172" t="e">
        <f>NA()</f>
        <v>#N/A</v>
      </c>
      <c r="H50" s="172" t="e">
        <f>NA()</f>
        <v>#N/A</v>
      </c>
      <c r="I50" s="172">
        <f>IF(ISNUMBER('実質公債費比率（分子）の構造'!M$53),'実質公債費比率（分子）の構造'!M$53,NA())</f>
        <v>203</v>
      </c>
      <c r="J50" s="172" t="e">
        <f>NA()</f>
        <v>#N/A</v>
      </c>
      <c r="K50" s="172" t="e">
        <f>NA()</f>
        <v>#N/A</v>
      </c>
      <c r="L50" s="172">
        <f>IF(ISNUMBER('実質公債費比率（分子）の構造'!N$53),'実質公債費比率（分子）の構造'!N$53,NA())</f>
        <v>179</v>
      </c>
      <c r="M50" s="172" t="e">
        <f>NA()</f>
        <v>#N/A</v>
      </c>
      <c r="N50" s="172" t="e">
        <f>NA()</f>
        <v>#N/A</v>
      </c>
      <c r="O50" s="172">
        <f>IF(ISNUMBER('実質公債費比率（分子）の構造'!O$53),'実質公債費比率（分子）の構造'!O$53,NA())</f>
        <v>187</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10985</v>
      </c>
      <c r="E56" s="171"/>
      <c r="F56" s="171"/>
      <c r="G56" s="171">
        <f>'将来負担比率（分子）の構造'!J$52</f>
        <v>10055</v>
      </c>
      <c r="H56" s="171"/>
      <c r="I56" s="171"/>
      <c r="J56" s="171">
        <f>'将来負担比率（分子）の構造'!K$52</f>
        <v>9087</v>
      </c>
      <c r="K56" s="171"/>
      <c r="L56" s="171"/>
      <c r="M56" s="171">
        <f>'将来負担比率（分子）の構造'!L$52</f>
        <v>8489</v>
      </c>
      <c r="N56" s="171"/>
      <c r="O56" s="171"/>
      <c r="P56" s="171">
        <f>'将来負担比率（分子）の構造'!M$52</f>
        <v>7729</v>
      </c>
    </row>
    <row r="57" spans="1:16" x14ac:dyDescent="0.15">
      <c r="A57" s="171" t="s">
        <v>44</v>
      </c>
      <c r="B57" s="171"/>
      <c r="C57" s="171"/>
      <c r="D57" s="171">
        <f>'将来負担比率（分子）の構造'!I$51</f>
        <v>4432</v>
      </c>
      <c r="E57" s="171"/>
      <c r="F57" s="171"/>
      <c r="G57" s="171">
        <f>'将来負担比率（分子）の構造'!J$51</f>
        <v>4500</v>
      </c>
      <c r="H57" s="171"/>
      <c r="I57" s="171"/>
      <c r="J57" s="171">
        <f>'将来負担比率（分子）の構造'!K$51</f>
        <v>4415</v>
      </c>
      <c r="K57" s="171"/>
      <c r="L57" s="171"/>
      <c r="M57" s="171">
        <f>'将来負担比率（分子）の構造'!L$51</f>
        <v>4235</v>
      </c>
      <c r="N57" s="171"/>
      <c r="O57" s="171"/>
      <c r="P57" s="171">
        <f>'将来負担比率（分子）の構造'!M$51</f>
        <v>3883</v>
      </c>
    </row>
    <row r="58" spans="1:16" x14ac:dyDescent="0.15">
      <c r="A58" s="171" t="s">
        <v>43</v>
      </c>
      <c r="B58" s="171"/>
      <c r="C58" s="171"/>
      <c r="D58" s="171">
        <f>'将来負担比率（分子）の構造'!I$50</f>
        <v>5449</v>
      </c>
      <c r="E58" s="171"/>
      <c r="F58" s="171"/>
      <c r="G58" s="171">
        <f>'将来負担比率（分子）の構造'!J$50</f>
        <v>6873</v>
      </c>
      <c r="H58" s="171"/>
      <c r="I58" s="171"/>
      <c r="J58" s="171">
        <f>'将来負担比率（分子）の構造'!K$50</f>
        <v>7442</v>
      </c>
      <c r="K58" s="171"/>
      <c r="L58" s="171"/>
      <c r="M58" s="171">
        <f>'将来負担比率（分子）の構造'!L$50</f>
        <v>8655</v>
      </c>
      <c r="N58" s="171"/>
      <c r="O58" s="171"/>
      <c r="P58" s="171">
        <f>'将来負担比率（分子）の構造'!M$50</f>
        <v>9495</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t="str">
        <f>'将来負担比率（分子）の構造'!I$45</f>
        <v>-</v>
      </c>
      <c r="C62" s="171"/>
      <c r="D62" s="171"/>
      <c r="E62" s="171" t="str">
        <f>'将来負担比率（分子）の構造'!J$45</f>
        <v>-</v>
      </c>
      <c r="F62" s="171"/>
      <c r="G62" s="171"/>
      <c r="H62" s="171" t="str">
        <f>'将来負担比率（分子）の構造'!K$45</f>
        <v>-</v>
      </c>
      <c r="I62" s="171"/>
      <c r="J62" s="171"/>
      <c r="K62" s="171" t="str">
        <f>'将来負担比率（分子）の構造'!L$45</f>
        <v>-</v>
      </c>
      <c r="L62" s="171"/>
      <c r="M62" s="171"/>
      <c r="N62" s="171" t="str">
        <f>'将来負担比率（分子）の構造'!M$45</f>
        <v>-</v>
      </c>
      <c r="O62" s="171"/>
      <c r="P62" s="171"/>
    </row>
    <row r="63" spans="1:16" x14ac:dyDescent="0.15">
      <c r="A63" s="171" t="s">
        <v>36</v>
      </c>
      <c r="B63" s="171">
        <f>'将来負担比率（分子）の構造'!I$44</f>
        <v>226</v>
      </c>
      <c r="C63" s="171"/>
      <c r="D63" s="171"/>
      <c r="E63" s="171">
        <f>'将来負担比率（分子）の構造'!J$44</f>
        <v>253</v>
      </c>
      <c r="F63" s="171"/>
      <c r="G63" s="171"/>
      <c r="H63" s="171">
        <f>'将来負担比率（分子）の構造'!K$44</f>
        <v>244</v>
      </c>
      <c r="I63" s="171"/>
      <c r="J63" s="171"/>
      <c r="K63" s="171">
        <f>'将来負担比率（分子）の構造'!L$44</f>
        <v>258</v>
      </c>
      <c r="L63" s="171"/>
      <c r="M63" s="171"/>
      <c r="N63" s="171">
        <f>'将来負担比率（分子）の構造'!M$44</f>
        <v>283</v>
      </c>
      <c r="O63" s="171"/>
      <c r="P63" s="171"/>
    </row>
    <row r="64" spans="1:16" x14ac:dyDescent="0.15">
      <c r="A64" s="171" t="s">
        <v>35</v>
      </c>
      <c r="B64" s="171">
        <f>'将来負担比率（分子）の構造'!I$43</f>
        <v>6512</v>
      </c>
      <c r="C64" s="171"/>
      <c r="D64" s="171"/>
      <c r="E64" s="171">
        <f>'将来負担比率（分子）の構造'!J$43</f>
        <v>6411</v>
      </c>
      <c r="F64" s="171"/>
      <c r="G64" s="171"/>
      <c r="H64" s="171">
        <f>'将来負担比率（分子）の構造'!K$43</f>
        <v>6102</v>
      </c>
      <c r="I64" s="171"/>
      <c r="J64" s="171"/>
      <c r="K64" s="171">
        <f>'将来負担比率（分子）の構造'!L$43</f>
        <v>5561</v>
      </c>
      <c r="L64" s="171"/>
      <c r="M64" s="171"/>
      <c r="N64" s="171">
        <f>'将来負担比率（分子）の構造'!M$43</f>
        <v>5540</v>
      </c>
      <c r="O64" s="171"/>
      <c r="P64" s="171"/>
    </row>
    <row r="65" spans="1:16" x14ac:dyDescent="0.15">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f>'将来負担比率（分子）の構造'!L$42</f>
        <v>53</v>
      </c>
      <c r="L65" s="171"/>
      <c r="M65" s="171"/>
      <c r="N65" s="171">
        <f>'将来負担比率（分子）の構造'!M$42</f>
        <v>39</v>
      </c>
      <c r="O65" s="171"/>
      <c r="P65" s="171"/>
    </row>
    <row r="66" spans="1:16" x14ac:dyDescent="0.15">
      <c r="A66" s="171" t="s">
        <v>33</v>
      </c>
      <c r="B66" s="171">
        <f>'将来負担比率（分子）の構造'!I$41</f>
        <v>10289</v>
      </c>
      <c r="C66" s="171"/>
      <c r="D66" s="171"/>
      <c r="E66" s="171">
        <f>'将来負担比率（分子）の構造'!J$41</f>
        <v>9357</v>
      </c>
      <c r="F66" s="171"/>
      <c r="G66" s="171"/>
      <c r="H66" s="171">
        <f>'将来負担比率（分子）の構造'!K$41</f>
        <v>8297</v>
      </c>
      <c r="I66" s="171"/>
      <c r="J66" s="171"/>
      <c r="K66" s="171">
        <f>'将来負担比率（分子）の構造'!L$41</f>
        <v>7380</v>
      </c>
      <c r="L66" s="171"/>
      <c r="M66" s="171"/>
      <c r="N66" s="171">
        <f>'将来負担比率（分子）の構造'!M$41</f>
        <v>6913</v>
      </c>
      <c r="O66" s="171"/>
      <c r="P66" s="171"/>
    </row>
    <row r="67" spans="1:16" x14ac:dyDescent="0.15">
      <c r="A67" s="171" t="s">
        <v>77</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2877</v>
      </c>
      <c r="C72" s="175">
        <f>基金残高に係る経年分析!G55</f>
        <v>2910</v>
      </c>
      <c r="D72" s="175">
        <f>基金残高に係る経年分析!H55</f>
        <v>2939</v>
      </c>
    </row>
    <row r="73" spans="1:16" x14ac:dyDescent="0.15">
      <c r="A73" s="174" t="s">
        <v>80</v>
      </c>
      <c r="B73" s="175">
        <f>基金残高に係る経年分析!F56</f>
        <v>14</v>
      </c>
      <c r="C73" s="175">
        <f>基金残高に係る経年分析!G56</f>
        <v>14</v>
      </c>
      <c r="D73" s="175">
        <f>基金残高に係る経年分析!H56</f>
        <v>14</v>
      </c>
    </row>
    <row r="74" spans="1:16" x14ac:dyDescent="0.15">
      <c r="A74" s="174" t="s">
        <v>81</v>
      </c>
      <c r="B74" s="175">
        <f>基金残高に係る経年分析!F57</f>
        <v>2999</v>
      </c>
      <c r="C74" s="175">
        <f>基金残高に係る経年分析!G57</f>
        <v>3953</v>
      </c>
      <c r="D74" s="175">
        <f>基金残高に係る経年分析!H57</f>
        <v>4676</v>
      </c>
    </row>
  </sheetData>
  <sheetProtection algorithmName="SHA-512" hashValue="az23dNNE/wYPdzq1kXkoQqTwGFBbBt5hkhIY2t+oESvWxrecbBjlcaqcUWPdHEOHuzt9VanJo8pe17y9w+T8gw==" saltValue="HnnZZZ0T9v0R4W4SVgjH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216</v>
      </c>
      <c r="DI1" s="718"/>
      <c r="DJ1" s="718"/>
      <c r="DK1" s="718"/>
      <c r="DL1" s="718"/>
      <c r="DM1" s="718"/>
      <c r="DN1" s="719"/>
      <c r="DO1" s="210"/>
      <c r="DP1" s="717" t="s">
        <v>217</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15">
      <c r="B2" s="211" t="s">
        <v>218</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229</v>
      </c>
      <c r="C5" s="680"/>
      <c r="D5" s="680"/>
      <c r="E5" s="680"/>
      <c r="F5" s="680"/>
      <c r="G5" s="680"/>
      <c r="H5" s="680"/>
      <c r="I5" s="680"/>
      <c r="J5" s="680"/>
      <c r="K5" s="680"/>
      <c r="L5" s="680"/>
      <c r="M5" s="680"/>
      <c r="N5" s="680"/>
      <c r="O5" s="680"/>
      <c r="P5" s="680"/>
      <c r="Q5" s="681"/>
      <c r="R5" s="676">
        <v>16394050</v>
      </c>
      <c r="S5" s="677"/>
      <c r="T5" s="677"/>
      <c r="U5" s="677"/>
      <c r="V5" s="677"/>
      <c r="W5" s="677"/>
      <c r="X5" s="677"/>
      <c r="Y5" s="702"/>
      <c r="Z5" s="715">
        <v>49.8</v>
      </c>
      <c r="AA5" s="715"/>
      <c r="AB5" s="715"/>
      <c r="AC5" s="715"/>
      <c r="AD5" s="716">
        <v>15785525</v>
      </c>
      <c r="AE5" s="716"/>
      <c r="AF5" s="716"/>
      <c r="AG5" s="716"/>
      <c r="AH5" s="716"/>
      <c r="AI5" s="716"/>
      <c r="AJ5" s="716"/>
      <c r="AK5" s="716"/>
      <c r="AL5" s="703">
        <v>83.2</v>
      </c>
      <c r="AM5" s="685"/>
      <c r="AN5" s="685"/>
      <c r="AO5" s="704"/>
      <c r="AP5" s="679" t="s">
        <v>230</v>
      </c>
      <c r="AQ5" s="680"/>
      <c r="AR5" s="680"/>
      <c r="AS5" s="680"/>
      <c r="AT5" s="680"/>
      <c r="AU5" s="680"/>
      <c r="AV5" s="680"/>
      <c r="AW5" s="680"/>
      <c r="AX5" s="680"/>
      <c r="AY5" s="680"/>
      <c r="AZ5" s="680"/>
      <c r="BA5" s="680"/>
      <c r="BB5" s="680"/>
      <c r="BC5" s="680"/>
      <c r="BD5" s="680"/>
      <c r="BE5" s="680"/>
      <c r="BF5" s="681"/>
      <c r="BG5" s="621">
        <v>15785525</v>
      </c>
      <c r="BH5" s="622"/>
      <c r="BI5" s="622"/>
      <c r="BJ5" s="622"/>
      <c r="BK5" s="622"/>
      <c r="BL5" s="622"/>
      <c r="BM5" s="622"/>
      <c r="BN5" s="623"/>
      <c r="BO5" s="659">
        <v>96.3</v>
      </c>
      <c r="BP5" s="659"/>
      <c r="BQ5" s="659"/>
      <c r="BR5" s="659"/>
      <c r="BS5" s="660" t="s">
        <v>231</v>
      </c>
      <c r="BT5" s="660"/>
      <c r="BU5" s="660"/>
      <c r="BV5" s="660"/>
      <c r="BW5" s="660"/>
      <c r="BX5" s="660"/>
      <c r="BY5" s="660"/>
      <c r="BZ5" s="660"/>
      <c r="CA5" s="660"/>
      <c r="CB5" s="695"/>
      <c r="CD5" s="673" t="s">
        <v>225</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223</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226350</v>
      </c>
      <c r="S6" s="622"/>
      <c r="T6" s="622"/>
      <c r="U6" s="622"/>
      <c r="V6" s="622"/>
      <c r="W6" s="622"/>
      <c r="X6" s="622"/>
      <c r="Y6" s="623"/>
      <c r="Z6" s="659">
        <v>0.7</v>
      </c>
      <c r="AA6" s="659"/>
      <c r="AB6" s="659"/>
      <c r="AC6" s="659"/>
      <c r="AD6" s="660">
        <v>226350</v>
      </c>
      <c r="AE6" s="660"/>
      <c r="AF6" s="660"/>
      <c r="AG6" s="660"/>
      <c r="AH6" s="660"/>
      <c r="AI6" s="660"/>
      <c r="AJ6" s="660"/>
      <c r="AK6" s="660"/>
      <c r="AL6" s="624">
        <v>1.2</v>
      </c>
      <c r="AM6" s="625"/>
      <c r="AN6" s="625"/>
      <c r="AO6" s="661"/>
      <c r="AP6" s="618" t="s">
        <v>236</v>
      </c>
      <c r="AQ6" s="619"/>
      <c r="AR6" s="619"/>
      <c r="AS6" s="619"/>
      <c r="AT6" s="619"/>
      <c r="AU6" s="619"/>
      <c r="AV6" s="619"/>
      <c r="AW6" s="619"/>
      <c r="AX6" s="619"/>
      <c r="AY6" s="619"/>
      <c r="AZ6" s="619"/>
      <c r="BA6" s="619"/>
      <c r="BB6" s="619"/>
      <c r="BC6" s="619"/>
      <c r="BD6" s="619"/>
      <c r="BE6" s="619"/>
      <c r="BF6" s="620"/>
      <c r="BG6" s="621">
        <v>15785525</v>
      </c>
      <c r="BH6" s="622"/>
      <c r="BI6" s="622"/>
      <c r="BJ6" s="622"/>
      <c r="BK6" s="622"/>
      <c r="BL6" s="622"/>
      <c r="BM6" s="622"/>
      <c r="BN6" s="623"/>
      <c r="BO6" s="659">
        <v>96.3</v>
      </c>
      <c r="BP6" s="659"/>
      <c r="BQ6" s="659"/>
      <c r="BR6" s="659"/>
      <c r="BS6" s="660" t="s">
        <v>131</v>
      </c>
      <c r="BT6" s="660"/>
      <c r="BU6" s="660"/>
      <c r="BV6" s="660"/>
      <c r="BW6" s="660"/>
      <c r="BX6" s="660"/>
      <c r="BY6" s="660"/>
      <c r="BZ6" s="660"/>
      <c r="CA6" s="660"/>
      <c r="CB6" s="695"/>
      <c r="CD6" s="679" t="s">
        <v>237</v>
      </c>
      <c r="CE6" s="680"/>
      <c r="CF6" s="680"/>
      <c r="CG6" s="680"/>
      <c r="CH6" s="680"/>
      <c r="CI6" s="680"/>
      <c r="CJ6" s="680"/>
      <c r="CK6" s="680"/>
      <c r="CL6" s="680"/>
      <c r="CM6" s="680"/>
      <c r="CN6" s="680"/>
      <c r="CO6" s="680"/>
      <c r="CP6" s="680"/>
      <c r="CQ6" s="681"/>
      <c r="CR6" s="621">
        <v>257643</v>
      </c>
      <c r="CS6" s="622"/>
      <c r="CT6" s="622"/>
      <c r="CU6" s="622"/>
      <c r="CV6" s="622"/>
      <c r="CW6" s="622"/>
      <c r="CX6" s="622"/>
      <c r="CY6" s="623"/>
      <c r="CZ6" s="703">
        <v>0.8</v>
      </c>
      <c r="DA6" s="685"/>
      <c r="DB6" s="685"/>
      <c r="DC6" s="705"/>
      <c r="DD6" s="627" t="s">
        <v>148</v>
      </c>
      <c r="DE6" s="622"/>
      <c r="DF6" s="622"/>
      <c r="DG6" s="622"/>
      <c r="DH6" s="622"/>
      <c r="DI6" s="622"/>
      <c r="DJ6" s="622"/>
      <c r="DK6" s="622"/>
      <c r="DL6" s="622"/>
      <c r="DM6" s="622"/>
      <c r="DN6" s="622"/>
      <c r="DO6" s="622"/>
      <c r="DP6" s="623"/>
      <c r="DQ6" s="627">
        <v>257585</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8187</v>
      </c>
      <c r="S7" s="622"/>
      <c r="T7" s="622"/>
      <c r="U7" s="622"/>
      <c r="V7" s="622"/>
      <c r="W7" s="622"/>
      <c r="X7" s="622"/>
      <c r="Y7" s="623"/>
      <c r="Z7" s="659">
        <v>0</v>
      </c>
      <c r="AA7" s="659"/>
      <c r="AB7" s="659"/>
      <c r="AC7" s="659"/>
      <c r="AD7" s="660">
        <v>8187</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8341212</v>
      </c>
      <c r="BH7" s="622"/>
      <c r="BI7" s="622"/>
      <c r="BJ7" s="622"/>
      <c r="BK7" s="622"/>
      <c r="BL7" s="622"/>
      <c r="BM7" s="622"/>
      <c r="BN7" s="623"/>
      <c r="BO7" s="659">
        <v>50.9</v>
      </c>
      <c r="BP7" s="659"/>
      <c r="BQ7" s="659"/>
      <c r="BR7" s="659"/>
      <c r="BS7" s="660" t="s">
        <v>148</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3502721</v>
      </c>
      <c r="CS7" s="622"/>
      <c r="CT7" s="622"/>
      <c r="CU7" s="622"/>
      <c r="CV7" s="622"/>
      <c r="CW7" s="622"/>
      <c r="CX7" s="622"/>
      <c r="CY7" s="623"/>
      <c r="CZ7" s="659">
        <v>11.4</v>
      </c>
      <c r="DA7" s="659"/>
      <c r="DB7" s="659"/>
      <c r="DC7" s="659"/>
      <c r="DD7" s="627">
        <v>24349</v>
      </c>
      <c r="DE7" s="622"/>
      <c r="DF7" s="622"/>
      <c r="DG7" s="622"/>
      <c r="DH7" s="622"/>
      <c r="DI7" s="622"/>
      <c r="DJ7" s="622"/>
      <c r="DK7" s="622"/>
      <c r="DL7" s="622"/>
      <c r="DM7" s="622"/>
      <c r="DN7" s="622"/>
      <c r="DO7" s="622"/>
      <c r="DP7" s="623"/>
      <c r="DQ7" s="627">
        <v>3036866</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144042</v>
      </c>
      <c r="S8" s="622"/>
      <c r="T8" s="622"/>
      <c r="U8" s="622"/>
      <c r="V8" s="622"/>
      <c r="W8" s="622"/>
      <c r="X8" s="622"/>
      <c r="Y8" s="623"/>
      <c r="Z8" s="659">
        <v>0.4</v>
      </c>
      <c r="AA8" s="659"/>
      <c r="AB8" s="659"/>
      <c r="AC8" s="659"/>
      <c r="AD8" s="660">
        <v>144042</v>
      </c>
      <c r="AE8" s="660"/>
      <c r="AF8" s="660"/>
      <c r="AG8" s="660"/>
      <c r="AH8" s="660"/>
      <c r="AI8" s="660"/>
      <c r="AJ8" s="660"/>
      <c r="AK8" s="660"/>
      <c r="AL8" s="624">
        <v>0.8</v>
      </c>
      <c r="AM8" s="625"/>
      <c r="AN8" s="625"/>
      <c r="AO8" s="661"/>
      <c r="AP8" s="618" t="s">
        <v>242</v>
      </c>
      <c r="AQ8" s="619"/>
      <c r="AR8" s="619"/>
      <c r="AS8" s="619"/>
      <c r="AT8" s="619"/>
      <c r="AU8" s="619"/>
      <c r="AV8" s="619"/>
      <c r="AW8" s="619"/>
      <c r="AX8" s="619"/>
      <c r="AY8" s="619"/>
      <c r="AZ8" s="619"/>
      <c r="BA8" s="619"/>
      <c r="BB8" s="619"/>
      <c r="BC8" s="619"/>
      <c r="BD8" s="619"/>
      <c r="BE8" s="619"/>
      <c r="BF8" s="620"/>
      <c r="BG8" s="621">
        <v>171100</v>
      </c>
      <c r="BH8" s="622"/>
      <c r="BI8" s="622"/>
      <c r="BJ8" s="622"/>
      <c r="BK8" s="622"/>
      <c r="BL8" s="622"/>
      <c r="BM8" s="622"/>
      <c r="BN8" s="623"/>
      <c r="BO8" s="659">
        <v>1</v>
      </c>
      <c r="BP8" s="659"/>
      <c r="BQ8" s="659"/>
      <c r="BR8" s="659"/>
      <c r="BS8" s="660" t="s">
        <v>131</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13826748</v>
      </c>
      <c r="CS8" s="622"/>
      <c r="CT8" s="622"/>
      <c r="CU8" s="622"/>
      <c r="CV8" s="622"/>
      <c r="CW8" s="622"/>
      <c r="CX8" s="622"/>
      <c r="CY8" s="623"/>
      <c r="CZ8" s="659">
        <v>45.1</v>
      </c>
      <c r="DA8" s="659"/>
      <c r="DB8" s="659"/>
      <c r="DC8" s="659"/>
      <c r="DD8" s="627">
        <v>419731</v>
      </c>
      <c r="DE8" s="622"/>
      <c r="DF8" s="622"/>
      <c r="DG8" s="622"/>
      <c r="DH8" s="622"/>
      <c r="DI8" s="622"/>
      <c r="DJ8" s="622"/>
      <c r="DK8" s="622"/>
      <c r="DL8" s="622"/>
      <c r="DM8" s="622"/>
      <c r="DN8" s="622"/>
      <c r="DO8" s="622"/>
      <c r="DP8" s="623"/>
      <c r="DQ8" s="627">
        <v>7631832</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99458</v>
      </c>
      <c r="S9" s="622"/>
      <c r="T9" s="622"/>
      <c r="U9" s="622"/>
      <c r="V9" s="622"/>
      <c r="W9" s="622"/>
      <c r="X9" s="622"/>
      <c r="Y9" s="623"/>
      <c r="Z9" s="659">
        <v>0.3</v>
      </c>
      <c r="AA9" s="659"/>
      <c r="AB9" s="659"/>
      <c r="AC9" s="659"/>
      <c r="AD9" s="660">
        <v>99458</v>
      </c>
      <c r="AE9" s="660"/>
      <c r="AF9" s="660"/>
      <c r="AG9" s="660"/>
      <c r="AH9" s="660"/>
      <c r="AI9" s="660"/>
      <c r="AJ9" s="660"/>
      <c r="AK9" s="660"/>
      <c r="AL9" s="624">
        <v>0.5</v>
      </c>
      <c r="AM9" s="625"/>
      <c r="AN9" s="625"/>
      <c r="AO9" s="661"/>
      <c r="AP9" s="618" t="s">
        <v>245</v>
      </c>
      <c r="AQ9" s="619"/>
      <c r="AR9" s="619"/>
      <c r="AS9" s="619"/>
      <c r="AT9" s="619"/>
      <c r="AU9" s="619"/>
      <c r="AV9" s="619"/>
      <c r="AW9" s="619"/>
      <c r="AX9" s="619"/>
      <c r="AY9" s="619"/>
      <c r="AZ9" s="619"/>
      <c r="BA9" s="619"/>
      <c r="BB9" s="619"/>
      <c r="BC9" s="619"/>
      <c r="BD9" s="619"/>
      <c r="BE9" s="619"/>
      <c r="BF9" s="620"/>
      <c r="BG9" s="621">
        <v>7352571</v>
      </c>
      <c r="BH9" s="622"/>
      <c r="BI9" s="622"/>
      <c r="BJ9" s="622"/>
      <c r="BK9" s="622"/>
      <c r="BL9" s="622"/>
      <c r="BM9" s="622"/>
      <c r="BN9" s="623"/>
      <c r="BO9" s="659">
        <v>44.8</v>
      </c>
      <c r="BP9" s="659"/>
      <c r="BQ9" s="659"/>
      <c r="BR9" s="659"/>
      <c r="BS9" s="660" t="s">
        <v>131</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3170594</v>
      </c>
      <c r="CS9" s="622"/>
      <c r="CT9" s="622"/>
      <c r="CU9" s="622"/>
      <c r="CV9" s="622"/>
      <c r="CW9" s="622"/>
      <c r="CX9" s="622"/>
      <c r="CY9" s="623"/>
      <c r="CZ9" s="659">
        <v>10.3</v>
      </c>
      <c r="DA9" s="659"/>
      <c r="DB9" s="659"/>
      <c r="DC9" s="659"/>
      <c r="DD9" s="627">
        <v>185466</v>
      </c>
      <c r="DE9" s="622"/>
      <c r="DF9" s="622"/>
      <c r="DG9" s="622"/>
      <c r="DH9" s="622"/>
      <c r="DI9" s="622"/>
      <c r="DJ9" s="622"/>
      <c r="DK9" s="622"/>
      <c r="DL9" s="622"/>
      <c r="DM9" s="622"/>
      <c r="DN9" s="622"/>
      <c r="DO9" s="622"/>
      <c r="DP9" s="623"/>
      <c r="DQ9" s="627">
        <v>1991766</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148</v>
      </c>
      <c r="S10" s="622"/>
      <c r="T10" s="622"/>
      <c r="U10" s="622"/>
      <c r="V10" s="622"/>
      <c r="W10" s="622"/>
      <c r="X10" s="622"/>
      <c r="Y10" s="623"/>
      <c r="Z10" s="659" t="s">
        <v>148</v>
      </c>
      <c r="AA10" s="659"/>
      <c r="AB10" s="659"/>
      <c r="AC10" s="659"/>
      <c r="AD10" s="660" t="s">
        <v>231</v>
      </c>
      <c r="AE10" s="660"/>
      <c r="AF10" s="660"/>
      <c r="AG10" s="660"/>
      <c r="AH10" s="660"/>
      <c r="AI10" s="660"/>
      <c r="AJ10" s="660"/>
      <c r="AK10" s="660"/>
      <c r="AL10" s="624" t="s">
        <v>148</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251524</v>
      </c>
      <c r="BH10" s="622"/>
      <c r="BI10" s="622"/>
      <c r="BJ10" s="622"/>
      <c r="BK10" s="622"/>
      <c r="BL10" s="622"/>
      <c r="BM10" s="622"/>
      <c r="BN10" s="623"/>
      <c r="BO10" s="659">
        <v>1.5</v>
      </c>
      <c r="BP10" s="659"/>
      <c r="BQ10" s="659"/>
      <c r="BR10" s="659"/>
      <c r="BS10" s="660" t="s">
        <v>148</v>
      </c>
      <c r="BT10" s="660"/>
      <c r="BU10" s="660"/>
      <c r="BV10" s="660"/>
      <c r="BW10" s="660"/>
      <c r="BX10" s="660"/>
      <c r="BY10" s="660"/>
      <c r="BZ10" s="660"/>
      <c r="CA10" s="660"/>
      <c r="CB10" s="695"/>
      <c r="CD10" s="618" t="s">
        <v>249</v>
      </c>
      <c r="CE10" s="619"/>
      <c r="CF10" s="619"/>
      <c r="CG10" s="619"/>
      <c r="CH10" s="619"/>
      <c r="CI10" s="619"/>
      <c r="CJ10" s="619"/>
      <c r="CK10" s="619"/>
      <c r="CL10" s="619"/>
      <c r="CM10" s="619"/>
      <c r="CN10" s="619"/>
      <c r="CO10" s="619"/>
      <c r="CP10" s="619"/>
      <c r="CQ10" s="620"/>
      <c r="CR10" s="621">
        <v>163682</v>
      </c>
      <c r="CS10" s="622"/>
      <c r="CT10" s="622"/>
      <c r="CU10" s="622"/>
      <c r="CV10" s="622"/>
      <c r="CW10" s="622"/>
      <c r="CX10" s="622"/>
      <c r="CY10" s="623"/>
      <c r="CZ10" s="659">
        <v>0.5</v>
      </c>
      <c r="DA10" s="659"/>
      <c r="DB10" s="659"/>
      <c r="DC10" s="659"/>
      <c r="DD10" s="627">
        <v>1130</v>
      </c>
      <c r="DE10" s="622"/>
      <c r="DF10" s="622"/>
      <c r="DG10" s="622"/>
      <c r="DH10" s="622"/>
      <c r="DI10" s="622"/>
      <c r="DJ10" s="622"/>
      <c r="DK10" s="622"/>
      <c r="DL10" s="622"/>
      <c r="DM10" s="622"/>
      <c r="DN10" s="622"/>
      <c r="DO10" s="622"/>
      <c r="DP10" s="623"/>
      <c r="DQ10" s="627">
        <v>156974</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2165501</v>
      </c>
      <c r="S11" s="622"/>
      <c r="T11" s="622"/>
      <c r="U11" s="622"/>
      <c r="V11" s="622"/>
      <c r="W11" s="622"/>
      <c r="X11" s="622"/>
      <c r="Y11" s="623"/>
      <c r="Z11" s="624">
        <v>6.6</v>
      </c>
      <c r="AA11" s="625"/>
      <c r="AB11" s="625"/>
      <c r="AC11" s="626"/>
      <c r="AD11" s="627">
        <v>2165501</v>
      </c>
      <c r="AE11" s="622"/>
      <c r="AF11" s="622"/>
      <c r="AG11" s="622"/>
      <c r="AH11" s="622"/>
      <c r="AI11" s="622"/>
      <c r="AJ11" s="622"/>
      <c r="AK11" s="623"/>
      <c r="AL11" s="624">
        <v>11.4</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566017</v>
      </c>
      <c r="BH11" s="622"/>
      <c r="BI11" s="622"/>
      <c r="BJ11" s="622"/>
      <c r="BK11" s="622"/>
      <c r="BL11" s="622"/>
      <c r="BM11" s="622"/>
      <c r="BN11" s="623"/>
      <c r="BO11" s="659">
        <v>3.5</v>
      </c>
      <c r="BP11" s="659"/>
      <c r="BQ11" s="659"/>
      <c r="BR11" s="659"/>
      <c r="BS11" s="660" t="s">
        <v>231</v>
      </c>
      <c r="BT11" s="660"/>
      <c r="BU11" s="660"/>
      <c r="BV11" s="660"/>
      <c r="BW11" s="660"/>
      <c r="BX11" s="660"/>
      <c r="BY11" s="660"/>
      <c r="BZ11" s="660"/>
      <c r="CA11" s="660"/>
      <c r="CB11" s="695"/>
      <c r="CD11" s="618" t="s">
        <v>252</v>
      </c>
      <c r="CE11" s="619"/>
      <c r="CF11" s="619"/>
      <c r="CG11" s="619"/>
      <c r="CH11" s="619"/>
      <c r="CI11" s="619"/>
      <c r="CJ11" s="619"/>
      <c r="CK11" s="619"/>
      <c r="CL11" s="619"/>
      <c r="CM11" s="619"/>
      <c r="CN11" s="619"/>
      <c r="CO11" s="619"/>
      <c r="CP11" s="619"/>
      <c r="CQ11" s="620"/>
      <c r="CR11" s="621">
        <v>123392</v>
      </c>
      <c r="CS11" s="622"/>
      <c r="CT11" s="622"/>
      <c r="CU11" s="622"/>
      <c r="CV11" s="622"/>
      <c r="CW11" s="622"/>
      <c r="CX11" s="622"/>
      <c r="CY11" s="623"/>
      <c r="CZ11" s="659">
        <v>0.4</v>
      </c>
      <c r="DA11" s="659"/>
      <c r="DB11" s="659"/>
      <c r="DC11" s="659"/>
      <c r="DD11" s="627">
        <v>4618</v>
      </c>
      <c r="DE11" s="622"/>
      <c r="DF11" s="622"/>
      <c r="DG11" s="622"/>
      <c r="DH11" s="622"/>
      <c r="DI11" s="622"/>
      <c r="DJ11" s="622"/>
      <c r="DK11" s="622"/>
      <c r="DL11" s="622"/>
      <c r="DM11" s="622"/>
      <c r="DN11" s="622"/>
      <c r="DO11" s="622"/>
      <c r="DP11" s="623"/>
      <c r="DQ11" s="627">
        <v>118356</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v>1830</v>
      </c>
      <c r="S12" s="622"/>
      <c r="T12" s="622"/>
      <c r="U12" s="622"/>
      <c r="V12" s="622"/>
      <c r="W12" s="622"/>
      <c r="X12" s="622"/>
      <c r="Y12" s="623"/>
      <c r="Z12" s="659">
        <v>0</v>
      </c>
      <c r="AA12" s="659"/>
      <c r="AB12" s="659"/>
      <c r="AC12" s="659"/>
      <c r="AD12" s="660">
        <v>1830</v>
      </c>
      <c r="AE12" s="660"/>
      <c r="AF12" s="660"/>
      <c r="AG12" s="660"/>
      <c r="AH12" s="660"/>
      <c r="AI12" s="660"/>
      <c r="AJ12" s="660"/>
      <c r="AK12" s="660"/>
      <c r="AL12" s="624">
        <v>0</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6832483</v>
      </c>
      <c r="BH12" s="622"/>
      <c r="BI12" s="622"/>
      <c r="BJ12" s="622"/>
      <c r="BK12" s="622"/>
      <c r="BL12" s="622"/>
      <c r="BM12" s="622"/>
      <c r="BN12" s="623"/>
      <c r="BO12" s="659">
        <v>41.7</v>
      </c>
      <c r="BP12" s="659"/>
      <c r="BQ12" s="659"/>
      <c r="BR12" s="659"/>
      <c r="BS12" s="660" t="s">
        <v>231</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599106</v>
      </c>
      <c r="CS12" s="622"/>
      <c r="CT12" s="622"/>
      <c r="CU12" s="622"/>
      <c r="CV12" s="622"/>
      <c r="CW12" s="622"/>
      <c r="CX12" s="622"/>
      <c r="CY12" s="623"/>
      <c r="CZ12" s="659">
        <v>2</v>
      </c>
      <c r="DA12" s="659"/>
      <c r="DB12" s="659"/>
      <c r="DC12" s="659"/>
      <c r="DD12" s="627" t="s">
        <v>148</v>
      </c>
      <c r="DE12" s="622"/>
      <c r="DF12" s="622"/>
      <c r="DG12" s="622"/>
      <c r="DH12" s="622"/>
      <c r="DI12" s="622"/>
      <c r="DJ12" s="622"/>
      <c r="DK12" s="622"/>
      <c r="DL12" s="622"/>
      <c r="DM12" s="622"/>
      <c r="DN12" s="622"/>
      <c r="DO12" s="622"/>
      <c r="DP12" s="623"/>
      <c r="DQ12" s="627">
        <v>466454</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148</v>
      </c>
      <c r="S13" s="622"/>
      <c r="T13" s="622"/>
      <c r="U13" s="622"/>
      <c r="V13" s="622"/>
      <c r="W13" s="622"/>
      <c r="X13" s="622"/>
      <c r="Y13" s="623"/>
      <c r="Z13" s="659" t="s">
        <v>148</v>
      </c>
      <c r="AA13" s="659"/>
      <c r="AB13" s="659"/>
      <c r="AC13" s="659"/>
      <c r="AD13" s="660" t="s">
        <v>231</v>
      </c>
      <c r="AE13" s="660"/>
      <c r="AF13" s="660"/>
      <c r="AG13" s="660"/>
      <c r="AH13" s="660"/>
      <c r="AI13" s="660"/>
      <c r="AJ13" s="660"/>
      <c r="AK13" s="660"/>
      <c r="AL13" s="624" t="s">
        <v>148</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6819303</v>
      </c>
      <c r="BH13" s="622"/>
      <c r="BI13" s="622"/>
      <c r="BJ13" s="622"/>
      <c r="BK13" s="622"/>
      <c r="BL13" s="622"/>
      <c r="BM13" s="622"/>
      <c r="BN13" s="623"/>
      <c r="BO13" s="659">
        <v>41.6</v>
      </c>
      <c r="BP13" s="659"/>
      <c r="BQ13" s="659"/>
      <c r="BR13" s="659"/>
      <c r="BS13" s="660" t="s">
        <v>148</v>
      </c>
      <c r="BT13" s="660"/>
      <c r="BU13" s="660"/>
      <c r="BV13" s="660"/>
      <c r="BW13" s="660"/>
      <c r="BX13" s="660"/>
      <c r="BY13" s="660"/>
      <c r="BZ13" s="660"/>
      <c r="CA13" s="660"/>
      <c r="CB13" s="695"/>
      <c r="CD13" s="618" t="s">
        <v>258</v>
      </c>
      <c r="CE13" s="619"/>
      <c r="CF13" s="619"/>
      <c r="CG13" s="619"/>
      <c r="CH13" s="619"/>
      <c r="CI13" s="619"/>
      <c r="CJ13" s="619"/>
      <c r="CK13" s="619"/>
      <c r="CL13" s="619"/>
      <c r="CM13" s="619"/>
      <c r="CN13" s="619"/>
      <c r="CO13" s="619"/>
      <c r="CP13" s="619"/>
      <c r="CQ13" s="620"/>
      <c r="CR13" s="621">
        <v>2778110</v>
      </c>
      <c r="CS13" s="622"/>
      <c r="CT13" s="622"/>
      <c r="CU13" s="622"/>
      <c r="CV13" s="622"/>
      <c r="CW13" s="622"/>
      <c r="CX13" s="622"/>
      <c r="CY13" s="623"/>
      <c r="CZ13" s="659">
        <v>9.1</v>
      </c>
      <c r="DA13" s="659"/>
      <c r="DB13" s="659"/>
      <c r="DC13" s="659"/>
      <c r="DD13" s="627">
        <v>1113155</v>
      </c>
      <c r="DE13" s="622"/>
      <c r="DF13" s="622"/>
      <c r="DG13" s="622"/>
      <c r="DH13" s="622"/>
      <c r="DI13" s="622"/>
      <c r="DJ13" s="622"/>
      <c r="DK13" s="622"/>
      <c r="DL13" s="622"/>
      <c r="DM13" s="622"/>
      <c r="DN13" s="622"/>
      <c r="DO13" s="622"/>
      <c r="DP13" s="623"/>
      <c r="DQ13" s="627">
        <v>2136919</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v>3</v>
      </c>
      <c r="S14" s="622"/>
      <c r="T14" s="622"/>
      <c r="U14" s="622"/>
      <c r="V14" s="622"/>
      <c r="W14" s="622"/>
      <c r="X14" s="622"/>
      <c r="Y14" s="623"/>
      <c r="Z14" s="659">
        <v>0</v>
      </c>
      <c r="AA14" s="659"/>
      <c r="AB14" s="659"/>
      <c r="AC14" s="659"/>
      <c r="AD14" s="660">
        <v>3</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178350</v>
      </c>
      <c r="BH14" s="622"/>
      <c r="BI14" s="622"/>
      <c r="BJ14" s="622"/>
      <c r="BK14" s="622"/>
      <c r="BL14" s="622"/>
      <c r="BM14" s="622"/>
      <c r="BN14" s="623"/>
      <c r="BO14" s="659">
        <v>1.1000000000000001</v>
      </c>
      <c r="BP14" s="659"/>
      <c r="BQ14" s="659"/>
      <c r="BR14" s="659"/>
      <c r="BS14" s="660" t="s">
        <v>148</v>
      </c>
      <c r="BT14" s="660"/>
      <c r="BU14" s="660"/>
      <c r="BV14" s="660"/>
      <c r="BW14" s="660"/>
      <c r="BX14" s="660"/>
      <c r="BY14" s="660"/>
      <c r="BZ14" s="660"/>
      <c r="CA14" s="660"/>
      <c r="CB14" s="695"/>
      <c r="CD14" s="618" t="s">
        <v>261</v>
      </c>
      <c r="CE14" s="619"/>
      <c r="CF14" s="619"/>
      <c r="CG14" s="619"/>
      <c r="CH14" s="619"/>
      <c r="CI14" s="619"/>
      <c r="CJ14" s="619"/>
      <c r="CK14" s="619"/>
      <c r="CL14" s="619"/>
      <c r="CM14" s="619"/>
      <c r="CN14" s="619"/>
      <c r="CO14" s="619"/>
      <c r="CP14" s="619"/>
      <c r="CQ14" s="620"/>
      <c r="CR14" s="621">
        <v>1043517</v>
      </c>
      <c r="CS14" s="622"/>
      <c r="CT14" s="622"/>
      <c r="CU14" s="622"/>
      <c r="CV14" s="622"/>
      <c r="CW14" s="622"/>
      <c r="CX14" s="622"/>
      <c r="CY14" s="623"/>
      <c r="CZ14" s="659">
        <v>3.4</v>
      </c>
      <c r="DA14" s="659"/>
      <c r="DB14" s="659"/>
      <c r="DC14" s="659"/>
      <c r="DD14" s="627">
        <v>10265</v>
      </c>
      <c r="DE14" s="622"/>
      <c r="DF14" s="622"/>
      <c r="DG14" s="622"/>
      <c r="DH14" s="622"/>
      <c r="DI14" s="622"/>
      <c r="DJ14" s="622"/>
      <c r="DK14" s="622"/>
      <c r="DL14" s="622"/>
      <c r="DM14" s="622"/>
      <c r="DN14" s="622"/>
      <c r="DO14" s="622"/>
      <c r="DP14" s="623"/>
      <c r="DQ14" s="627">
        <v>986214</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231</v>
      </c>
      <c r="AE15" s="660"/>
      <c r="AF15" s="660"/>
      <c r="AG15" s="660"/>
      <c r="AH15" s="660"/>
      <c r="AI15" s="660"/>
      <c r="AJ15" s="660"/>
      <c r="AK15" s="660"/>
      <c r="AL15" s="624" t="s">
        <v>148</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433480</v>
      </c>
      <c r="BH15" s="622"/>
      <c r="BI15" s="622"/>
      <c r="BJ15" s="622"/>
      <c r="BK15" s="622"/>
      <c r="BL15" s="622"/>
      <c r="BM15" s="622"/>
      <c r="BN15" s="623"/>
      <c r="BO15" s="659">
        <v>2.6</v>
      </c>
      <c r="BP15" s="659"/>
      <c r="BQ15" s="659"/>
      <c r="BR15" s="659"/>
      <c r="BS15" s="660" t="s">
        <v>231</v>
      </c>
      <c r="BT15" s="660"/>
      <c r="BU15" s="660"/>
      <c r="BV15" s="660"/>
      <c r="BW15" s="660"/>
      <c r="BX15" s="660"/>
      <c r="BY15" s="660"/>
      <c r="BZ15" s="660"/>
      <c r="CA15" s="660"/>
      <c r="CB15" s="695"/>
      <c r="CD15" s="618" t="s">
        <v>264</v>
      </c>
      <c r="CE15" s="619"/>
      <c r="CF15" s="619"/>
      <c r="CG15" s="619"/>
      <c r="CH15" s="619"/>
      <c r="CI15" s="619"/>
      <c r="CJ15" s="619"/>
      <c r="CK15" s="619"/>
      <c r="CL15" s="619"/>
      <c r="CM15" s="619"/>
      <c r="CN15" s="619"/>
      <c r="CO15" s="619"/>
      <c r="CP15" s="619"/>
      <c r="CQ15" s="620"/>
      <c r="CR15" s="621">
        <v>4203874</v>
      </c>
      <c r="CS15" s="622"/>
      <c r="CT15" s="622"/>
      <c r="CU15" s="622"/>
      <c r="CV15" s="622"/>
      <c r="CW15" s="622"/>
      <c r="CX15" s="622"/>
      <c r="CY15" s="623"/>
      <c r="CZ15" s="659">
        <v>13.7</v>
      </c>
      <c r="DA15" s="659"/>
      <c r="DB15" s="659"/>
      <c r="DC15" s="659"/>
      <c r="DD15" s="627">
        <v>647798</v>
      </c>
      <c r="DE15" s="622"/>
      <c r="DF15" s="622"/>
      <c r="DG15" s="622"/>
      <c r="DH15" s="622"/>
      <c r="DI15" s="622"/>
      <c r="DJ15" s="622"/>
      <c r="DK15" s="622"/>
      <c r="DL15" s="622"/>
      <c r="DM15" s="622"/>
      <c r="DN15" s="622"/>
      <c r="DO15" s="622"/>
      <c r="DP15" s="623"/>
      <c r="DQ15" s="627">
        <v>3153412</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50894</v>
      </c>
      <c r="S16" s="622"/>
      <c r="T16" s="622"/>
      <c r="U16" s="622"/>
      <c r="V16" s="622"/>
      <c r="W16" s="622"/>
      <c r="X16" s="622"/>
      <c r="Y16" s="623"/>
      <c r="Z16" s="659">
        <v>0.2</v>
      </c>
      <c r="AA16" s="659"/>
      <c r="AB16" s="659"/>
      <c r="AC16" s="659"/>
      <c r="AD16" s="660">
        <v>50894</v>
      </c>
      <c r="AE16" s="660"/>
      <c r="AF16" s="660"/>
      <c r="AG16" s="660"/>
      <c r="AH16" s="660"/>
      <c r="AI16" s="660"/>
      <c r="AJ16" s="660"/>
      <c r="AK16" s="660"/>
      <c r="AL16" s="624">
        <v>0.3</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148</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695"/>
      <c r="CD16" s="618" t="s">
        <v>267</v>
      </c>
      <c r="CE16" s="619"/>
      <c r="CF16" s="619"/>
      <c r="CG16" s="619"/>
      <c r="CH16" s="619"/>
      <c r="CI16" s="619"/>
      <c r="CJ16" s="619"/>
      <c r="CK16" s="619"/>
      <c r="CL16" s="619"/>
      <c r="CM16" s="619"/>
      <c r="CN16" s="619"/>
      <c r="CO16" s="619"/>
      <c r="CP16" s="619"/>
      <c r="CQ16" s="620"/>
      <c r="CR16" s="621" t="s">
        <v>131</v>
      </c>
      <c r="CS16" s="622"/>
      <c r="CT16" s="622"/>
      <c r="CU16" s="622"/>
      <c r="CV16" s="622"/>
      <c r="CW16" s="622"/>
      <c r="CX16" s="622"/>
      <c r="CY16" s="623"/>
      <c r="CZ16" s="659" t="s">
        <v>231</v>
      </c>
      <c r="DA16" s="659"/>
      <c r="DB16" s="659"/>
      <c r="DC16" s="659"/>
      <c r="DD16" s="627" t="s">
        <v>231</v>
      </c>
      <c r="DE16" s="622"/>
      <c r="DF16" s="622"/>
      <c r="DG16" s="622"/>
      <c r="DH16" s="622"/>
      <c r="DI16" s="622"/>
      <c r="DJ16" s="622"/>
      <c r="DK16" s="622"/>
      <c r="DL16" s="622"/>
      <c r="DM16" s="622"/>
      <c r="DN16" s="622"/>
      <c r="DO16" s="622"/>
      <c r="DP16" s="623"/>
      <c r="DQ16" s="627" t="s">
        <v>148</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210128</v>
      </c>
      <c r="S17" s="622"/>
      <c r="T17" s="622"/>
      <c r="U17" s="622"/>
      <c r="V17" s="622"/>
      <c r="W17" s="622"/>
      <c r="X17" s="622"/>
      <c r="Y17" s="623"/>
      <c r="Z17" s="659">
        <v>0.6</v>
      </c>
      <c r="AA17" s="659"/>
      <c r="AB17" s="659"/>
      <c r="AC17" s="659"/>
      <c r="AD17" s="660">
        <v>210128</v>
      </c>
      <c r="AE17" s="660"/>
      <c r="AF17" s="660"/>
      <c r="AG17" s="660"/>
      <c r="AH17" s="660"/>
      <c r="AI17" s="660"/>
      <c r="AJ17" s="660"/>
      <c r="AK17" s="660"/>
      <c r="AL17" s="624">
        <v>1.1000000000000001</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148</v>
      </c>
      <c r="BH17" s="622"/>
      <c r="BI17" s="622"/>
      <c r="BJ17" s="622"/>
      <c r="BK17" s="622"/>
      <c r="BL17" s="622"/>
      <c r="BM17" s="622"/>
      <c r="BN17" s="623"/>
      <c r="BO17" s="659" t="s">
        <v>231</v>
      </c>
      <c r="BP17" s="659"/>
      <c r="BQ17" s="659"/>
      <c r="BR17" s="659"/>
      <c r="BS17" s="660" t="s">
        <v>148</v>
      </c>
      <c r="BT17" s="660"/>
      <c r="BU17" s="660"/>
      <c r="BV17" s="660"/>
      <c r="BW17" s="660"/>
      <c r="BX17" s="660"/>
      <c r="BY17" s="660"/>
      <c r="BZ17" s="660"/>
      <c r="CA17" s="660"/>
      <c r="CB17" s="695"/>
      <c r="CD17" s="618" t="s">
        <v>270</v>
      </c>
      <c r="CE17" s="619"/>
      <c r="CF17" s="619"/>
      <c r="CG17" s="619"/>
      <c r="CH17" s="619"/>
      <c r="CI17" s="619"/>
      <c r="CJ17" s="619"/>
      <c r="CK17" s="619"/>
      <c r="CL17" s="619"/>
      <c r="CM17" s="619"/>
      <c r="CN17" s="619"/>
      <c r="CO17" s="619"/>
      <c r="CP17" s="619"/>
      <c r="CQ17" s="620"/>
      <c r="CR17" s="621">
        <v>1014536</v>
      </c>
      <c r="CS17" s="622"/>
      <c r="CT17" s="622"/>
      <c r="CU17" s="622"/>
      <c r="CV17" s="622"/>
      <c r="CW17" s="622"/>
      <c r="CX17" s="622"/>
      <c r="CY17" s="623"/>
      <c r="CZ17" s="659">
        <v>3.3</v>
      </c>
      <c r="DA17" s="659"/>
      <c r="DB17" s="659"/>
      <c r="DC17" s="659"/>
      <c r="DD17" s="627" t="s">
        <v>131</v>
      </c>
      <c r="DE17" s="622"/>
      <c r="DF17" s="622"/>
      <c r="DG17" s="622"/>
      <c r="DH17" s="622"/>
      <c r="DI17" s="622"/>
      <c r="DJ17" s="622"/>
      <c r="DK17" s="622"/>
      <c r="DL17" s="622"/>
      <c r="DM17" s="622"/>
      <c r="DN17" s="622"/>
      <c r="DO17" s="622"/>
      <c r="DP17" s="623"/>
      <c r="DQ17" s="627">
        <v>1014536</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156459</v>
      </c>
      <c r="S18" s="622"/>
      <c r="T18" s="622"/>
      <c r="U18" s="622"/>
      <c r="V18" s="622"/>
      <c r="W18" s="622"/>
      <c r="X18" s="622"/>
      <c r="Y18" s="623"/>
      <c r="Z18" s="659">
        <v>0.5</v>
      </c>
      <c r="AA18" s="659"/>
      <c r="AB18" s="659"/>
      <c r="AC18" s="659"/>
      <c r="AD18" s="660">
        <v>156459</v>
      </c>
      <c r="AE18" s="660"/>
      <c r="AF18" s="660"/>
      <c r="AG18" s="660"/>
      <c r="AH18" s="660"/>
      <c r="AI18" s="660"/>
      <c r="AJ18" s="660"/>
      <c r="AK18" s="660"/>
      <c r="AL18" s="624">
        <v>0.8</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148</v>
      </c>
      <c r="BH18" s="622"/>
      <c r="BI18" s="622"/>
      <c r="BJ18" s="622"/>
      <c r="BK18" s="622"/>
      <c r="BL18" s="622"/>
      <c r="BM18" s="622"/>
      <c r="BN18" s="623"/>
      <c r="BO18" s="659" t="s">
        <v>148</v>
      </c>
      <c r="BP18" s="659"/>
      <c r="BQ18" s="659"/>
      <c r="BR18" s="659"/>
      <c r="BS18" s="660" t="s">
        <v>148</v>
      </c>
      <c r="BT18" s="660"/>
      <c r="BU18" s="660"/>
      <c r="BV18" s="660"/>
      <c r="BW18" s="660"/>
      <c r="BX18" s="660"/>
      <c r="BY18" s="660"/>
      <c r="BZ18" s="660"/>
      <c r="CA18" s="660"/>
      <c r="CB18" s="695"/>
      <c r="CD18" s="618" t="s">
        <v>273</v>
      </c>
      <c r="CE18" s="619"/>
      <c r="CF18" s="619"/>
      <c r="CG18" s="619"/>
      <c r="CH18" s="619"/>
      <c r="CI18" s="619"/>
      <c r="CJ18" s="619"/>
      <c r="CK18" s="619"/>
      <c r="CL18" s="619"/>
      <c r="CM18" s="619"/>
      <c r="CN18" s="619"/>
      <c r="CO18" s="619"/>
      <c r="CP18" s="619"/>
      <c r="CQ18" s="620"/>
      <c r="CR18" s="621" t="s">
        <v>231</v>
      </c>
      <c r="CS18" s="622"/>
      <c r="CT18" s="622"/>
      <c r="CU18" s="622"/>
      <c r="CV18" s="622"/>
      <c r="CW18" s="622"/>
      <c r="CX18" s="622"/>
      <c r="CY18" s="623"/>
      <c r="CZ18" s="659" t="s">
        <v>148</v>
      </c>
      <c r="DA18" s="659"/>
      <c r="DB18" s="659"/>
      <c r="DC18" s="659"/>
      <c r="DD18" s="627" t="s">
        <v>231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154522</v>
      </c>
      <c r="S19" s="622"/>
      <c r="T19" s="622"/>
      <c r="U19" s="622"/>
      <c r="V19" s="622"/>
      <c r="W19" s="622"/>
      <c r="X19" s="622"/>
      <c r="Y19" s="623"/>
      <c r="Z19" s="659">
        <v>0.5</v>
      </c>
      <c r="AA19" s="659"/>
      <c r="AB19" s="659"/>
      <c r="AC19" s="659"/>
      <c r="AD19" s="660">
        <v>154522</v>
      </c>
      <c r="AE19" s="660"/>
      <c r="AF19" s="660"/>
      <c r="AG19" s="660"/>
      <c r="AH19" s="660"/>
      <c r="AI19" s="660"/>
      <c r="AJ19" s="660"/>
      <c r="AK19" s="660"/>
      <c r="AL19" s="624">
        <v>0.8</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608525</v>
      </c>
      <c r="BH19" s="622"/>
      <c r="BI19" s="622"/>
      <c r="BJ19" s="622"/>
      <c r="BK19" s="622"/>
      <c r="BL19" s="622"/>
      <c r="BM19" s="622"/>
      <c r="BN19" s="623"/>
      <c r="BO19" s="659">
        <v>3.7</v>
      </c>
      <c r="BP19" s="659"/>
      <c r="BQ19" s="659"/>
      <c r="BR19" s="659"/>
      <c r="BS19" s="660" t="s">
        <v>231</v>
      </c>
      <c r="BT19" s="660"/>
      <c r="BU19" s="660"/>
      <c r="BV19" s="660"/>
      <c r="BW19" s="660"/>
      <c r="BX19" s="660"/>
      <c r="BY19" s="660"/>
      <c r="BZ19" s="660"/>
      <c r="CA19" s="660"/>
      <c r="CB19" s="695"/>
      <c r="CD19" s="618" t="s">
        <v>276</v>
      </c>
      <c r="CE19" s="619"/>
      <c r="CF19" s="619"/>
      <c r="CG19" s="619"/>
      <c r="CH19" s="619"/>
      <c r="CI19" s="619"/>
      <c r="CJ19" s="619"/>
      <c r="CK19" s="619"/>
      <c r="CL19" s="619"/>
      <c r="CM19" s="619"/>
      <c r="CN19" s="619"/>
      <c r="CO19" s="619"/>
      <c r="CP19" s="619"/>
      <c r="CQ19" s="620"/>
      <c r="CR19" s="621" t="s">
        <v>148</v>
      </c>
      <c r="CS19" s="622"/>
      <c r="CT19" s="622"/>
      <c r="CU19" s="622"/>
      <c r="CV19" s="622"/>
      <c r="CW19" s="622"/>
      <c r="CX19" s="622"/>
      <c r="CY19" s="623"/>
      <c r="CZ19" s="659" t="s">
        <v>148</v>
      </c>
      <c r="DA19" s="659"/>
      <c r="DB19" s="659"/>
      <c r="DC19" s="659"/>
      <c r="DD19" s="627" t="s">
        <v>148</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15">
      <c r="B20" s="696" t="s">
        <v>277</v>
      </c>
      <c r="C20" s="697"/>
      <c r="D20" s="697"/>
      <c r="E20" s="697"/>
      <c r="F20" s="697"/>
      <c r="G20" s="697"/>
      <c r="H20" s="697"/>
      <c r="I20" s="697"/>
      <c r="J20" s="697"/>
      <c r="K20" s="697"/>
      <c r="L20" s="697"/>
      <c r="M20" s="697"/>
      <c r="N20" s="697"/>
      <c r="O20" s="697"/>
      <c r="P20" s="697"/>
      <c r="Q20" s="698"/>
      <c r="R20" s="621">
        <v>1937</v>
      </c>
      <c r="S20" s="622"/>
      <c r="T20" s="622"/>
      <c r="U20" s="622"/>
      <c r="V20" s="622"/>
      <c r="W20" s="622"/>
      <c r="X20" s="622"/>
      <c r="Y20" s="623"/>
      <c r="Z20" s="659">
        <v>0</v>
      </c>
      <c r="AA20" s="659"/>
      <c r="AB20" s="659"/>
      <c r="AC20" s="659"/>
      <c r="AD20" s="660">
        <v>1937</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608525</v>
      </c>
      <c r="BH20" s="622"/>
      <c r="BI20" s="622"/>
      <c r="BJ20" s="622"/>
      <c r="BK20" s="622"/>
      <c r="BL20" s="622"/>
      <c r="BM20" s="622"/>
      <c r="BN20" s="623"/>
      <c r="BO20" s="659">
        <v>3.7</v>
      </c>
      <c r="BP20" s="659"/>
      <c r="BQ20" s="659"/>
      <c r="BR20" s="659"/>
      <c r="BS20" s="660" t="s">
        <v>231</v>
      </c>
      <c r="BT20" s="660"/>
      <c r="BU20" s="660"/>
      <c r="BV20" s="660"/>
      <c r="BW20" s="660"/>
      <c r="BX20" s="660"/>
      <c r="BY20" s="660"/>
      <c r="BZ20" s="660"/>
      <c r="CA20" s="660"/>
      <c r="CB20" s="695"/>
      <c r="CD20" s="618" t="s">
        <v>279</v>
      </c>
      <c r="CE20" s="619"/>
      <c r="CF20" s="619"/>
      <c r="CG20" s="619"/>
      <c r="CH20" s="619"/>
      <c r="CI20" s="619"/>
      <c r="CJ20" s="619"/>
      <c r="CK20" s="619"/>
      <c r="CL20" s="619"/>
      <c r="CM20" s="619"/>
      <c r="CN20" s="619"/>
      <c r="CO20" s="619"/>
      <c r="CP20" s="619"/>
      <c r="CQ20" s="620"/>
      <c r="CR20" s="621">
        <v>30683923</v>
      </c>
      <c r="CS20" s="622"/>
      <c r="CT20" s="622"/>
      <c r="CU20" s="622"/>
      <c r="CV20" s="622"/>
      <c r="CW20" s="622"/>
      <c r="CX20" s="622"/>
      <c r="CY20" s="623"/>
      <c r="CZ20" s="659">
        <v>100</v>
      </c>
      <c r="DA20" s="659"/>
      <c r="DB20" s="659"/>
      <c r="DC20" s="659"/>
      <c r="DD20" s="627">
        <v>2406512</v>
      </c>
      <c r="DE20" s="622"/>
      <c r="DF20" s="622"/>
      <c r="DG20" s="622"/>
      <c r="DH20" s="622"/>
      <c r="DI20" s="622"/>
      <c r="DJ20" s="622"/>
      <c r="DK20" s="622"/>
      <c r="DL20" s="622"/>
      <c r="DM20" s="622"/>
      <c r="DN20" s="622"/>
      <c r="DO20" s="622"/>
      <c r="DP20" s="623"/>
      <c r="DQ20" s="627">
        <v>20950914</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196720</v>
      </c>
      <c r="S21" s="622"/>
      <c r="T21" s="622"/>
      <c r="U21" s="622"/>
      <c r="V21" s="622"/>
      <c r="W21" s="622"/>
      <c r="X21" s="622"/>
      <c r="Y21" s="623"/>
      <c r="Z21" s="659">
        <v>0.6</v>
      </c>
      <c r="AA21" s="659"/>
      <c r="AB21" s="659"/>
      <c r="AC21" s="659"/>
      <c r="AD21" s="660">
        <v>44720</v>
      </c>
      <c r="AE21" s="660"/>
      <c r="AF21" s="660"/>
      <c r="AG21" s="660"/>
      <c r="AH21" s="660"/>
      <c r="AI21" s="660"/>
      <c r="AJ21" s="660"/>
      <c r="AK21" s="660"/>
      <c r="AL21" s="624">
        <v>0.2</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t="s">
        <v>148</v>
      </c>
      <c r="BH21" s="622"/>
      <c r="BI21" s="622"/>
      <c r="BJ21" s="622"/>
      <c r="BK21" s="622"/>
      <c r="BL21" s="622"/>
      <c r="BM21" s="622"/>
      <c r="BN21" s="623"/>
      <c r="BO21" s="659" t="s">
        <v>231</v>
      </c>
      <c r="BP21" s="659"/>
      <c r="BQ21" s="659"/>
      <c r="BR21" s="659"/>
      <c r="BS21" s="660" t="s">
        <v>131</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44720</v>
      </c>
      <c r="S22" s="622"/>
      <c r="T22" s="622"/>
      <c r="U22" s="622"/>
      <c r="V22" s="622"/>
      <c r="W22" s="622"/>
      <c r="X22" s="622"/>
      <c r="Y22" s="623"/>
      <c r="Z22" s="659">
        <v>0.1</v>
      </c>
      <c r="AA22" s="659"/>
      <c r="AB22" s="659"/>
      <c r="AC22" s="659"/>
      <c r="AD22" s="660">
        <v>44720</v>
      </c>
      <c r="AE22" s="660"/>
      <c r="AF22" s="660"/>
      <c r="AG22" s="660"/>
      <c r="AH22" s="660"/>
      <c r="AI22" s="660"/>
      <c r="AJ22" s="660"/>
      <c r="AK22" s="660"/>
      <c r="AL22" s="624">
        <v>0.2</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59" t="s">
        <v>148</v>
      </c>
      <c r="BP22" s="659"/>
      <c r="BQ22" s="659"/>
      <c r="BR22" s="659"/>
      <c r="BS22" s="660" t="s">
        <v>148</v>
      </c>
      <c r="BT22" s="660"/>
      <c r="BU22" s="660"/>
      <c r="BV22" s="660"/>
      <c r="BW22" s="660"/>
      <c r="BX22" s="660"/>
      <c r="BY22" s="660"/>
      <c r="BZ22" s="660"/>
      <c r="CA22" s="660"/>
      <c r="CB22" s="695"/>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285</v>
      </c>
      <c r="C23" s="619"/>
      <c r="D23" s="619"/>
      <c r="E23" s="619"/>
      <c r="F23" s="619"/>
      <c r="G23" s="619"/>
      <c r="H23" s="619"/>
      <c r="I23" s="619"/>
      <c r="J23" s="619"/>
      <c r="K23" s="619"/>
      <c r="L23" s="619"/>
      <c r="M23" s="619"/>
      <c r="N23" s="619"/>
      <c r="O23" s="619"/>
      <c r="P23" s="619"/>
      <c r="Q23" s="620"/>
      <c r="R23" s="621">
        <v>152000</v>
      </c>
      <c r="S23" s="622"/>
      <c r="T23" s="622"/>
      <c r="U23" s="622"/>
      <c r="V23" s="622"/>
      <c r="W23" s="622"/>
      <c r="X23" s="622"/>
      <c r="Y23" s="623"/>
      <c r="Z23" s="659">
        <v>0.5</v>
      </c>
      <c r="AA23" s="659"/>
      <c r="AB23" s="659"/>
      <c r="AC23" s="659"/>
      <c r="AD23" s="660" t="s">
        <v>131</v>
      </c>
      <c r="AE23" s="660"/>
      <c r="AF23" s="660"/>
      <c r="AG23" s="660"/>
      <c r="AH23" s="660"/>
      <c r="AI23" s="660"/>
      <c r="AJ23" s="660"/>
      <c r="AK23" s="660"/>
      <c r="AL23" s="624" t="s">
        <v>231</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v>608525</v>
      </c>
      <c r="BH23" s="622"/>
      <c r="BI23" s="622"/>
      <c r="BJ23" s="622"/>
      <c r="BK23" s="622"/>
      <c r="BL23" s="622"/>
      <c r="BM23" s="622"/>
      <c r="BN23" s="623"/>
      <c r="BO23" s="659">
        <v>3.7</v>
      </c>
      <c r="BP23" s="659"/>
      <c r="BQ23" s="659"/>
      <c r="BR23" s="659"/>
      <c r="BS23" s="660" t="s">
        <v>131</v>
      </c>
      <c r="BT23" s="660"/>
      <c r="BU23" s="660"/>
      <c r="BV23" s="660"/>
      <c r="BW23" s="660"/>
      <c r="BX23" s="660"/>
      <c r="BY23" s="660"/>
      <c r="BZ23" s="660"/>
      <c r="CA23" s="660"/>
      <c r="CB23" s="695"/>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59" t="s">
        <v>231</v>
      </c>
      <c r="AA24" s="659"/>
      <c r="AB24" s="659"/>
      <c r="AC24" s="659"/>
      <c r="AD24" s="660" t="s">
        <v>231</v>
      </c>
      <c r="AE24" s="660"/>
      <c r="AF24" s="660"/>
      <c r="AG24" s="660"/>
      <c r="AH24" s="660"/>
      <c r="AI24" s="660"/>
      <c r="AJ24" s="660"/>
      <c r="AK24" s="660"/>
      <c r="AL24" s="624" t="s">
        <v>148</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148</v>
      </c>
      <c r="BH24" s="622"/>
      <c r="BI24" s="622"/>
      <c r="BJ24" s="622"/>
      <c r="BK24" s="622"/>
      <c r="BL24" s="622"/>
      <c r="BM24" s="622"/>
      <c r="BN24" s="623"/>
      <c r="BO24" s="659" t="s">
        <v>131</v>
      </c>
      <c r="BP24" s="659"/>
      <c r="BQ24" s="659"/>
      <c r="BR24" s="659"/>
      <c r="BS24" s="660" t="s">
        <v>148</v>
      </c>
      <c r="BT24" s="660"/>
      <c r="BU24" s="660"/>
      <c r="BV24" s="660"/>
      <c r="BW24" s="660"/>
      <c r="BX24" s="660"/>
      <c r="BY24" s="660"/>
      <c r="BZ24" s="660"/>
      <c r="CA24" s="660"/>
      <c r="CB24" s="695"/>
      <c r="CD24" s="679" t="s">
        <v>294</v>
      </c>
      <c r="CE24" s="680"/>
      <c r="CF24" s="680"/>
      <c r="CG24" s="680"/>
      <c r="CH24" s="680"/>
      <c r="CI24" s="680"/>
      <c r="CJ24" s="680"/>
      <c r="CK24" s="680"/>
      <c r="CL24" s="680"/>
      <c r="CM24" s="680"/>
      <c r="CN24" s="680"/>
      <c r="CO24" s="680"/>
      <c r="CP24" s="680"/>
      <c r="CQ24" s="681"/>
      <c r="CR24" s="676">
        <v>13309136</v>
      </c>
      <c r="CS24" s="677"/>
      <c r="CT24" s="677"/>
      <c r="CU24" s="677"/>
      <c r="CV24" s="677"/>
      <c r="CW24" s="677"/>
      <c r="CX24" s="677"/>
      <c r="CY24" s="702"/>
      <c r="CZ24" s="703">
        <v>43.4</v>
      </c>
      <c r="DA24" s="685"/>
      <c r="DB24" s="685"/>
      <c r="DC24" s="705"/>
      <c r="DD24" s="701">
        <v>8004126</v>
      </c>
      <c r="DE24" s="677"/>
      <c r="DF24" s="677"/>
      <c r="DG24" s="677"/>
      <c r="DH24" s="677"/>
      <c r="DI24" s="677"/>
      <c r="DJ24" s="677"/>
      <c r="DK24" s="702"/>
      <c r="DL24" s="701">
        <v>7659713</v>
      </c>
      <c r="DM24" s="677"/>
      <c r="DN24" s="677"/>
      <c r="DO24" s="677"/>
      <c r="DP24" s="677"/>
      <c r="DQ24" s="677"/>
      <c r="DR24" s="677"/>
      <c r="DS24" s="677"/>
      <c r="DT24" s="677"/>
      <c r="DU24" s="677"/>
      <c r="DV24" s="702"/>
      <c r="DW24" s="703">
        <v>40.4</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19653622</v>
      </c>
      <c r="S25" s="622"/>
      <c r="T25" s="622"/>
      <c r="U25" s="622"/>
      <c r="V25" s="622"/>
      <c r="W25" s="622"/>
      <c r="X25" s="622"/>
      <c r="Y25" s="623"/>
      <c r="Z25" s="659">
        <v>59.7</v>
      </c>
      <c r="AA25" s="659"/>
      <c r="AB25" s="659"/>
      <c r="AC25" s="659"/>
      <c r="AD25" s="660">
        <v>18893097</v>
      </c>
      <c r="AE25" s="660"/>
      <c r="AF25" s="660"/>
      <c r="AG25" s="660"/>
      <c r="AH25" s="660"/>
      <c r="AI25" s="660"/>
      <c r="AJ25" s="660"/>
      <c r="AK25" s="660"/>
      <c r="AL25" s="624">
        <v>99.6</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148</v>
      </c>
      <c r="BH25" s="622"/>
      <c r="BI25" s="622"/>
      <c r="BJ25" s="622"/>
      <c r="BK25" s="622"/>
      <c r="BL25" s="622"/>
      <c r="BM25" s="622"/>
      <c r="BN25" s="623"/>
      <c r="BO25" s="659" t="s">
        <v>148</v>
      </c>
      <c r="BP25" s="659"/>
      <c r="BQ25" s="659"/>
      <c r="BR25" s="659"/>
      <c r="BS25" s="660" t="s">
        <v>231</v>
      </c>
      <c r="BT25" s="660"/>
      <c r="BU25" s="660"/>
      <c r="BV25" s="660"/>
      <c r="BW25" s="660"/>
      <c r="BX25" s="660"/>
      <c r="BY25" s="660"/>
      <c r="BZ25" s="660"/>
      <c r="CA25" s="660"/>
      <c r="CB25" s="695"/>
      <c r="CD25" s="618" t="s">
        <v>297</v>
      </c>
      <c r="CE25" s="619"/>
      <c r="CF25" s="619"/>
      <c r="CG25" s="619"/>
      <c r="CH25" s="619"/>
      <c r="CI25" s="619"/>
      <c r="CJ25" s="619"/>
      <c r="CK25" s="619"/>
      <c r="CL25" s="619"/>
      <c r="CM25" s="619"/>
      <c r="CN25" s="619"/>
      <c r="CO25" s="619"/>
      <c r="CP25" s="619"/>
      <c r="CQ25" s="620"/>
      <c r="CR25" s="621">
        <v>4813313</v>
      </c>
      <c r="CS25" s="634"/>
      <c r="CT25" s="634"/>
      <c r="CU25" s="634"/>
      <c r="CV25" s="634"/>
      <c r="CW25" s="634"/>
      <c r="CX25" s="634"/>
      <c r="CY25" s="635"/>
      <c r="CZ25" s="624">
        <v>15.7</v>
      </c>
      <c r="DA25" s="636"/>
      <c r="DB25" s="636"/>
      <c r="DC25" s="637"/>
      <c r="DD25" s="627">
        <v>4434854</v>
      </c>
      <c r="DE25" s="634"/>
      <c r="DF25" s="634"/>
      <c r="DG25" s="634"/>
      <c r="DH25" s="634"/>
      <c r="DI25" s="634"/>
      <c r="DJ25" s="634"/>
      <c r="DK25" s="635"/>
      <c r="DL25" s="627">
        <v>4417377</v>
      </c>
      <c r="DM25" s="634"/>
      <c r="DN25" s="634"/>
      <c r="DO25" s="634"/>
      <c r="DP25" s="634"/>
      <c r="DQ25" s="634"/>
      <c r="DR25" s="634"/>
      <c r="DS25" s="634"/>
      <c r="DT25" s="634"/>
      <c r="DU25" s="634"/>
      <c r="DV25" s="635"/>
      <c r="DW25" s="624">
        <v>23.3</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10825</v>
      </c>
      <c r="S26" s="622"/>
      <c r="T26" s="622"/>
      <c r="U26" s="622"/>
      <c r="V26" s="622"/>
      <c r="W26" s="622"/>
      <c r="X26" s="622"/>
      <c r="Y26" s="623"/>
      <c r="Z26" s="659">
        <v>0</v>
      </c>
      <c r="AA26" s="659"/>
      <c r="AB26" s="659"/>
      <c r="AC26" s="659"/>
      <c r="AD26" s="660">
        <v>10825</v>
      </c>
      <c r="AE26" s="660"/>
      <c r="AF26" s="660"/>
      <c r="AG26" s="660"/>
      <c r="AH26" s="660"/>
      <c r="AI26" s="660"/>
      <c r="AJ26" s="660"/>
      <c r="AK26" s="660"/>
      <c r="AL26" s="624">
        <v>0.1</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148</v>
      </c>
      <c r="BH26" s="622"/>
      <c r="BI26" s="622"/>
      <c r="BJ26" s="622"/>
      <c r="BK26" s="622"/>
      <c r="BL26" s="622"/>
      <c r="BM26" s="622"/>
      <c r="BN26" s="623"/>
      <c r="BO26" s="659" t="s">
        <v>231</v>
      </c>
      <c r="BP26" s="659"/>
      <c r="BQ26" s="659"/>
      <c r="BR26" s="659"/>
      <c r="BS26" s="660" t="s">
        <v>148</v>
      </c>
      <c r="BT26" s="660"/>
      <c r="BU26" s="660"/>
      <c r="BV26" s="660"/>
      <c r="BW26" s="660"/>
      <c r="BX26" s="660"/>
      <c r="BY26" s="660"/>
      <c r="BZ26" s="660"/>
      <c r="CA26" s="660"/>
      <c r="CB26" s="695"/>
      <c r="CD26" s="618" t="s">
        <v>300</v>
      </c>
      <c r="CE26" s="619"/>
      <c r="CF26" s="619"/>
      <c r="CG26" s="619"/>
      <c r="CH26" s="619"/>
      <c r="CI26" s="619"/>
      <c r="CJ26" s="619"/>
      <c r="CK26" s="619"/>
      <c r="CL26" s="619"/>
      <c r="CM26" s="619"/>
      <c r="CN26" s="619"/>
      <c r="CO26" s="619"/>
      <c r="CP26" s="619"/>
      <c r="CQ26" s="620"/>
      <c r="CR26" s="621">
        <v>2906821</v>
      </c>
      <c r="CS26" s="622"/>
      <c r="CT26" s="622"/>
      <c r="CU26" s="622"/>
      <c r="CV26" s="622"/>
      <c r="CW26" s="622"/>
      <c r="CX26" s="622"/>
      <c r="CY26" s="623"/>
      <c r="CZ26" s="624">
        <v>9.5</v>
      </c>
      <c r="DA26" s="636"/>
      <c r="DB26" s="636"/>
      <c r="DC26" s="637"/>
      <c r="DD26" s="627">
        <v>2627957</v>
      </c>
      <c r="DE26" s="622"/>
      <c r="DF26" s="622"/>
      <c r="DG26" s="622"/>
      <c r="DH26" s="622"/>
      <c r="DI26" s="622"/>
      <c r="DJ26" s="622"/>
      <c r="DK26" s="623"/>
      <c r="DL26" s="627" t="s">
        <v>231</v>
      </c>
      <c r="DM26" s="622"/>
      <c r="DN26" s="622"/>
      <c r="DO26" s="622"/>
      <c r="DP26" s="622"/>
      <c r="DQ26" s="622"/>
      <c r="DR26" s="622"/>
      <c r="DS26" s="622"/>
      <c r="DT26" s="622"/>
      <c r="DU26" s="622"/>
      <c r="DV26" s="623"/>
      <c r="DW26" s="624" t="s">
        <v>148</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312651</v>
      </c>
      <c r="S27" s="622"/>
      <c r="T27" s="622"/>
      <c r="U27" s="622"/>
      <c r="V27" s="622"/>
      <c r="W27" s="622"/>
      <c r="X27" s="622"/>
      <c r="Y27" s="623"/>
      <c r="Z27" s="659">
        <v>0.9</v>
      </c>
      <c r="AA27" s="659"/>
      <c r="AB27" s="659"/>
      <c r="AC27" s="659"/>
      <c r="AD27" s="660" t="s">
        <v>231</v>
      </c>
      <c r="AE27" s="660"/>
      <c r="AF27" s="660"/>
      <c r="AG27" s="660"/>
      <c r="AH27" s="660"/>
      <c r="AI27" s="660"/>
      <c r="AJ27" s="660"/>
      <c r="AK27" s="660"/>
      <c r="AL27" s="624" t="s">
        <v>131</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16394050</v>
      </c>
      <c r="BH27" s="622"/>
      <c r="BI27" s="622"/>
      <c r="BJ27" s="622"/>
      <c r="BK27" s="622"/>
      <c r="BL27" s="622"/>
      <c r="BM27" s="622"/>
      <c r="BN27" s="623"/>
      <c r="BO27" s="659">
        <v>100</v>
      </c>
      <c r="BP27" s="659"/>
      <c r="BQ27" s="659"/>
      <c r="BR27" s="659"/>
      <c r="BS27" s="660" t="s">
        <v>231</v>
      </c>
      <c r="BT27" s="660"/>
      <c r="BU27" s="660"/>
      <c r="BV27" s="660"/>
      <c r="BW27" s="660"/>
      <c r="BX27" s="660"/>
      <c r="BY27" s="660"/>
      <c r="BZ27" s="660"/>
      <c r="CA27" s="660"/>
      <c r="CB27" s="695"/>
      <c r="CD27" s="618" t="s">
        <v>303</v>
      </c>
      <c r="CE27" s="619"/>
      <c r="CF27" s="619"/>
      <c r="CG27" s="619"/>
      <c r="CH27" s="619"/>
      <c r="CI27" s="619"/>
      <c r="CJ27" s="619"/>
      <c r="CK27" s="619"/>
      <c r="CL27" s="619"/>
      <c r="CM27" s="619"/>
      <c r="CN27" s="619"/>
      <c r="CO27" s="619"/>
      <c r="CP27" s="619"/>
      <c r="CQ27" s="620"/>
      <c r="CR27" s="621">
        <v>7481287</v>
      </c>
      <c r="CS27" s="634"/>
      <c r="CT27" s="634"/>
      <c r="CU27" s="634"/>
      <c r="CV27" s="634"/>
      <c r="CW27" s="634"/>
      <c r="CX27" s="634"/>
      <c r="CY27" s="635"/>
      <c r="CZ27" s="624">
        <v>24.4</v>
      </c>
      <c r="DA27" s="636"/>
      <c r="DB27" s="636"/>
      <c r="DC27" s="637"/>
      <c r="DD27" s="627">
        <v>2554736</v>
      </c>
      <c r="DE27" s="634"/>
      <c r="DF27" s="634"/>
      <c r="DG27" s="634"/>
      <c r="DH27" s="634"/>
      <c r="DI27" s="634"/>
      <c r="DJ27" s="634"/>
      <c r="DK27" s="635"/>
      <c r="DL27" s="627">
        <v>2227800</v>
      </c>
      <c r="DM27" s="634"/>
      <c r="DN27" s="634"/>
      <c r="DO27" s="634"/>
      <c r="DP27" s="634"/>
      <c r="DQ27" s="634"/>
      <c r="DR27" s="634"/>
      <c r="DS27" s="634"/>
      <c r="DT27" s="634"/>
      <c r="DU27" s="634"/>
      <c r="DV27" s="635"/>
      <c r="DW27" s="624">
        <v>11.7</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260847</v>
      </c>
      <c r="S28" s="622"/>
      <c r="T28" s="622"/>
      <c r="U28" s="622"/>
      <c r="V28" s="622"/>
      <c r="W28" s="622"/>
      <c r="X28" s="622"/>
      <c r="Y28" s="623"/>
      <c r="Z28" s="659">
        <v>0.8</v>
      </c>
      <c r="AA28" s="659"/>
      <c r="AB28" s="659"/>
      <c r="AC28" s="659"/>
      <c r="AD28" s="660">
        <v>55783</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1014536</v>
      </c>
      <c r="CS28" s="622"/>
      <c r="CT28" s="622"/>
      <c r="CU28" s="622"/>
      <c r="CV28" s="622"/>
      <c r="CW28" s="622"/>
      <c r="CX28" s="622"/>
      <c r="CY28" s="623"/>
      <c r="CZ28" s="624">
        <v>3.3</v>
      </c>
      <c r="DA28" s="636"/>
      <c r="DB28" s="636"/>
      <c r="DC28" s="637"/>
      <c r="DD28" s="627">
        <v>1014536</v>
      </c>
      <c r="DE28" s="622"/>
      <c r="DF28" s="622"/>
      <c r="DG28" s="622"/>
      <c r="DH28" s="622"/>
      <c r="DI28" s="622"/>
      <c r="DJ28" s="622"/>
      <c r="DK28" s="623"/>
      <c r="DL28" s="627">
        <v>1014536</v>
      </c>
      <c r="DM28" s="622"/>
      <c r="DN28" s="622"/>
      <c r="DO28" s="622"/>
      <c r="DP28" s="622"/>
      <c r="DQ28" s="622"/>
      <c r="DR28" s="622"/>
      <c r="DS28" s="622"/>
      <c r="DT28" s="622"/>
      <c r="DU28" s="622"/>
      <c r="DV28" s="623"/>
      <c r="DW28" s="624">
        <v>5.3</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143297</v>
      </c>
      <c r="S29" s="622"/>
      <c r="T29" s="622"/>
      <c r="U29" s="622"/>
      <c r="V29" s="622"/>
      <c r="W29" s="622"/>
      <c r="X29" s="622"/>
      <c r="Y29" s="623"/>
      <c r="Z29" s="659">
        <v>0.4</v>
      </c>
      <c r="AA29" s="659"/>
      <c r="AB29" s="659"/>
      <c r="AC29" s="659"/>
      <c r="AD29" s="660" t="s">
        <v>148</v>
      </c>
      <c r="AE29" s="660"/>
      <c r="AF29" s="660"/>
      <c r="AG29" s="660"/>
      <c r="AH29" s="660"/>
      <c r="AI29" s="660"/>
      <c r="AJ29" s="660"/>
      <c r="AK29" s="660"/>
      <c r="AL29" s="624" t="s">
        <v>148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307</v>
      </c>
      <c r="CE29" s="641"/>
      <c r="CF29" s="618" t="s">
        <v>308</v>
      </c>
      <c r="CG29" s="619"/>
      <c r="CH29" s="619"/>
      <c r="CI29" s="619"/>
      <c r="CJ29" s="619"/>
      <c r="CK29" s="619"/>
      <c r="CL29" s="619"/>
      <c r="CM29" s="619"/>
      <c r="CN29" s="619"/>
      <c r="CO29" s="619"/>
      <c r="CP29" s="619"/>
      <c r="CQ29" s="620"/>
      <c r="CR29" s="621">
        <v>1014536</v>
      </c>
      <c r="CS29" s="634"/>
      <c r="CT29" s="634"/>
      <c r="CU29" s="634"/>
      <c r="CV29" s="634"/>
      <c r="CW29" s="634"/>
      <c r="CX29" s="634"/>
      <c r="CY29" s="635"/>
      <c r="CZ29" s="624">
        <v>3.3</v>
      </c>
      <c r="DA29" s="636"/>
      <c r="DB29" s="636"/>
      <c r="DC29" s="637"/>
      <c r="DD29" s="627">
        <v>1014536</v>
      </c>
      <c r="DE29" s="634"/>
      <c r="DF29" s="634"/>
      <c r="DG29" s="634"/>
      <c r="DH29" s="634"/>
      <c r="DI29" s="634"/>
      <c r="DJ29" s="634"/>
      <c r="DK29" s="635"/>
      <c r="DL29" s="627">
        <v>1014536</v>
      </c>
      <c r="DM29" s="634"/>
      <c r="DN29" s="634"/>
      <c r="DO29" s="634"/>
      <c r="DP29" s="634"/>
      <c r="DQ29" s="634"/>
      <c r="DR29" s="634"/>
      <c r="DS29" s="634"/>
      <c r="DT29" s="634"/>
      <c r="DU29" s="634"/>
      <c r="DV29" s="635"/>
      <c r="DW29" s="624">
        <v>5.3</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6009624</v>
      </c>
      <c r="S30" s="622"/>
      <c r="T30" s="622"/>
      <c r="U30" s="622"/>
      <c r="V30" s="622"/>
      <c r="W30" s="622"/>
      <c r="X30" s="622"/>
      <c r="Y30" s="623"/>
      <c r="Z30" s="659">
        <v>18.3</v>
      </c>
      <c r="AA30" s="659"/>
      <c r="AB30" s="659"/>
      <c r="AC30" s="659"/>
      <c r="AD30" s="660" t="s">
        <v>231</v>
      </c>
      <c r="AE30" s="660"/>
      <c r="AF30" s="660"/>
      <c r="AG30" s="660"/>
      <c r="AH30" s="660"/>
      <c r="AI30" s="660"/>
      <c r="AJ30" s="660"/>
      <c r="AK30" s="660"/>
      <c r="AL30" s="624" t="s">
        <v>148</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3"/>
      <c r="BI30" s="693"/>
      <c r="BJ30" s="693"/>
      <c r="BK30" s="693"/>
      <c r="BL30" s="693"/>
      <c r="BM30" s="693"/>
      <c r="BN30" s="693"/>
      <c r="BO30" s="693"/>
      <c r="BP30" s="693"/>
      <c r="BQ30" s="694"/>
      <c r="BR30" s="673"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934702</v>
      </c>
      <c r="CS30" s="622"/>
      <c r="CT30" s="622"/>
      <c r="CU30" s="622"/>
      <c r="CV30" s="622"/>
      <c r="CW30" s="622"/>
      <c r="CX30" s="622"/>
      <c r="CY30" s="623"/>
      <c r="CZ30" s="624">
        <v>3</v>
      </c>
      <c r="DA30" s="636"/>
      <c r="DB30" s="636"/>
      <c r="DC30" s="637"/>
      <c r="DD30" s="627">
        <v>934702</v>
      </c>
      <c r="DE30" s="622"/>
      <c r="DF30" s="622"/>
      <c r="DG30" s="622"/>
      <c r="DH30" s="622"/>
      <c r="DI30" s="622"/>
      <c r="DJ30" s="622"/>
      <c r="DK30" s="623"/>
      <c r="DL30" s="627">
        <v>934702</v>
      </c>
      <c r="DM30" s="622"/>
      <c r="DN30" s="622"/>
      <c r="DO30" s="622"/>
      <c r="DP30" s="622"/>
      <c r="DQ30" s="622"/>
      <c r="DR30" s="622"/>
      <c r="DS30" s="622"/>
      <c r="DT30" s="622"/>
      <c r="DU30" s="622"/>
      <c r="DV30" s="623"/>
      <c r="DW30" s="624">
        <v>4.9000000000000004</v>
      </c>
      <c r="DX30" s="636"/>
      <c r="DY30" s="636"/>
      <c r="DZ30" s="636"/>
      <c r="EA30" s="636"/>
      <c r="EB30" s="636"/>
      <c r="EC30" s="648"/>
    </row>
    <row r="31" spans="2:133" ht="11.25" customHeight="1" x14ac:dyDescent="0.15">
      <c r="B31" s="696" t="s">
        <v>313</v>
      </c>
      <c r="C31" s="697"/>
      <c r="D31" s="697"/>
      <c r="E31" s="697"/>
      <c r="F31" s="697"/>
      <c r="G31" s="697"/>
      <c r="H31" s="697"/>
      <c r="I31" s="697"/>
      <c r="J31" s="697"/>
      <c r="K31" s="697"/>
      <c r="L31" s="697"/>
      <c r="M31" s="697"/>
      <c r="N31" s="697"/>
      <c r="O31" s="697"/>
      <c r="P31" s="697"/>
      <c r="Q31" s="698"/>
      <c r="R31" s="621" t="s">
        <v>231</v>
      </c>
      <c r="S31" s="622"/>
      <c r="T31" s="622"/>
      <c r="U31" s="622"/>
      <c r="V31" s="622"/>
      <c r="W31" s="622"/>
      <c r="X31" s="622"/>
      <c r="Y31" s="623"/>
      <c r="Z31" s="659" t="s">
        <v>231</v>
      </c>
      <c r="AA31" s="659"/>
      <c r="AB31" s="659"/>
      <c r="AC31" s="659"/>
      <c r="AD31" s="660" t="s">
        <v>148</v>
      </c>
      <c r="AE31" s="660"/>
      <c r="AF31" s="660"/>
      <c r="AG31" s="660"/>
      <c r="AH31" s="660"/>
      <c r="AI31" s="660"/>
      <c r="AJ31" s="660"/>
      <c r="AK31" s="660"/>
      <c r="AL31" s="624" t="s">
        <v>231</v>
      </c>
      <c r="AM31" s="625"/>
      <c r="AN31" s="625"/>
      <c r="AO31" s="661"/>
      <c r="AP31" s="687" t="s">
        <v>314</v>
      </c>
      <c r="AQ31" s="688"/>
      <c r="AR31" s="688"/>
      <c r="AS31" s="688"/>
      <c r="AT31" s="689" t="s">
        <v>315</v>
      </c>
      <c r="AU31" s="214"/>
      <c r="AV31" s="214"/>
      <c r="AW31" s="214"/>
      <c r="AX31" s="679" t="s">
        <v>190</v>
      </c>
      <c r="AY31" s="680"/>
      <c r="AZ31" s="680"/>
      <c r="BA31" s="680"/>
      <c r="BB31" s="680"/>
      <c r="BC31" s="680"/>
      <c r="BD31" s="680"/>
      <c r="BE31" s="680"/>
      <c r="BF31" s="681"/>
      <c r="BG31" s="683">
        <v>99.3</v>
      </c>
      <c r="BH31" s="684"/>
      <c r="BI31" s="684"/>
      <c r="BJ31" s="684"/>
      <c r="BK31" s="684"/>
      <c r="BL31" s="684"/>
      <c r="BM31" s="685">
        <v>97.8</v>
      </c>
      <c r="BN31" s="684"/>
      <c r="BO31" s="684"/>
      <c r="BP31" s="684"/>
      <c r="BQ31" s="686"/>
      <c r="BR31" s="683">
        <v>99.2</v>
      </c>
      <c r="BS31" s="684"/>
      <c r="BT31" s="684"/>
      <c r="BU31" s="684"/>
      <c r="BV31" s="684"/>
      <c r="BW31" s="684"/>
      <c r="BX31" s="685">
        <v>97.6</v>
      </c>
      <c r="BY31" s="684"/>
      <c r="BZ31" s="684"/>
      <c r="CA31" s="684"/>
      <c r="CB31" s="686"/>
      <c r="CD31" s="642"/>
      <c r="CE31" s="643"/>
      <c r="CF31" s="618" t="s">
        <v>316</v>
      </c>
      <c r="CG31" s="619"/>
      <c r="CH31" s="619"/>
      <c r="CI31" s="619"/>
      <c r="CJ31" s="619"/>
      <c r="CK31" s="619"/>
      <c r="CL31" s="619"/>
      <c r="CM31" s="619"/>
      <c r="CN31" s="619"/>
      <c r="CO31" s="619"/>
      <c r="CP31" s="619"/>
      <c r="CQ31" s="620"/>
      <c r="CR31" s="621">
        <v>79834</v>
      </c>
      <c r="CS31" s="634"/>
      <c r="CT31" s="634"/>
      <c r="CU31" s="634"/>
      <c r="CV31" s="634"/>
      <c r="CW31" s="634"/>
      <c r="CX31" s="634"/>
      <c r="CY31" s="635"/>
      <c r="CZ31" s="624">
        <v>0.3</v>
      </c>
      <c r="DA31" s="636"/>
      <c r="DB31" s="636"/>
      <c r="DC31" s="637"/>
      <c r="DD31" s="627">
        <v>79834</v>
      </c>
      <c r="DE31" s="634"/>
      <c r="DF31" s="634"/>
      <c r="DG31" s="634"/>
      <c r="DH31" s="634"/>
      <c r="DI31" s="634"/>
      <c r="DJ31" s="634"/>
      <c r="DK31" s="635"/>
      <c r="DL31" s="627">
        <v>79834</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2225883</v>
      </c>
      <c r="S32" s="622"/>
      <c r="T32" s="622"/>
      <c r="U32" s="622"/>
      <c r="V32" s="622"/>
      <c r="W32" s="622"/>
      <c r="X32" s="622"/>
      <c r="Y32" s="623"/>
      <c r="Z32" s="659">
        <v>6.8</v>
      </c>
      <c r="AA32" s="659"/>
      <c r="AB32" s="659"/>
      <c r="AC32" s="659"/>
      <c r="AD32" s="660" t="s">
        <v>148</v>
      </c>
      <c r="AE32" s="660"/>
      <c r="AF32" s="660"/>
      <c r="AG32" s="660"/>
      <c r="AH32" s="660"/>
      <c r="AI32" s="660"/>
      <c r="AJ32" s="660"/>
      <c r="AK32" s="660"/>
      <c r="AL32" s="624" t="s">
        <v>148</v>
      </c>
      <c r="AM32" s="625"/>
      <c r="AN32" s="625"/>
      <c r="AO32" s="661"/>
      <c r="AP32" s="662"/>
      <c r="AQ32" s="663"/>
      <c r="AR32" s="663"/>
      <c r="AS32" s="663"/>
      <c r="AT32" s="690"/>
      <c r="AU32" s="210" t="s">
        <v>318</v>
      </c>
      <c r="AX32" s="618" t="s">
        <v>319</v>
      </c>
      <c r="AY32" s="619"/>
      <c r="AZ32" s="619"/>
      <c r="BA32" s="619"/>
      <c r="BB32" s="619"/>
      <c r="BC32" s="619"/>
      <c r="BD32" s="619"/>
      <c r="BE32" s="619"/>
      <c r="BF32" s="620"/>
      <c r="BG32" s="692">
        <v>99.4</v>
      </c>
      <c r="BH32" s="634"/>
      <c r="BI32" s="634"/>
      <c r="BJ32" s="634"/>
      <c r="BK32" s="634"/>
      <c r="BL32" s="634"/>
      <c r="BM32" s="625">
        <v>97.6</v>
      </c>
      <c r="BN32" s="634"/>
      <c r="BO32" s="634"/>
      <c r="BP32" s="634"/>
      <c r="BQ32" s="657"/>
      <c r="BR32" s="692">
        <v>99.1</v>
      </c>
      <c r="BS32" s="634"/>
      <c r="BT32" s="634"/>
      <c r="BU32" s="634"/>
      <c r="BV32" s="634"/>
      <c r="BW32" s="634"/>
      <c r="BX32" s="625">
        <v>97.3</v>
      </c>
      <c r="BY32" s="634"/>
      <c r="BZ32" s="634"/>
      <c r="CA32" s="634"/>
      <c r="CB32" s="657"/>
      <c r="CD32" s="644"/>
      <c r="CE32" s="645"/>
      <c r="CF32" s="618" t="s">
        <v>320</v>
      </c>
      <c r="CG32" s="619"/>
      <c r="CH32" s="619"/>
      <c r="CI32" s="619"/>
      <c r="CJ32" s="619"/>
      <c r="CK32" s="619"/>
      <c r="CL32" s="619"/>
      <c r="CM32" s="619"/>
      <c r="CN32" s="619"/>
      <c r="CO32" s="619"/>
      <c r="CP32" s="619"/>
      <c r="CQ32" s="620"/>
      <c r="CR32" s="621" t="s">
        <v>231</v>
      </c>
      <c r="CS32" s="622"/>
      <c r="CT32" s="622"/>
      <c r="CU32" s="622"/>
      <c r="CV32" s="622"/>
      <c r="CW32" s="622"/>
      <c r="CX32" s="622"/>
      <c r="CY32" s="623"/>
      <c r="CZ32" s="624" t="s">
        <v>131</v>
      </c>
      <c r="DA32" s="636"/>
      <c r="DB32" s="636"/>
      <c r="DC32" s="637"/>
      <c r="DD32" s="627" t="s">
        <v>148</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25214</v>
      </c>
      <c r="S33" s="622"/>
      <c r="T33" s="622"/>
      <c r="U33" s="622"/>
      <c r="V33" s="622"/>
      <c r="W33" s="622"/>
      <c r="X33" s="622"/>
      <c r="Y33" s="623"/>
      <c r="Z33" s="659">
        <v>0.1</v>
      </c>
      <c r="AA33" s="659"/>
      <c r="AB33" s="659"/>
      <c r="AC33" s="659"/>
      <c r="AD33" s="660">
        <v>9825</v>
      </c>
      <c r="AE33" s="660"/>
      <c r="AF33" s="660"/>
      <c r="AG33" s="660"/>
      <c r="AH33" s="660"/>
      <c r="AI33" s="660"/>
      <c r="AJ33" s="660"/>
      <c r="AK33" s="660"/>
      <c r="AL33" s="624">
        <v>0.1</v>
      </c>
      <c r="AM33" s="625"/>
      <c r="AN33" s="625"/>
      <c r="AO33" s="661"/>
      <c r="AP33" s="664"/>
      <c r="AQ33" s="665"/>
      <c r="AR33" s="665"/>
      <c r="AS33" s="665"/>
      <c r="AT33" s="691"/>
      <c r="AU33" s="215"/>
      <c r="AV33" s="215"/>
      <c r="AW33" s="215"/>
      <c r="AX33" s="602" t="s">
        <v>322</v>
      </c>
      <c r="AY33" s="603"/>
      <c r="AZ33" s="603"/>
      <c r="BA33" s="603"/>
      <c r="BB33" s="603"/>
      <c r="BC33" s="603"/>
      <c r="BD33" s="603"/>
      <c r="BE33" s="603"/>
      <c r="BF33" s="604"/>
      <c r="BG33" s="682">
        <v>99.3</v>
      </c>
      <c r="BH33" s="606"/>
      <c r="BI33" s="606"/>
      <c r="BJ33" s="606"/>
      <c r="BK33" s="606"/>
      <c r="BL33" s="606"/>
      <c r="BM33" s="652">
        <v>98.1</v>
      </c>
      <c r="BN33" s="606"/>
      <c r="BO33" s="606"/>
      <c r="BP33" s="606"/>
      <c r="BQ33" s="669"/>
      <c r="BR33" s="682">
        <v>99.3</v>
      </c>
      <c r="BS33" s="606"/>
      <c r="BT33" s="606"/>
      <c r="BU33" s="606"/>
      <c r="BV33" s="606"/>
      <c r="BW33" s="606"/>
      <c r="BX33" s="652">
        <v>98</v>
      </c>
      <c r="BY33" s="606"/>
      <c r="BZ33" s="606"/>
      <c r="CA33" s="606"/>
      <c r="CB33" s="669"/>
      <c r="CD33" s="618" t="s">
        <v>323</v>
      </c>
      <c r="CE33" s="619"/>
      <c r="CF33" s="619"/>
      <c r="CG33" s="619"/>
      <c r="CH33" s="619"/>
      <c r="CI33" s="619"/>
      <c r="CJ33" s="619"/>
      <c r="CK33" s="619"/>
      <c r="CL33" s="619"/>
      <c r="CM33" s="619"/>
      <c r="CN33" s="619"/>
      <c r="CO33" s="619"/>
      <c r="CP33" s="619"/>
      <c r="CQ33" s="620"/>
      <c r="CR33" s="621">
        <v>14968275</v>
      </c>
      <c r="CS33" s="634"/>
      <c r="CT33" s="634"/>
      <c r="CU33" s="634"/>
      <c r="CV33" s="634"/>
      <c r="CW33" s="634"/>
      <c r="CX33" s="634"/>
      <c r="CY33" s="635"/>
      <c r="CZ33" s="624">
        <v>48.8</v>
      </c>
      <c r="DA33" s="636"/>
      <c r="DB33" s="636"/>
      <c r="DC33" s="637"/>
      <c r="DD33" s="627">
        <v>11594982</v>
      </c>
      <c r="DE33" s="634"/>
      <c r="DF33" s="634"/>
      <c r="DG33" s="634"/>
      <c r="DH33" s="634"/>
      <c r="DI33" s="634"/>
      <c r="DJ33" s="634"/>
      <c r="DK33" s="635"/>
      <c r="DL33" s="627">
        <v>8161166</v>
      </c>
      <c r="DM33" s="634"/>
      <c r="DN33" s="634"/>
      <c r="DO33" s="634"/>
      <c r="DP33" s="634"/>
      <c r="DQ33" s="634"/>
      <c r="DR33" s="634"/>
      <c r="DS33" s="634"/>
      <c r="DT33" s="634"/>
      <c r="DU33" s="634"/>
      <c r="DV33" s="635"/>
      <c r="DW33" s="624">
        <v>43</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531495</v>
      </c>
      <c r="S34" s="622"/>
      <c r="T34" s="622"/>
      <c r="U34" s="622"/>
      <c r="V34" s="622"/>
      <c r="W34" s="622"/>
      <c r="X34" s="622"/>
      <c r="Y34" s="623"/>
      <c r="Z34" s="659">
        <v>1.6</v>
      </c>
      <c r="AA34" s="659"/>
      <c r="AB34" s="659"/>
      <c r="AC34" s="659"/>
      <c r="AD34" s="660" t="s">
        <v>231</v>
      </c>
      <c r="AE34" s="660"/>
      <c r="AF34" s="660"/>
      <c r="AG34" s="660"/>
      <c r="AH34" s="660"/>
      <c r="AI34" s="660"/>
      <c r="AJ34" s="660"/>
      <c r="AK34" s="660"/>
      <c r="AL34" s="624" t="s">
        <v>148</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325</v>
      </c>
      <c r="CE34" s="619"/>
      <c r="CF34" s="619"/>
      <c r="CG34" s="619"/>
      <c r="CH34" s="619"/>
      <c r="CI34" s="619"/>
      <c r="CJ34" s="619"/>
      <c r="CK34" s="619"/>
      <c r="CL34" s="619"/>
      <c r="CM34" s="619"/>
      <c r="CN34" s="619"/>
      <c r="CO34" s="619"/>
      <c r="CP34" s="619"/>
      <c r="CQ34" s="620"/>
      <c r="CR34" s="621">
        <v>7831033</v>
      </c>
      <c r="CS34" s="622"/>
      <c r="CT34" s="622"/>
      <c r="CU34" s="622"/>
      <c r="CV34" s="622"/>
      <c r="CW34" s="622"/>
      <c r="CX34" s="622"/>
      <c r="CY34" s="623"/>
      <c r="CZ34" s="624">
        <v>25.5</v>
      </c>
      <c r="DA34" s="636"/>
      <c r="DB34" s="636"/>
      <c r="DC34" s="637"/>
      <c r="DD34" s="627">
        <v>5377041</v>
      </c>
      <c r="DE34" s="622"/>
      <c r="DF34" s="622"/>
      <c r="DG34" s="622"/>
      <c r="DH34" s="622"/>
      <c r="DI34" s="622"/>
      <c r="DJ34" s="622"/>
      <c r="DK34" s="623"/>
      <c r="DL34" s="627">
        <v>4750497</v>
      </c>
      <c r="DM34" s="622"/>
      <c r="DN34" s="622"/>
      <c r="DO34" s="622"/>
      <c r="DP34" s="622"/>
      <c r="DQ34" s="622"/>
      <c r="DR34" s="622"/>
      <c r="DS34" s="622"/>
      <c r="DT34" s="622"/>
      <c r="DU34" s="622"/>
      <c r="DV34" s="623"/>
      <c r="DW34" s="624">
        <v>25</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106874</v>
      </c>
      <c r="S35" s="622"/>
      <c r="T35" s="622"/>
      <c r="U35" s="622"/>
      <c r="V35" s="622"/>
      <c r="W35" s="622"/>
      <c r="X35" s="622"/>
      <c r="Y35" s="623"/>
      <c r="Z35" s="659">
        <v>0.3</v>
      </c>
      <c r="AA35" s="659"/>
      <c r="AB35" s="659"/>
      <c r="AC35" s="659"/>
      <c r="AD35" s="660" t="s">
        <v>148</v>
      </c>
      <c r="AE35" s="660"/>
      <c r="AF35" s="660"/>
      <c r="AG35" s="660"/>
      <c r="AH35" s="660"/>
      <c r="AI35" s="660"/>
      <c r="AJ35" s="660"/>
      <c r="AK35" s="660"/>
      <c r="AL35" s="624" t="s">
        <v>231</v>
      </c>
      <c r="AM35" s="625"/>
      <c r="AN35" s="625"/>
      <c r="AO35" s="661"/>
      <c r="AP35" s="218"/>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311192</v>
      </c>
      <c r="CS35" s="634"/>
      <c r="CT35" s="634"/>
      <c r="CU35" s="634"/>
      <c r="CV35" s="634"/>
      <c r="CW35" s="634"/>
      <c r="CX35" s="634"/>
      <c r="CY35" s="635"/>
      <c r="CZ35" s="624">
        <v>1</v>
      </c>
      <c r="DA35" s="636"/>
      <c r="DB35" s="636"/>
      <c r="DC35" s="637"/>
      <c r="DD35" s="627">
        <v>281446</v>
      </c>
      <c r="DE35" s="634"/>
      <c r="DF35" s="634"/>
      <c r="DG35" s="634"/>
      <c r="DH35" s="634"/>
      <c r="DI35" s="634"/>
      <c r="DJ35" s="634"/>
      <c r="DK35" s="635"/>
      <c r="DL35" s="627">
        <v>272888</v>
      </c>
      <c r="DM35" s="634"/>
      <c r="DN35" s="634"/>
      <c r="DO35" s="634"/>
      <c r="DP35" s="634"/>
      <c r="DQ35" s="634"/>
      <c r="DR35" s="634"/>
      <c r="DS35" s="634"/>
      <c r="DT35" s="634"/>
      <c r="DU35" s="634"/>
      <c r="DV35" s="635"/>
      <c r="DW35" s="624">
        <v>1.4</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2162826</v>
      </c>
      <c r="S36" s="622"/>
      <c r="T36" s="622"/>
      <c r="U36" s="622"/>
      <c r="V36" s="622"/>
      <c r="W36" s="622"/>
      <c r="X36" s="622"/>
      <c r="Y36" s="623"/>
      <c r="Z36" s="659">
        <v>6.6</v>
      </c>
      <c r="AA36" s="659"/>
      <c r="AB36" s="659"/>
      <c r="AC36" s="659"/>
      <c r="AD36" s="660" t="s">
        <v>148</v>
      </c>
      <c r="AE36" s="660"/>
      <c r="AF36" s="660"/>
      <c r="AG36" s="660"/>
      <c r="AH36" s="660"/>
      <c r="AI36" s="660"/>
      <c r="AJ36" s="660"/>
      <c r="AK36" s="660"/>
      <c r="AL36" s="624" t="s">
        <v>231</v>
      </c>
      <c r="AM36" s="625"/>
      <c r="AN36" s="625"/>
      <c r="AO36" s="661"/>
      <c r="AP36" s="218"/>
      <c r="AQ36" s="670" t="s">
        <v>331</v>
      </c>
      <c r="AR36" s="671"/>
      <c r="AS36" s="671"/>
      <c r="AT36" s="671"/>
      <c r="AU36" s="671"/>
      <c r="AV36" s="671"/>
      <c r="AW36" s="671"/>
      <c r="AX36" s="671"/>
      <c r="AY36" s="672"/>
      <c r="AZ36" s="676">
        <v>3027290</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99569</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3597303</v>
      </c>
      <c r="CS36" s="622"/>
      <c r="CT36" s="622"/>
      <c r="CU36" s="622"/>
      <c r="CV36" s="622"/>
      <c r="CW36" s="622"/>
      <c r="CX36" s="622"/>
      <c r="CY36" s="623"/>
      <c r="CZ36" s="624">
        <v>11.7</v>
      </c>
      <c r="DA36" s="636"/>
      <c r="DB36" s="636"/>
      <c r="DC36" s="637"/>
      <c r="DD36" s="627">
        <v>3203546</v>
      </c>
      <c r="DE36" s="622"/>
      <c r="DF36" s="622"/>
      <c r="DG36" s="622"/>
      <c r="DH36" s="622"/>
      <c r="DI36" s="622"/>
      <c r="DJ36" s="622"/>
      <c r="DK36" s="623"/>
      <c r="DL36" s="627">
        <v>2053090</v>
      </c>
      <c r="DM36" s="622"/>
      <c r="DN36" s="622"/>
      <c r="DO36" s="622"/>
      <c r="DP36" s="622"/>
      <c r="DQ36" s="622"/>
      <c r="DR36" s="622"/>
      <c r="DS36" s="622"/>
      <c r="DT36" s="622"/>
      <c r="DU36" s="622"/>
      <c r="DV36" s="623"/>
      <c r="DW36" s="624">
        <v>10.8</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1000771</v>
      </c>
      <c r="S37" s="622"/>
      <c r="T37" s="622"/>
      <c r="U37" s="622"/>
      <c r="V37" s="622"/>
      <c r="W37" s="622"/>
      <c r="X37" s="622"/>
      <c r="Y37" s="623"/>
      <c r="Z37" s="659">
        <v>3</v>
      </c>
      <c r="AA37" s="659"/>
      <c r="AB37" s="659"/>
      <c r="AC37" s="659"/>
      <c r="AD37" s="660">
        <v>7831</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740299</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83084</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1325088</v>
      </c>
      <c r="CS37" s="634"/>
      <c r="CT37" s="634"/>
      <c r="CU37" s="634"/>
      <c r="CV37" s="634"/>
      <c r="CW37" s="634"/>
      <c r="CX37" s="634"/>
      <c r="CY37" s="635"/>
      <c r="CZ37" s="624">
        <v>4.3</v>
      </c>
      <c r="DA37" s="636"/>
      <c r="DB37" s="636"/>
      <c r="DC37" s="637"/>
      <c r="DD37" s="627">
        <v>1274696</v>
      </c>
      <c r="DE37" s="634"/>
      <c r="DF37" s="634"/>
      <c r="DG37" s="634"/>
      <c r="DH37" s="634"/>
      <c r="DI37" s="634"/>
      <c r="DJ37" s="634"/>
      <c r="DK37" s="635"/>
      <c r="DL37" s="627">
        <v>1268213</v>
      </c>
      <c r="DM37" s="634"/>
      <c r="DN37" s="634"/>
      <c r="DO37" s="634"/>
      <c r="DP37" s="634"/>
      <c r="DQ37" s="634"/>
      <c r="DR37" s="634"/>
      <c r="DS37" s="634"/>
      <c r="DT37" s="634"/>
      <c r="DU37" s="634"/>
      <c r="DV37" s="635"/>
      <c r="DW37" s="624">
        <v>6.7</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468000</v>
      </c>
      <c r="S38" s="622"/>
      <c r="T38" s="622"/>
      <c r="U38" s="622"/>
      <c r="V38" s="622"/>
      <c r="W38" s="622"/>
      <c r="X38" s="622"/>
      <c r="Y38" s="623"/>
      <c r="Z38" s="659">
        <v>1.4</v>
      </c>
      <c r="AA38" s="659"/>
      <c r="AB38" s="659"/>
      <c r="AC38" s="659"/>
      <c r="AD38" s="660" t="s">
        <v>131</v>
      </c>
      <c r="AE38" s="660"/>
      <c r="AF38" s="660"/>
      <c r="AG38" s="660"/>
      <c r="AH38" s="660"/>
      <c r="AI38" s="660"/>
      <c r="AJ38" s="660"/>
      <c r="AK38" s="660"/>
      <c r="AL38" s="624" t="s">
        <v>131</v>
      </c>
      <c r="AM38" s="625"/>
      <c r="AN38" s="625"/>
      <c r="AO38" s="661"/>
      <c r="AQ38" s="654" t="s">
        <v>339</v>
      </c>
      <c r="AR38" s="655"/>
      <c r="AS38" s="655"/>
      <c r="AT38" s="655"/>
      <c r="AU38" s="655"/>
      <c r="AV38" s="655"/>
      <c r="AW38" s="655"/>
      <c r="AX38" s="655"/>
      <c r="AY38" s="656"/>
      <c r="AZ38" s="621">
        <v>4907</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8748</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2282084</v>
      </c>
      <c r="CS38" s="622"/>
      <c r="CT38" s="622"/>
      <c r="CU38" s="622"/>
      <c r="CV38" s="622"/>
      <c r="CW38" s="622"/>
      <c r="CX38" s="622"/>
      <c r="CY38" s="623"/>
      <c r="CZ38" s="624">
        <v>7.4</v>
      </c>
      <c r="DA38" s="636"/>
      <c r="DB38" s="636"/>
      <c r="DC38" s="637"/>
      <c r="DD38" s="627">
        <v>1945888</v>
      </c>
      <c r="DE38" s="622"/>
      <c r="DF38" s="622"/>
      <c r="DG38" s="622"/>
      <c r="DH38" s="622"/>
      <c r="DI38" s="622"/>
      <c r="DJ38" s="622"/>
      <c r="DK38" s="623"/>
      <c r="DL38" s="627">
        <v>1084691</v>
      </c>
      <c r="DM38" s="622"/>
      <c r="DN38" s="622"/>
      <c r="DO38" s="622"/>
      <c r="DP38" s="622"/>
      <c r="DQ38" s="622"/>
      <c r="DR38" s="622"/>
      <c r="DS38" s="622"/>
      <c r="DT38" s="622"/>
      <c r="DU38" s="622"/>
      <c r="DV38" s="623"/>
      <c r="DW38" s="624">
        <v>5.7</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231</v>
      </c>
      <c r="S39" s="622"/>
      <c r="T39" s="622"/>
      <c r="U39" s="622"/>
      <c r="V39" s="622"/>
      <c r="W39" s="622"/>
      <c r="X39" s="622"/>
      <c r="Y39" s="623"/>
      <c r="Z39" s="659" t="s">
        <v>148</v>
      </c>
      <c r="AA39" s="659"/>
      <c r="AB39" s="659"/>
      <c r="AC39" s="659"/>
      <c r="AD39" s="660" t="s">
        <v>148</v>
      </c>
      <c r="AE39" s="660"/>
      <c r="AF39" s="660"/>
      <c r="AG39" s="660"/>
      <c r="AH39" s="660"/>
      <c r="AI39" s="660"/>
      <c r="AJ39" s="660"/>
      <c r="AK39" s="660"/>
      <c r="AL39" s="624" t="s">
        <v>131</v>
      </c>
      <c r="AM39" s="625"/>
      <c r="AN39" s="625"/>
      <c r="AO39" s="661"/>
      <c r="AQ39" s="654" t="s">
        <v>343</v>
      </c>
      <c r="AR39" s="655"/>
      <c r="AS39" s="655"/>
      <c r="AT39" s="655"/>
      <c r="AU39" s="655"/>
      <c r="AV39" s="655"/>
      <c r="AW39" s="655"/>
      <c r="AX39" s="655"/>
      <c r="AY39" s="656"/>
      <c r="AZ39" s="621" t="s">
        <v>231</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13059</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826663</v>
      </c>
      <c r="CS39" s="634"/>
      <c r="CT39" s="634"/>
      <c r="CU39" s="634"/>
      <c r="CV39" s="634"/>
      <c r="CW39" s="634"/>
      <c r="CX39" s="634"/>
      <c r="CY39" s="635"/>
      <c r="CZ39" s="624">
        <v>2.7</v>
      </c>
      <c r="DA39" s="636"/>
      <c r="DB39" s="636"/>
      <c r="DC39" s="637"/>
      <c r="DD39" s="627">
        <v>787061</v>
      </c>
      <c r="DE39" s="634"/>
      <c r="DF39" s="634"/>
      <c r="DG39" s="634"/>
      <c r="DH39" s="634"/>
      <c r="DI39" s="634"/>
      <c r="DJ39" s="634"/>
      <c r="DK39" s="635"/>
      <c r="DL39" s="627" t="s">
        <v>231</v>
      </c>
      <c r="DM39" s="634"/>
      <c r="DN39" s="634"/>
      <c r="DO39" s="634"/>
      <c r="DP39" s="634"/>
      <c r="DQ39" s="634"/>
      <c r="DR39" s="634"/>
      <c r="DS39" s="634"/>
      <c r="DT39" s="634"/>
      <c r="DU39" s="634"/>
      <c r="DV39" s="635"/>
      <c r="DW39" s="624" t="s">
        <v>148</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t="s">
        <v>231</v>
      </c>
      <c r="S40" s="622"/>
      <c r="T40" s="622"/>
      <c r="U40" s="622"/>
      <c r="V40" s="622"/>
      <c r="W40" s="622"/>
      <c r="X40" s="622"/>
      <c r="Y40" s="623"/>
      <c r="Z40" s="659" t="s">
        <v>231</v>
      </c>
      <c r="AA40" s="659"/>
      <c r="AB40" s="659"/>
      <c r="AC40" s="659"/>
      <c r="AD40" s="660" t="s">
        <v>231</v>
      </c>
      <c r="AE40" s="660"/>
      <c r="AF40" s="660"/>
      <c r="AG40" s="660"/>
      <c r="AH40" s="660"/>
      <c r="AI40" s="660"/>
      <c r="AJ40" s="660"/>
      <c r="AK40" s="660"/>
      <c r="AL40" s="624" t="s">
        <v>148</v>
      </c>
      <c r="AM40" s="625"/>
      <c r="AN40" s="625"/>
      <c r="AO40" s="661"/>
      <c r="AQ40" s="654" t="s">
        <v>347</v>
      </c>
      <c r="AR40" s="655"/>
      <c r="AS40" s="655"/>
      <c r="AT40" s="655"/>
      <c r="AU40" s="655"/>
      <c r="AV40" s="655"/>
      <c r="AW40" s="655"/>
      <c r="AX40" s="655"/>
      <c r="AY40" s="656"/>
      <c r="AZ40" s="621" t="s">
        <v>131</v>
      </c>
      <c r="BA40" s="622"/>
      <c r="BB40" s="622"/>
      <c r="BC40" s="622"/>
      <c r="BD40" s="634"/>
      <c r="BE40" s="634"/>
      <c r="BF40" s="657"/>
      <c r="BG40" s="662" t="s">
        <v>348</v>
      </c>
      <c r="BH40" s="663"/>
      <c r="BI40" s="663"/>
      <c r="BJ40" s="663"/>
      <c r="BK40" s="663"/>
      <c r="BL40" s="219"/>
      <c r="BM40" s="619" t="s">
        <v>349</v>
      </c>
      <c r="BN40" s="619"/>
      <c r="BO40" s="619"/>
      <c r="BP40" s="619"/>
      <c r="BQ40" s="619"/>
      <c r="BR40" s="619"/>
      <c r="BS40" s="619"/>
      <c r="BT40" s="619"/>
      <c r="BU40" s="620"/>
      <c r="BV40" s="621">
        <v>112</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120000</v>
      </c>
      <c r="CS40" s="622"/>
      <c r="CT40" s="622"/>
      <c r="CU40" s="622"/>
      <c r="CV40" s="622"/>
      <c r="CW40" s="622"/>
      <c r="CX40" s="622"/>
      <c r="CY40" s="623"/>
      <c r="CZ40" s="624">
        <v>0.4</v>
      </c>
      <c r="DA40" s="636"/>
      <c r="DB40" s="636"/>
      <c r="DC40" s="637"/>
      <c r="DD40" s="627" t="s">
        <v>131</v>
      </c>
      <c r="DE40" s="622"/>
      <c r="DF40" s="622"/>
      <c r="DG40" s="622"/>
      <c r="DH40" s="622"/>
      <c r="DI40" s="622"/>
      <c r="DJ40" s="622"/>
      <c r="DK40" s="623"/>
      <c r="DL40" s="627" t="s">
        <v>131</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32911929</v>
      </c>
      <c r="S41" s="646"/>
      <c r="T41" s="646"/>
      <c r="U41" s="646"/>
      <c r="V41" s="646"/>
      <c r="W41" s="646"/>
      <c r="X41" s="646"/>
      <c r="Y41" s="649"/>
      <c r="Z41" s="650">
        <v>100</v>
      </c>
      <c r="AA41" s="650"/>
      <c r="AB41" s="650"/>
      <c r="AC41" s="650"/>
      <c r="AD41" s="651">
        <v>18977361</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557290</v>
      </c>
      <c r="BA41" s="622"/>
      <c r="BB41" s="622"/>
      <c r="BC41" s="622"/>
      <c r="BD41" s="634"/>
      <c r="BE41" s="634"/>
      <c r="BF41" s="657"/>
      <c r="BG41" s="662"/>
      <c r="BH41" s="663"/>
      <c r="BI41" s="663"/>
      <c r="BJ41" s="663"/>
      <c r="BK41" s="663"/>
      <c r="BL41" s="219"/>
      <c r="BM41" s="619" t="s">
        <v>353</v>
      </c>
      <c r="BN41" s="619"/>
      <c r="BO41" s="619"/>
      <c r="BP41" s="619"/>
      <c r="BQ41" s="619"/>
      <c r="BR41" s="619"/>
      <c r="BS41" s="619"/>
      <c r="BT41" s="619"/>
      <c r="BU41" s="620"/>
      <c r="BV41" s="621" t="s">
        <v>131</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231</v>
      </c>
      <c r="CS41" s="634"/>
      <c r="CT41" s="634"/>
      <c r="CU41" s="634"/>
      <c r="CV41" s="634"/>
      <c r="CW41" s="634"/>
      <c r="CX41" s="634"/>
      <c r="CY41" s="635"/>
      <c r="CZ41" s="624" t="s">
        <v>231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1724794</v>
      </c>
      <c r="BA42" s="646"/>
      <c r="BB42" s="646"/>
      <c r="BC42" s="646"/>
      <c r="BD42" s="606"/>
      <c r="BE42" s="606"/>
      <c r="BF42" s="669"/>
      <c r="BG42" s="664"/>
      <c r="BH42" s="665"/>
      <c r="BI42" s="665"/>
      <c r="BJ42" s="665"/>
      <c r="BK42" s="665"/>
      <c r="BL42" s="220"/>
      <c r="BM42" s="603" t="s">
        <v>356</v>
      </c>
      <c r="BN42" s="603"/>
      <c r="BO42" s="603"/>
      <c r="BP42" s="603"/>
      <c r="BQ42" s="603"/>
      <c r="BR42" s="603"/>
      <c r="BS42" s="603"/>
      <c r="BT42" s="603"/>
      <c r="BU42" s="604"/>
      <c r="BV42" s="605">
        <v>318</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2406512</v>
      </c>
      <c r="CS42" s="634"/>
      <c r="CT42" s="634"/>
      <c r="CU42" s="634"/>
      <c r="CV42" s="634"/>
      <c r="CW42" s="634"/>
      <c r="CX42" s="634"/>
      <c r="CY42" s="635"/>
      <c r="CZ42" s="624">
        <v>7.8</v>
      </c>
      <c r="DA42" s="636"/>
      <c r="DB42" s="636"/>
      <c r="DC42" s="637"/>
      <c r="DD42" s="627">
        <v>1351806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0" t="s">
        <v>358</v>
      </c>
      <c r="CD43" s="618" t="s">
        <v>359</v>
      </c>
      <c r="CE43" s="619"/>
      <c r="CF43" s="619"/>
      <c r="CG43" s="619"/>
      <c r="CH43" s="619"/>
      <c r="CI43" s="619"/>
      <c r="CJ43" s="619"/>
      <c r="CK43" s="619"/>
      <c r="CL43" s="619"/>
      <c r="CM43" s="619"/>
      <c r="CN43" s="619"/>
      <c r="CO43" s="619"/>
      <c r="CP43" s="619"/>
      <c r="CQ43" s="620"/>
      <c r="CR43" s="621">
        <v>77544</v>
      </c>
      <c r="CS43" s="634"/>
      <c r="CT43" s="634"/>
      <c r="CU43" s="634"/>
      <c r="CV43" s="634"/>
      <c r="CW43" s="634"/>
      <c r="CX43" s="634"/>
      <c r="CY43" s="635"/>
      <c r="CZ43" s="624">
        <v>0.3</v>
      </c>
      <c r="DA43" s="636"/>
      <c r="DB43" s="636"/>
      <c r="DC43" s="637"/>
      <c r="DD43" s="627">
        <v>77542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2406512</v>
      </c>
      <c r="CS44" s="622"/>
      <c r="CT44" s="622"/>
      <c r="CU44" s="622"/>
      <c r="CV44" s="622"/>
      <c r="CW44" s="622"/>
      <c r="CX44" s="622"/>
      <c r="CY44" s="623"/>
      <c r="CZ44" s="624">
        <v>7.8</v>
      </c>
      <c r="DA44" s="625"/>
      <c r="DB44" s="625"/>
      <c r="DC44" s="626"/>
      <c r="DD44" s="627">
        <v>1351806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1215297</v>
      </c>
      <c r="CS45" s="634"/>
      <c r="CT45" s="634"/>
      <c r="CU45" s="634"/>
      <c r="CV45" s="634"/>
      <c r="CW45" s="634"/>
      <c r="CX45" s="634"/>
      <c r="CY45" s="635"/>
      <c r="CZ45" s="624">
        <v>4</v>
      </c>
      <c r="DA45" s="636"/>
      <c r="DB45" s="636"/>
      <c r="DC45" s="637"/>
      <c r="DD45" s="627">
        <v>603982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1"/>
      <c r="CD46" s="642"/>
      <c r="CE46" s="643"/>
      <c r="CF46" s="618" t="s">
        <v>364</v>
      </c>
      <c r="CG46" s="619"/>
      <c r="CH46" s="619"/>
      <c r="CI46" s="619"/>
      <c r="CJ46" s="619"/>
      <c r="CK46" s="619"/>
      <c r="CL46" s="619"/>
      <c r="CM46" s="619"/>
      <c r="CN46" s="619"/>
      <c r="CO46" s="619"/>
      <c r="CP46" s="619"/>
      <c r="CQ46" s="620"/>
      <c r="CR46" s="621">
        <v>1191215</v>
      </c>
      <c r="CS46" s="622"/>
      <c r="CT46" s="622"/>
      <c r="CU46" s="622"/>
      <c r="CV46" s="622"/>
      <c r="CW46" s="622"/>
      <c r="CX46" s="622"/>
      <c r="CY46" s="623"/>
      <c r="CZ46" s="624">
        <v>3.9</v>
      </c>
      <c r="DA46" s="625"/>
      <c r="DB46" s="625"/>
      <c r="DC46" s="626"/>
      <c r="DD46" s="627">
        <v>747824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1"/>
      <c r="CD47" s="642"/>
      <c r="CE47" s="643"/>
      <c r="CF47" s="618" t="s">
        <v>365</v>
      </c>
      <c r="CG47" s="619"/>
      <c r="CH47" s="619"/>
      <c r="CI47" s="619"/>
      <c r="CJ47" s="619"/>
      <c r="CK47" s="619"/>
      <c r="CL47" s="619"/>
      <c r="CM47" s="619"/>
      <c r="CN47" s="619"/>
      <c r="CO47" s="619"/>
      <c r="CP47" s="619"/>
      <c r="CQ47" s="620"/>
      <c r="CR47" s="621" t="s">
        <v>131</v>
      </c>
      <c r="CS47" s="634"/>
      <c r="CT47" s="634"/>
      <c r="CU47" s="634"/>
      <c r="CV47" s="634"/>
      <c r="CW47" s="634"/>
      <c r="CX47" s="634"/>
      <c r="CY47" s="635"/>
      <c r="CZ47" s="624" t="s">
        <v>231</v>
      </c>
      <c r="DA47" s="636"/>
      <c r="DB47" s="636"/>
      <c r="DC47" s="637"/>
      <c r="DD47" s="627" t="s">
        <v>148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1"/>
      <c r="CD48" s="644"/>
      <c r="CE48" s="645"/>
      <c r="CF48" s="618" t="s">
        <v>366</v>
      </c>
      <c r="CG48" s="619"/>
      <c r="CH48" s="619"/>
      <c r="CI48" s="619"/>
      <c r="CJ48" s="619"/>
      <c r="CK48" s="619"/>
      <c r="CL48" s="619"/>
      <c r="CM48" s="619"/>
      <c r="CN48" s="619"/>
      <c r="CO48" s="619"/>
      <c r="CP48" s="619"/>
      <c r="CQ48" s="620"/>
      <c r="CR48" s="621" t="s">
        <v>231</v>
      </c>
      <c r="CS48" s="622"/>
      <c r="CT48" s="622"/>
      <c r="CU48" s="622"/>
      <c r="CV48" s="622"/>
      <c r="CW48" s="622"/>
      <c r="CX48" s="622"/>
      <c r="CY48" s="623"/>
      <c r="CZ48" s="624" t="s">
        <v>131</v>
      </c>
      <c r="DA48" s="625"/>
      <c r="DB48" s="625"/>
      <c r="DC48" s="626"/>
      <c r="DD48" s="627" t="s">
        <v>231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1"/>
      <c r="CD49" s="602" t="s">
        <v>367</v>
      </c>
      <c r="CE49" s="603"/>
      <c r="CF49" s="603"/>
      <c r="CG49" s="603"/>
      <c r="CH49" s="603"/>
      <c r="CI49" s="603"/>
      <c r="CJ49" s="603"/>
      <c r="CK49" s="603"/>
      <c r="CL49" s="603"/>
      <c r="CM49" s="603"/>
      <c r="CN49" s="603"/>
      <c r="CO49" s="603"/>
      <c r="CP49" s="603"/>
      <c r="CQ49" s="604"/>
      <c r="CR49" s="605">
        <v>30683923</v>
      </c>
      <c r="CS49" s="606"/>
      <c r="CT49" s="606"/>
      <c r="CU49" s="606"/>
      <c r="CV49" s="606"/>
      <c r="CW49" s="606"/>
      <c r="CX49" s="606"/>
      <c r="CY49" s="607"/>
      <c r="CZ49" s="608">
        <v>100</v>
      </c>
      <c r="DA49" s="609"/>
      <c r="DB49" s="609"/>
      <c r="DC49" s="610"/>
      <c r="DD49" s="611">
        <v>20950914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nSflJL1tTiD1GIq7eKEjf5C8QQpiEdpDPyfO0px2EPUgeMMQDLeEmYeLpClhecvSl4N41wP85O1HLugd2aY2vA==" saltValue="15QXAs7JCUnq/uGSy5p0q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098" t="s">
        <v>368</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AK2" s="1098"/>
      <c r="AL2" s="1098"/>
      <c r="AM2" s="1098"/>
      <c r="AN2" s="1098"/>
      <c r="AO2" s="1098"/>
      <c r="AP2" s="1098"/>
      <c r="AQ2" s="1098"/>
      <c r="AR2" s="1098"/>
      <c r="AS2" s="1098"/>
      <c r="AT2" s="1098"/>
      <c r="AU2" s="1098"/>
      <c r="AV2" s="1098"/>
      <c r="AW2" s="1098"/>
      <c r="AX2" s="1098"/>
      <c r="AY2" s="1098"/>
      <c r="AZ2" s="1098"/>
      <c r="BA2" s="1098"/>
      <c r="BB2" s="1098"/>
      <c r="BC2" s="1098"/>
      <c r="BD2" s="1098"/>
      <c r="BE2" s="1098"/>
      <c r="BF2" s="1098"/>
      <c r="BG2" s="1098"/>
      <c r="BH2" s="1098"/>
      <c r="BI2" s="109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9" t="s">
        <v>369</v>
      </c>
      <c r="DK2" s="1100"/>
      <c r="DL2" s="1100"/>
      <c r="DM2" s="1100"/>
      <c r="DN2" s="1100"/>
      <c r="DO2" s="1101"/>
      <c r="DP2" s="224"/>
      <c r="DQ2" s="1099" t="s">
        <v>370</v>
      </c>
      <c r="DR2" s="1100"/>
      <c r="DS2" s="1100"/>
      <c r="DT2" s="1100"/>
      <c r="DU2" s="1100"/>
      <c r="DV2" s="1100"/>
      <c r="DW2" s="1100"/>
      <c r="DX2" s="1100"/>
      <c r="DY2" s="1100"/>
      <c r="DZ2" s="110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67" t="s">
        <v>371</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28"/>
      <c r="BA4" s="228"/>
      <c r="BB4" s="228"/>
      <c r="BC4" s="228"/>
      <c r="BD4" s="228"/>
      <c r="BE4" s="229"/>
      <c r="BF4" s="229"/>
      <c r="BG4" s="229"/>
      <c r="BH4" s="229"/>
      <c r="BI4" s="229"/>
      <c r="BJ4" s="229"/>
      <c r="BK4" s="229"/>
      <c r="BL4" s="229"/>
      <c r="BM4" s="229"/>
      <c r="BN4" s="229"/>
      <c r="BO4" s="229"/>
      <c r="BP4" s="229"/>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102"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28"/>
      <c r="BA5" s="228"/>
      <c r="BB5" s="228"/>
      <c r="BC5" s="228"/>
      <c r="BD5" s="228"/>
      <c r="BE5" s="229"/>
      <c r="BF5" s="229"/>
      <c r="BG5" s="229"/>
      <c r="BH5" s="229"/>
      <c r="BI5" s="229"/>
      <c r="BJ5" s="229"/>
      <c r="BK5" s="229"/>
      <c r="BL5" s="229"/>
      <c r="BM5" s="229"/>
      <c r="BN5" s="229"/>
      <c r="BO5" s="229"/>
      <c r="BP5" s="229"/>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92" t="s">
        <v>387</v>
      </c>
      <c r="DH5" s="1093"/>
      <c r="DI5" s="1093"/>
      <c r="DJ5" s="1093"/>
      <c r="DK5" s="1094"/>
      <c r="DL5" s="1092" t="s">
        <v>388</v>
      </c>
      <c r="DM5" s="1093"/>
      <c r="DN5" s="1093"/>
      <c r="DO5" s="1093"/>
      <c r="DP5" s="1094"/>
      <c r="DQ5" s="1001" t="s">
        <v>389</v>
      </c>
      <c r="DR5" s="1002"/>
      <c r="DS5" s="1002"/>
      <c r="DT5" s="1002"/>
      <c r="DU5" s="1003"/>
      <c r="DV5" s="1001" t="s">
        <v>380</v>
      </c>
      <c r="DW5" s="1002"/>
      <c r="DX5" s="1002"/>
      <c r="DY5" s="1002"/>
      <c r="DZ5" s="1015"/>
      <c r="EA5" s="230"/>
    </row>
    <row r="6" spans="1:131" s="231"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03"/>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5"/>
      <c r="DH6" s="1096"/>
      <c r="DI6" s="1096"/>
      <c r="DJ6" s="1096"/>
      <c r="DK6" s="1097"/>
      <c r="DL6" s="1095"/>
      <c r="DM6" s="1096"/>
      <c r="DN6" s="1096"/>
      <c r="DO6" s="1096"/>
      <c r="DP6" s="1097"/>
      <c r="DQ6" s="1004"/>
      <c r="DR6" s="1005"/>
      <c r="DS6" s="1005"/>
      <c r="DT6" s="1005"/>
      <c r="DU6" s="1006"/>
      <c r="DV6" s="1004"/>
      <c r="DW6" s="1005"/>
      <c r="DX6" s="1005"/>
      <c r="DY6" s="1005"/>
      <c r="DZ6" s="1016"/>
      <c r="EA6" s="230"/>
    </row>
    <row r="7" spans="1:131" s="231" customFormat="1" ht="26.25" customHeight="1" thickTop="1" x14ac:dyDescent="0.15">
      <c r="A7" s="232">
        <v>1</v>
      </c>
      <c r="B7" s="1055" t="s">
        <v>390</v>
      </c>
      <c r="C7" s="1056"/>
      <c r="D7" s="1056"/>
      <c r="E7" s="1056"/>
      <c r="F7" s="1056"/>
      <c r="G7" s="1056"/>
      <c r="H7" s="1056"/>
      <c r="I7" s="1056"/>
      <c r="J7" s="1056"/>
      <c r="K7" s="1056"/>
      <c r="L7" s="1056"/>
      <c r="M7" s="1056"/>
      <c r="N7" s="1056"/>
      <c r="O7" s="1056"/>
      <c r="P7" s="1057"/>
      <c r="Q7" s="1110">
        <v>32815</v>
      </c>
      <c r="R7" s="1111"/>
      <c r="S7" s="1111"/>
      <c r="T7" s="1111"/>
      <c r="U7" s="1111"/>
      <c r="V7" s="1111">
        <v>30600</v>
      </c>
      <c r="W7" s="1111"/>
      <c r="X7" s="1111"/>
      <c r="Y7" s="1111"/>
      <c r="Z7" s="1111"/>
      <c r="AA7" s="1111">
        <v>2215</v>
      </c>
      <c r="AB7" s="1111"/>
      <c r="AC7" s="1111"/>
      <c r="AD7" s="1111"/>
      <c r="AE7" s="1112"/>
      <c r="AF7" s="1113">
        <v>1611</v>
      </c>
      <c r="AG7" s="1114"/>
      <c r="AH7" s="1114"/>
      <c r="AI7" s="1114"/>
      <c r="AJ7" s="1115"/>
      <c r="AK7" s="1116">
        <v>82</v>
      </c>
      <c r="AL7" s="1117"/>
      <c r="AM7" s="1117"/>
      <c r="AN7" s="1117"/>
      <c r="AO7" s="1117"/>
      <c r="AP7" s="1117">
        <v>6913</v>
      </c>
      <c r="AQ7" s="1117"/>
      <c r="AR7" s="1117"/>
      <c r="AS7" s="1117"/>
      <c r="AT7" s="1117"/>
      <c r="AU7" s="1118"/>
      <c r="AV7" s="1118"/>
      <c r="AW7" s="1118"/>
      <c r="AX7" s="1118"/>
      <c r="AY7" s="1119"/>
      <c r="AZ7" s="228"/>
      <c r="BA7" s="228"/>
      <c r="BB7" s="228"/>
      <c r="BC7" s="228"/>
      <c r="BD7" s="228"/>
      <c r="BE7" s="229"/>
      <c r="BF7" s="229"/>
      <c r="BG7" s="229"/>
      <c r="BH7" s="229"/>
      <c r="BI7" s="229"/>
      <c r="BJ7" s="229"/>
      <c r="BK7" s="229"/>
      <c r="BL7" s="229"/>
      <c r="BM7" s="229"/>
      <c r="BN7" s="229"/>
      <c r="BO7" s="229"/>
      <c r="BP7" s="229"/>
      <c r="BQ7" s="232">
        <v>1</v>
      </c>
      <c r="BR7" s="233"/>
      <c r="BS7" s="1104" t="s">
        <v>589</v>
      </c>
      <c r="BT7" s="1105"/>
      <c r="BU7" s="1105"/>
      <c r="BV7" s="1105"/>
      <c r="BW7" s="1105"/>
      <c r="BX7" s="1105"/>
      <c r="BY7" s="1105"/>
      <c r="BZ7" s="1105"/>
      <c r="CA7" s="1105"/>
      <c r="CB7" s="1105"/>
      <c r="CC7" s="1105"/>
      <c r="CD7" s="1105"/>
      <c r="CE7" s="1105"/>
      <c r="CF7" s="1105"/>
      <c r="CG7" s="1120"/>
      <c r="CH7" s="1107">
        <v>1</v>
      </c>
      <c r="CI7" s="1108"/>
      <c r="CJ7" s="1108"/>
      <c r="CK7" s="1108"/>
      <c r="CL7" s="1109"/>
      <c r="CM7" s="1107">
        <v>30</v>
      </c>
      <c r="CN7" s="1108"/>
      <c r="CO7" s="1108"/>
      <c r="CP7" s="1108"/>
      <c r="CQ7" s="1109"/>
      <c r="CR7" s="1107">
        <v>3</v>
      </c>
      <c r="CS7" s="1108"/>
      <c r="CT7" s="1108"/>
      <c r="CU7" s="1108"/>
      <c r="CV7" s="1109"/>
      <c r="CW7" s="989" t="s">
        <v>582</v>
      </c>
      <c r="CX7" s="990"/>
      <c r="CY7" s="990"/>
      <c r="CZ7" s="990"/>
      <c r="DA7" s="991"/>
      <c r="DB7" s="989" t="s">
        <v>582</v>
      </c>
      <c r="DC7" s="990"/>
      <c r="DD7" s="990"/>
      <c r="DE7" s="990"/>
      <c r="DF7" s="991"/>
      <c r="DG7" s="1107">
        <v>39</v>
      </c>
      <c r="DH7" s="1108"/>
      <c r="DI7" s="1108"/>
      <c r="DJ7" s="1108"/>
      <c r="DK7" s="1109"/>
      <c r="DL7" s="989" t="s">
        <v>582</v>
      </c>
      <c r="DM7" s="990"/>
      <c r="DN7" s="990"/>
      <c r="DO7" s="990"/>
      <c r="DP7" s="991"/>
      <c r="DQ7" s="989" t="s">
        <v>582</v>
      </c>
      <c r="DR7" s="990"/>
      <c r="DS7" s="990"/>
      <c r="DT7" s="990"/>
      <c r="DU7" s="991"/>
      <c r="DV7" s="1104"/>
      <c r="DW7" s="1105"/>
      <c r="DX7" s="1105"/>
      <c r="DY7" s="1105"/>
      <c r="DZ7" s="1106"/>
      <c r="EA7" s="230"/>
    </row>
    <row r="8" spans="1:131" s="231" customFormat="1" ht="26.25" customHeight="1" x14ac:dyDescent="0.15">
      <c r="A8" s="234">
        <v>2</v>
      </c>
      <c r="B8" s="1030" t="s">
        <v>391</v>
      </c>
      <c r="C8" s="1031"/>
      <c r="D8" s="1031"/>
      <c r="E8" s="1031"/>
      <c r="F8" s="1031"/>
      <c r="G8" s="1031"/>
      <c r="H8" s="1031"/>
      <c r="I8" s="1031"/>
      <c r="J8" s="1031"/>
      <c r="K8" s="1031"/>
      <c r="L8" s="1031"/>
      <c r="M8" s="1031"/>
      <c r="N8" s="1031"/>
      <c r="O8" s="1031"/>
      <c r="P8" s="1032"/>
      <c r="Q8" s="1038">
        <v>12</v>
      </c>
      <c r="R8" s="1039"/>
      <c r="S8" s="1039"/>
      <c r="T8" s="1039"/>
      <c r="U8" s="1039"/>
      <c r="V8" s="1039">
        <v>9</v>
      </c>
      <c r="W8" s="1039"/>
      <c r="X8" s="1039"/>
      <c r="Y8" s="1039"/>
      <c r="Z8" s="1039"/>
      <c r="AA8" s="1039">
        <v>3</v>
      </c>
      <c r="AB8" s="1039"/>
      <c r="AC8" s="1039"/>
      <c r="AD8" s="1039"/>
      <c r="AE8" s="1040"/>
      <c r="AF8" s="1035">
        <v>3</v>
      </c>
      <c r="AG8" s="1036"/>
      <c r="AH8" s="1036"/>
      <c r="AI8" s="1036"/>
      <c r="AJ8" s="1037"/>
      <c r="AK8" s="1088">
        <v>3</v>
      </c>
      <c r="AL8" s="1089"/>
      <c r="AM8" s="1089"/>
      <c r="AN8" s="1089"/>
      <c r="AO8" s="1089"/>
      <c r="AP8" s="1089" t="s">
        <v>582</v>
      </c>
      <c r="AQ8" s="1089"/>
      <c r="AR8" s="1089"/>
      <c r="AS8" s="1089"/>
      <c r="AT8" s="1089"/>
      <c r="AU8" s="1090"/>
      <c r="AV8" s="1090"/>
      <c r="AW8" s="1090"/>
      <c r="AX8" s="1090"/>
      <c r="AY8" s="1091"/>
      <c r="AZ8" s="228"/>
      <c r="BA8" s="228"/>
      <c r="BB8" s="228"/>
      <c r="BC8" s="228"/>
      <c r="BD8" s="228"/>
      <c r="BE8" s="229"/>
      <c r="BF8" s="229"/>
      <c r="BG8" s="229"/>
      <c r="BH8" s="229"/>
      <c r="BI8" s="229"/>
      <c r="BJ8" s="229"/>
      <c r="BK8" s="229"/>
      <c r="BL8" s="229"/>
      <c r="BM8" s="229"/>
      <c r="BN8" s="229"/>
      <c r="BO8" s="229"/>
      <c r="BP8" s="229"/>
      <c r="BQ8" s="234">
        <v>2</v>
      </c>
      <c r="BR8" s="235"/>
      <c r="BS8" s="992" t="s">
        <v>590</v>
      </c>
      <c r="BT8" s="993"/>
      <c r="BU8" s="993"/>
      <c r="BV8" s="993"/>
      <c r="BW8" s="993"/>
      <c r="BX8" s="993"/>
      <c r="BY8" s="993"/>
      <c r="BZ8" s="993"/>
      <c r="CA8" s="993"/>
      <c r="CB8" s="993"/>
      <c r="CC8" s="993"/>
      <c r="CD8" s="993"/>
      <c r="CE8" s="993"/>
      <c r="CF8" s="993"/>
      <c r="CG8" s="1014"/>
      <c r="CH8" s="989">
        <v>3</v>
      </c>
      <c r="CI8" s="990"/>
      <c r="CJ8" s="990"/>
      <c r="CK8" s="990"/>
      <c r="CL8" s="991"/>
      <c r="CM8" s="989">
        <v>288</v>
      </c>
      <c r="CN8" s="990"/>
      <c r="CO8" s="990"/>
      <c r="CP8" s="990"/>
      <c r="CQ8" s="991"/>
      <c r="CR8" s="989">
        <v>0</v>
      </c>
      <c r="CS8" s="990"/>
      <c r="CT8" s="990"/>
      <c r="CU8" s="990"/>
      <c r="CV8" s="991"/>
      <c r="CW8" s="989" t="s">
        <v>582</v>
      </c>
      <c r="CX8" s="990"/>
      <c r="CY8" s="990"/>
      <c r="CZ8" s="990"/>
      <c r="DA8" s="991"/>
      <c r="DB8" s="989" t="s">
        <v>582</v>
      </c>
      <c r="DC8" s="990"/>
      <c r="DD8" s="990"/>
      <c r="DE8" s="990"/>
      <c r="DF8" s="991"/>
      <c r="DG8" s="989" t="s">
        <v>582</v>
      </c>
      <c r="DH8" s="990"/>
      <c r="DI8" s="990"/>
      <c r="DJ8" s="990"/>
      <c r="DK8" s="991"/>
      <c r="DL8" s="989" t="s">
        <v>582</v>
      </c>
      <c r="DM8" s="990"/>
      <c r="DN8" s="990"/>
      <c r="DO8" s="990"/>
      <c r="DP8" s="991"/>
      <c r="DQ8" s="989" t="s">
        <v>582</v>
      </c>
      <c r="DR8" s="990"/>
      <c r="DS8" s="990"/>
      <c r="DT8" s="990"/>
      <c r="DU8" s="991"/>
      <c r="DV8" s="992"/>
      <c r="DW8" s="993"/>
      <c r="DX8" s="993"/>
      <c r="DY8" s="993"/>
      <c r="DZ8" s="994"/>
      <c r="EA8" s="230"/>
    </row>
    <row r="9" spans="1:131" s="231" customFormat="1" ht="26.25" customHeight="1" x14ac:dyDescent="0.15">
      <c r="A9" s="234">
        <v>3</v>
      </c>
      <c r="B9" s="1030" t="s">
        <v>392</v>
      </c>
      <c r="C9" s="1031"/>
      <c r="D9" s="1031"/>
      <c r="E9" s="1031"/>
      <c r="F9" s="1031"/>
      <c r="G9" s="1031"/>
      <c r="H9" s="1031"/>
      <c r="I9" s="1031"/>
      <c r="J9" s="1031"/>
      <c r="K9" s="1031"/>
      <c r="L9" s="1031"/>
      <c r="M9" s="1031"/>
      <c r="N9" s="1031"/>
      <c r="O9" s="1031"/>
      <c r="P9" s="1032"/>
      <c r="Q9" s="1038">
        <v>15</v>
      </c>
      <c r="R9" s="1039"/>
      <c r="S9" s="1039"/>
      <c r="T9" s="1039"/>
      <c r="U9" s="1039"/>
      <c r="V9" s="1039">
        <v>13</v>
      </c>
      <c r="W9" s="1039"/>
      <c r="X9" s="1039"/>
      <c r="Y9" s="1039"/>
      <c r="Z9" s="1039"/>
      <c r="AA9" s="1039">
        <v>2</v>
      </c>
      <c r="AB9" s="1039"/>
      <c r="AC9" s="1039"/>
      <c r="AD9" s="1039"/>
      <c r="AE9" s="1040"/>
      <c r="AF9" s="1035">
        <v>2</v>
      </c>
      <c r="AG9" s="1036"/>
      <c r="AH9" s="1036"/>
      <c r="AI9" s="1036"/>
      <c r="AJ9" s="1037"/>
      <c r="AK9" s="1088">
        <v>6</v>
      </c>
      <c r="AL9" s="1089"/>
      <c r="AM9" s="1089"/>
      <c r="AN9" s="1089"/>
      <c r="AO9" s="1089"/>
      <c r="AP9" s="1089" t="s">
        <v>582</v>
      </c>
      <c r="AQ9" s="1089"/>
      <c r="AR9" s="1089"/>
      <c r="AS9" s="1089"/>
      <c r="AT9" s="1089"/>
      <c r="AU9" s="1090"/>
      <c r="AV9" s="1090"/>
      <c r="AW9" s="1090"/>
      <c r="AX9" s="1090"/>
      <c r="AY9" s="1091"/>
      <c r="AZ9" s="228"/>
      <c r="BA9" s="228"/>
      <c r="BB9" s="228"/>
      <c r="BC9" s="228"/>
      <c r="BD9" s="228"/>
      <c r="BE9" s="229"/>
      <c r="BF9" s="229"/>
      <c r="BG9" s="229"/>
      <c r="BH9" s="229"/>
      <c r="BI9" s="229"/>
      <c r="BJ9" s="229"/>
      <c r="BK9" s="229"/>
      <c r="BL9" s="229"/>
      <c r="BM9" s="229"/>
      <c r="BN9" s="229"/>
      <c r="BO9" s="229"/>
      <c r="BP9" s="229"/>
      <c r="BQ9" s="234">
        <v>3</v>
      </c>
      <c r="BR9" s="235"/>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0"/>
    </row>
    <row r="10" spans="1:131" s="231" customFormat="1" ht="26.25" customHeight="1" x14ac:dyDescent="0.15">
      <c r="A10" s="234">
        <v>4</v>
      </c>
      <c r="B10" s="1030" t="s">
        <v>393</v>
      </c>
      <c r="C10" s="1031"/>
      <c r="D10" s="1031"/>
      <c r="E10" s="1031"/>
      <c r="F10" s="1031"/>
      <c r="G10" s="1031"/>
      <c r="H10" s="1031"/>
      <c r="I10" s="1031"/>
      <c r="J10" s="1031"/>
      <c r="K10" s="1031"/>
      <c r="L10" s="1031"/>
      <c r="M10" s="1031"/>
      <c r="N10" s="1031"/>
      <c r="O10" s="1031"/>
      <c r="P10" s="1032"/>
      <c r="Q10" s="1038">
        <v>68</v>
      </c>
      <c r="R10" s="1039"/>
      <c r="S10" s="1039"/>
      <c r="T10" s="1039"/>
      <c r="U10" s="1039"/>
      <c r="V10" s="1039">
        <v>61</v>
      </c>
      <c r="W10" s="1039"/>
      <c r="X10" s="1039"/>
      <c r="Y10" s="1039"/>
      <c r="Z10" s="1039"/>
      <c r="AA10" s="1039">
        <v>7</v>
      </c>
      <c r="AB10" s="1039"/>
      <c r="AC10" s="1039"/>
      <c r="AD10" s="1039"/>
      <c r="AE10" s="1040"/>
      <c r="AF10" s="1035">
        <v>7</v>
      </c>
      <c r="AG10" s="1036"/>
      <c r="AH10" s="1036"/>
      <c r="AI10" s="1036"/>
      <c r="AJ10" s="1037"/>
      <c r="AK10" s="1088">
        <v>16</v>
      </c>
      <c r="AL10" s="1089"/>
      <c r="AM10" s="1089"/>
      <c r="AN10" s="1089"/>
      <c r="AO10" s="1089"/>
      <c r="AP10" s="1089" t="s">
        <v>582</v>
      </c>
      <c r="AQ10" s="1089"/>
      <c r="AR10" s="1089"/>
      <c r="AS10" s="1089"/>
      <c r="AT10" s="1089"/>
      <c r="AU10" s="1090"/>
      <c r="AV10" s="1090"/>
      <c r="AW10" s="1090"/>
      <c r="AX10" s="1090"/>
      <c r="AY10" s="1091"/>
      <c r="AZ10" s="228"/>
      <c r="BA10" s="228"/>
      <c r="BB10" s="228"/>
      <c r="BC10" s="228"/>
      <c r="BD10" s="228"/>
      <c r="BE10" s="229"/>
      <c r="BF10" s="229"/>
      <c r="BG10" s="229"/>
      <c r="BH10" s="229"/>
      <c r="BI10" s="229"/>
      <c r="BJ10" s="229"/>
      <c r="BK10" s="229"/>
      <c r="BL10" s="229"/>
      <c r="BM10" s="229"/>
      <c r="BN10" s="229"/>
      <c r="BO10" s="229"/>
      <c r="BP10" s="229"/>
      <c r="BQ10" s="234">
        <v>4</v>
      </c>
      <c r="BR10" s="235"/>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0"/>
    </row>
    <row r="11" spans="1:131" s="231" customFormat="1" ht="26.25" customHeight="1" x14ac:dyDescent="0.15">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8"/>
      <c r="AL11" s="1089"/>
      <c r="AM11" s="1089"/>
      <c r="AN11" s="1089"/>
      <c r="AO11" s="1089"/>
      <c r="AP11" s="1089"/>
      <c r="AQ11" s="1089"/>
      <c r="AR11" s="1089"/>
      <c r="AS11" s="1089"/>
      <c r="AT11" s="1089"/>
      <c r="AU11" s="1090"/>
      <c r="AV11" s="1090"/>
      <c r="AW11" s="1090"/>
      <c r="AX11" s="1090"/>
      <c r="AY11" s="1091"/>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15">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8"/>
      <c r="AL12" s="1089"/>
      <c r="AM12" s="1089"/>
      <c r="AN12" s="1089"/>
      <c r="AO12" s="1089"/>
      <c r="AP12" s="1089"/>
      <c r="AQ12" s="1089"/>
      <c r="AR12" s="1089"/>
      <c r="AS12" s="1089"/>
      <c r="AT12" s="1089"/>
      <c r="AU12" s="1090"/>
      <c r="AV12" s="1090"/>
      <c r="AW12" s="1090"/>
      <c r="AX12" s="1090"/>
      <c r="AY12" s="1091"/>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15">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8"/>
      <c r="AL13" s="1089"/>
      <c r="AM13" s="1089"/>
      <c r="AN13" s="1089"/>
      <c r="AO13" s="1089"/>
      <c r="AP13" s="1089"/>
      <c r="AQ13" s="1089"/>
      <c r="AR13" s="1089"/>
      <c r="AS13" s="1089"/>
      <c r="AT13" s="1089"/>
      <c r="AU13" s="1090"/>
      <c r="AV13" s="1090"/>
      <c r="AW13" s="1090"/>
      <c r="AX13" s="1090"/>
      <c r="AY13" s="1091"/>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15">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8"/>
      <c r="AL14" s="1089"/>
      <c r="AM14" s="1089"/>
      <c r="AN14" s="1089"/>
      <c r="AO14" s="1089"/>
      <c r="AP14" s="1089"/>
      <c r="AQ14" s="1089"/>
      <c r="AR14" s="1089"/>
      <c r="AS14" s="1089"/>
      <c r="AT14" s="1089"/>
      <c r="AU14" s="1090"/>
      <c r="AV14" s="1090"/>
      <c r="AW14" s="1090"/>
      <c r="AX14" s="1090"/>
      <c r="AY14" s="1091"/>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15">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8"/>
      <c r="AL15" s="1089"/>
      <c r="AM15" s="1089"/>
      <c r="AN15" s="1089"/>
      <c r="AO15" s="1089"/>
      <c r="AP15" s="1089"/>
      <c r="AQ15" s="1089"/>
      <c r="AR15" s="1089"/>
      <c r="AS15" s="1089"/>
      <c r="AT15" s="1089"/>
      <c r="AU15" s="1090"/>
      <c r="AV15" s="1090"/>
      <c r="AW15" s="1090"/>
      <c r="AX15" s="1090"/>
      <c r="AY15" s="1091"/>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15">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8"/>
      <c r="AL16" s="1089"/>
      <c r="AM16" s="1089"/>
      <c r="AN16" s="1089"/>
      <c r="AO16" s="1089"/>
      <c r="AP16" s="1089"/>
      <c r="AQ16" s="1089"/>
      <c r="AR16" s="1089"/>
      <c r="AS16" s="1089"/>
      <c r="AT16" s="1089"/>
      <c r="AU16" s="1090"/>
      <c r="AV16" s="1090"/>
      <c r="AW16" s="1090"/>
      <c r="AX16" s="1090"/>
      <c r="AY16" s="1091"/>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15">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8"/>
      <c r="AL17" s="1089"/>
      <c r="AM17" s="1089"/>
      <c r="AN17" s="1089"/>
      <c r="AO17" s="1089"/>
      <c r="AP17" s="1089"/>
      <c r="AQ17" s="1089"/>
      <c r="AR17" s="1089"/>
      <c r="AS17" s="1089"/>
      <c r="AT17" s="1089"/>
      <c r="AU17" s="1090"/>
      <c r="AV17" s="1090"/>
      <c r="AW17" s="1090"/>
      <c r="AX17" s="1090"/>
      <c r="AY17" s="1091"/>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15">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8"/>
      <c r="AL18" s="1089"/>
      <c r="AM18" s="1089"/>
      <c r="AN18" s="1089"/>
      <c r="AO18" s="1089"/>
      <c r="AP18" s="1089"/>
      <c r="AQ18" s="1089"/>
      <c r="AR18" s="1089"/>
      <c r="AS18" s="1089"/>
      <c r="AT18" s="1089"/>
      <c r="AU18" s="1090"/>
      <c r="AV18" s="1090"/>
      <c r="AW18" s="1090"/>
      <c r="AX18" s="1090"/>
      <c r="AY18" s="1091"/>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15">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8"/>
      <c r="AL19" s="1089"/>
      <c r="AM19" s="1089"/>
      <c r="AN19" s="1089"/>
      <c r="AO19" s="1089"/>
      <c r="AP19" s="1089"/>
      <c r="AQ19" s="1089"/>
      <c r="AR19" s="1089"/>
      <c r="AS19" s="1089"/>
      <c r="AT19" s="1089"/>
      <c r="AU19" s="1090"/>
      <c r="AV19" s="1090"/>
      <c r="AW19" s="1090"/>
      <c r="AX19" s="1090"/>
      <c r="AY19" s="1091"/>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15">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8"/>
      <c r="AL20" s="1089"/>
      <c r="AM20" s="1089"/>
      <c r="AN20" s="1089"/>
      <c r="AO20" s="1089"/>
      <c r="AP20" s="1089"/>
      <c r="AQ20" s="1089"/>
      <c r="AR20" s="1089"/>
      <c r="AS20" s="1089"/>
      <c r="AT20" s="1089"/>
      <c r="AU20" s="1090"/>
      <c r="AV20" s="1090"/>
      <c r="AW20" s="1090"/>
      <c r="AX20" s="1090"/>
      <c r="AY20" s="1091"/>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8"/>
      <c r="AL21" s="1089"/>
      <c r="AM21" s="1089"/>
      <c r="AN21" s="1089"/>
      <c r="AO21" s="1089"/>
      <c r="AP21" s="1089"/>
      <c r="AQ21" s="1089"/>
      <c r="AR21" s="1089"/>
      <c r="AS21" s="1089"/>
      <c r="AT21" s="1089"/>
      <c r="AU21" s="1090"/>
      <c r="AV21" s="1090"/>
      <c r="AW21" s="1090"/>
      <c r="AX21" s="1090"/>
      <c r="AY21" s="1091"/>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15">
      <c r="A22" s="234">
        <v>16</v>
      </c>
      <c r="B22" s="1030"/>
      <c r="C22" s="1031"/>
      <c r="D22" s="1031"/>
      <c r="E22" s="1031"/>
      <c r="F22" s="1031"/>
      <c r="G22" s="1031"/>
      <c r="H22" s="1031"/>
      <c r="I22" s="1031"/>
      <c r="J22" s="1031"/>
      <c r="K22" s="1031"/>
      <c r="L22" s="1031"/>
      <c r="M22" s="1031"/>
      <c r="N22" s="1031"/>
      <c r="O22" s="1031"/>
      <c r="P22" s="1032"/>
      <c r="Q22" s="1081"/>
      <c r="R22" s="1082"/>
      <c r="S22" s="1082"/>
      <c r="T22" s="1082"/>
      <c r="U22" s="1082"/>
      <c r="V22" s="1082"/>
      <c r="W22" s="1082"/>
      <c r="X22" s="1082"/>
      <c r="Y22" s="1082"/>
      <c r="Z22" s="1082"/>
      <c r="AA22" s="1082"/>
      <c r="AB22" s="1082"/>
      <c r="AC22" s="1082"/>
      <c r="AD22" s="1082"/>
      <c r="AE22" s="1083"/>
      <c r="AF22" s="1035"/>
      <c r="AG22" s="1036"/>
      <c r="AH22" s="1036"/>
      <c r="AI22" s="1036"/>
      <c r="AJ22" s="1037"/>
      <c r="AK22" s="1084"/>
      <c r="AL22" s="1085"/>
      <c r="AM22" s="1085"/>
      <c r="AN22" s="1085"/>
      <c r="AO22" s="1085"/>
      <c r="AP22" s="1085"/>
      <c r="AQ22" s="1085"/>
      <c r="AR22" s="1085"/>
      <c r="AS22" s="1085"/>
      <c r="AT22" s="1085"/>
      <c r="AU22" s="1086"/>
      <c r="AV22" s="1086"/>
      <c r="AW22" s="1086"/>
      <c r="AX22" s="1086"/>
      <c r="AY22" s="1087"/>
      <c r="AZ22" s="1028" t="s">
        <v>394</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
      <c r="A23" s="236" t="s">
        <v>395</v>
      </c>
      <c r="B23" s="937" t="s">
        <v>396</v>
      </c>
      <c r="C23" s="938"/>
      <c r="D23" s="938"/>
      <c r="E23" s="938"/>
      <c r="F23" s="938"/>
      <c r="G23" s="938"/>
      <c r="H23" s="938"/>
      <c r="I23" s="938"/>
      <c r="J23" s="938"/>
      <c r="K23" s="938"/>
      <c r="L23" s="938"/>
      <c r="M23" s="938"/>
      <c r="N23" s="938"/>
      <c r="O23" s="938"/>
      <c r="P23" s="948"/>
      <c r="Q23" s="1075">
        <v>32912</v>
      </c>
      <c r="R23" s="1069"/>
      <c r="S23" s="1069"/>
      <c r="T23" s="1069"/>
      <c r="U23" s="1069"/>
      <c r="V23" s="1069">
        <v>30684</v>
      </c>
      <c r="W23" s="1069"/>
      <c r="X23" s="1069"/>
      <c r="Y23" s="1069"/>
      <c r="Z23" s="1069"/>
      <c r="AA23" s="1069">
        <v>2228</v>
      </c>
      <c r="AB23" s="1069"/>
      <c r="AC23" s="1069"/>
      <c r="AD23" s="1069"/>
      <c r="AE23" s="1076"/>
      <c r="AF23" s="1077">
        <v>1624</v>
      </c>
      <c r="AG23" s="1069"/>
      <c r="AH23" s="1069"/>
      <c r="AI23" s="1069"/>
      <c r="AJ23" s="1078"/>
      <c r="AK23" s="1079"/>
      <c r="AL23" s="1080"/>
      <c r="AM23" s="1080"/>
      <c r="AN23" s="1080"/>
      <c r="AO23" s="1080"/>
      <c r="AP23" s="1069">
        <v>6913</v>
      </c>
      <c r="AQ23" s="1069"/>
      <c r="AR23" s="1069"/>
      <c r="AS23" s="1069"/>
      <c r="AT23" s="1069"/>
      <c r="AU23" s="1070"/>
      <c r="AV23" s="1070"/>
      <c r="AW23" s="1070"/>
      <c r="AX23" s="1070"/>
      <c r="AY23" s="1071"/>
      <c r="AZ23" s="1072" t="s">
        <v>397</v>
      </c>
      <c r="BA23" s="1073"/>
      <c r="BB23" s="1073"/>
      <c r="BC23" s="1073"/>
      <c r="BD23" s="1074"/>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15">
      <c r="A24" s="1068" t="s">
        <v>398</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
      <c r="A25" s="1067" t="s">
        <v>399</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63" t="s">
        <v>403</v>
      </c>
      <c r="AG26" s="1008"/>
      <c r="AH26" s="1008"/>
      <c r="AI26" s="1008"/>
      <c r="AJ26" s="1064"/>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380</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5"/>
      <c r="AG27" s="1011"/>
      <c r="AH27" s="1011"/>
      <c r="AI27" s="1011"/>
      <c r="AJ27" s="1066"/>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15">
      <c r="A28" s="238">
        <v>1</v>
      </c>
      <c r="B28" s="1055" t="s">
        <v>408</v>
      </c>
      <c r="C28" s="1056"/>
      <c r="D28" s="1056"/>
      <c r="E28" s="1056"/>
      <c r="F28" s="1056"/>
      <c r="G28" s="1056"/>
      <c r="H28" s="1056"/>
      <c r="I28" s="1056"/>
      <c r="J28" s="1056"/>
      <c r="K28" s="1056"/>
      <c r="L28" s="1056"/>
      <c r="M28" s="1056"/>
      <c r="N28" s="1056"/>
      <c r="O28" s="1056"/>
      <c r="P28" s="1057"/>
      <c r="Q28" s="1058">
        <v>6472</v>
      </c>
      <c r="R28" s="1059"/>
      <c r="S28" s="1059"/>
      <c r="T28" s="1059"/>
      <c r="U28" s="1059"/>
      <c r="V28" s="1059">
        <v>6372</v>
      </c>
      <c r="W28" s="1059"/>
      <c r="X28" s="1059"/>
      <c r="Y28" s="1059"/>
      <c r="Z28" s="1059"/>
      <c r="AA28" s="1059">
        <v>100</v>
      </c>
      <c r="AB28" s="1059"/>
      <c r="AC28" s="1059"/>
      <c r="AD28" s="1059"/>
      <c r="AE28" s="1060"/>
      <c r="AF28" s="1061">
        <v>100</v>
      </c>
      <c r="AG28" s="1059"/>
      <c r="AH28" s="1059"/>
      <c r="AI28" s="1059"/>
      <c r="AJ28" s="1062"/>
      <c r="AK28" s="1042">
        <v>564</v>
      </c>
      <c r="AL28" s="1043"/>
      <c r="AM28" s="1043"/>
      <c r="AN28" s="1043"/>
      <c r="AO28" s="1043"/>
      <c r="AP28" s="1044" t="s">
        <v>519</v>
      </c>
      <c r="AQ28" s="1045"/>
      <c r="AR28" s="1045"/>
      <c r="AS28" s="1045"/>
      <c r="AT28" s="1046"/>
      <c r="AU28" s="1044" t="s">
        <v>519</v>
      </c>
      <c r="AV28" s="1045"/>
      <c r="AW28" s="1045"/>
      <c r="AX28" s="1045"/>
      <c r="AY28" s="1046"/>
      <c r="AZ28" s="1047" t="s">
        <v>519</v>
      </c>
      <c r="BA28" s="1048"/>
      <c r="BB28" s="1048"/>
      <c r="BC28" s="1048"/>
      <c r="BD28" s="1049"/>
      <c r="BE28" s="1053"/>
      <c r="BF28" s="1053"/>
      <c r="BG28" s="1053"/>
      <c r="BH28" s="1053"/>
      <c r="BI28" s="1054"/>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15">
      <c r="A29" s="238">
        <v>2</v>
      </c>
      <c r="B29" s="1030" t="s">
        <v>409</v>
      </c>
      <c r="C29" s="1031"/>
      <c r="D29" s="1031"/>
      <c r="E29" s="1031"/>
      <c r="F29" s="1031"/>
      <c r="G29" s="1031"/>
      <c r="H29" s="1031"/>
      <c r="I29" s="1031"/>
      <c r="J29" s="1031"/>
      <c r="K29" s="1031"/>
      <c r="L29" s="1031"/>
      <c r="M29" s="1031"/>
      <c r="N29" s="1031"/>
      <c r="O29" s="1031"/>
      <c r="P29" s="1032"/>
      <c r="Q29" s="1038">
        <v>2133</v>
      </c>
      <c r="R29" s="1039"/>
      <c r="S29" s="1039"/>
      <c r="T29" s="1039"/>
      <c r="U29" s="1039"/>
      <c r="V29" s="1039">
        <v>2123</v>
      </c>
      <c r="W29" s="1039"/>
      <c r="X29" s="1039"/>
      <c r="Y29" s="1039"/>
      <c r="Z29" s="1039"/>
      <c r="AA29" s="1039">
        <v>10</v>
      </c>
      <c r="AB29" s="1039"/>
      <c r="AC29" s="1039"/>
      <c r="AD29" s="1039"/>
      <c r="AE29" s="1040"/>
      <c r="AF29" s="1035">
        <v>10</v>
      </c>
      <c r="AG29" s="1036"/>
      <c r="AH29" s="1036"/>
      <c r="AI29" s="1036"/>
      <c r="AJ29" s="1037"/>
      <c r="AK29" s="980">
        <v>867</v>
      </c>
      <c r="AL29" s="971"/>
      <c r="AM29" s="971"/>
      <c r="AN29" s="971"/>
      <c r="AO29" s="971"/>
      <c r="AP29" s="981" t="s">
        <v>519</v>
      </c>
      <c r="AQ29" s="979"/>
      <c r="AR29" s="979"/>
      <c r="AS29" s="979"/>
      <c r="AT29" s="980"/>
      <c r="AU29" s="981" t="s">
        <v>519</v>
      </c>
      <c r="AV29" s="979"/>
      <c r="AW29" s="979"/>
      <c r="AX29" s="979"/>
      <c r="AY29" s="980"/>
      <c r="AZ29" s="1050" t="s">
        <v>519</v>
      </c>
      <c r="BA29" s="1051"/>
      <c r="BB29" s="1051"/>
      <c r="BC29" s="1051"/>
      <c r="BD29" s="1052"/>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15">
      <c r="A30" s="238">
        <v>3</v>
      </c>
      <c r="B30" s="1030" t="s">
        <v>410</v>
      </c>
      <c r="C30" s="1031"/>
      <c r="D30" s="1031"/>
      <c r="E30" s="1031"/>
      <c r="F30" s="1031"/>
      <c r="G30" s="1031"/>
      <c r="H30" s="1031"/>
      <c r="I30" s="1031"/>
      <c r="J30" s="1031"/>
      <c r="K30" s="1031"/>
      <c r="L30" s="1031"/>
      <c r="M30" s="1031"/>
      <c r="N30" s="1031"/>
      <c r="O30" s="1031"/>
      <c r="P30" s="1032"/>
      <c r="Q30" s="1038">
        <v>5356</v>
      </c>
      <c r="R30" s="1039"/>
      <c r="S30" s="1039"/>
      <c r="T30" s="1039"/>
      <c r="U30" s="1039"/>
      <c r="V30" s="1039">
        <v>5297</v>
      </c>
      <c r="W30" s="1039"/>
      <c r="X30" s="1039"/>
      <c r="Y30" s="1039"/>
      <c r="Z30" s="1039"/>
      <c r="AA30" s="1039">
        <v>59</v>
      </c>
      <c r="AB30" s="1039"/>
      <c r="AC30" s="1039"/>
      <c r="AD30" s="1039"/>
      <c r="AE30" s="1040"/>
      <c r="AF30" s="1035">
        <v>59</v>
      </c>
      <c r="AG30" s="1036"/>
      <c r="AH30" s="1036"/>
      <c r="AI30" s="1036"/>
      <c r="AJ30" s="1037"/>
      <c r="AK30" s="980">
        <v>763</v>
      </c>
      <c r="AL30" s="971"/>
      <c r="AM30" s="971"/>
      <c r="AN30" s="971"/>
      <c r="AO30" s="971"/>
      <c r="AP30" s="981" t="s">
        <v>519</v>
      </c>
      <c r="AQ30" s="979"/>
      <c r="AR30" s="979"/>
      <c r="AS30" s="979"/>
      <c r="AT30" s="980"/>
      <c r="AU30" s="981" t="s">
        <v>519</v>
      </c>
      <c r="AV30" s="979"/>
      <c r="AW30" s="979"/>
      <c r="AX30" s="979"/>
      <c r="AY30" s="980"/>
      <c r="AZ30" s="1050" t="s">
        <v>519</v>
      </c>
      <c r="BA30" s="1051"/>
      <c r="BB30" s="1051"/>
      <c r="BC30" s="1051"/>
      <c r="BD30" s="1052"/>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15">
      <c r="A31" s="238">
        <v>4</v>
      </c>
      <c r="B31" s="1030" t="s">
        <v>411</v>
      </c>
      <c r="C31" s="1031"/>
      <c r="D31" s="1031"/>
      <c r="E31" s="1031"/>
      <c r="F31" s="1031"/>
      <c r="G31" s="1031"/>
      <c r="H31" s="1031"/>
      <c r="I31" s="1031"/>
      <c r="J31" s="1031"/>
      <c r="K31" s="1031"/>
      <c r="L31" s="1031"/>
      <c r="M31" s="1031"/>
      <c r="N31" s="1031"/>
      <c r="O31" s="1031"/>
      <c r="P31" s="1032"/>
      <c r="Q31" s="1038">
        <v>2102</v>
      </c>
      <c r="R31" s="1039"/>
      <c r="S31" s="1039"/>
      <c r="T31" s="1039"/>
      <c r="U31" s="1039"/>
      <c r="V31" s="1039">
        <v>1943</v>
      </c>
      <c r="W31" s="1039"/>
      <c r="X31" s="1039"/>
      <c r="Y31" s="1039"/>
      <c r="Z31" s="1039"/>
      <c r="AA31" s="1039">
        <v>159</v>
      </c>
      <c r="AB31" s="1039"/>
      <c r="AC31" s="1039"/>
      <c r="AD31" s="1039"/>
      <c r="AE31" s="1040"/>
      <c r="AF31" s="1035">
        <v>321</v>
      </c>
      <c r="AG31" s="1036"/>
      <c r="AH31" s="1036"/>
      <c r="AI31" s="1036"/>
      <c r="AJ31" s="1037"/>
      <c r="AK31" s="980">
        <v>740</v>
      </c>
      <c r="AL31" s="971"/>
      <c r="AM31" s="971"/>
      <c r="AN31" s="971"/>
      <c r="AO31" s="971"/>
      <c r="AP31" s="971">
        <v>8052</v>
      </c>
      <c r="AQ31" s="971"/>
      <c r="AR31" s="971"/>
      <c r="AS31" s="971"/>
      <c r="AT31" s="971"/>
      <c r="AU31" s="971">
        <v>5540</v>
      </c>
      <c r="AV31" s="971"/>
      <c r="AW31" s="971"/>
      <c r="AX31" s="971"/>
      <c r="AY31" s="971"/>
      <c r="AZ31" s="1041" t="s">
        <v>519</v>
      </c>
      <c r="BA31" s="1041"/>
      <c r="BB31" s="1041"/>
      <c r="BC31" s="1041"/>
      <c r="BD31" s="1041"/>
      <c r="BE31" s="972" t="s">
        <v>412</v>
      </c>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15">
      <c r="A32" s="238">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15">
      <c r="A33" s="238">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15">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15">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15">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15">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15">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15">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15">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15">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15">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15">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15">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15">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15">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15">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15">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15">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15">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15">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15">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15">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15">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15">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15">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15">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15">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15">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15">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15">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
      <c r="A63" s="236" t="s">
        <v>395</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490</v>
      </c>
      <c r="AG63" s="959"/>
      <c r="AH63" s="959"/>
      <c r="AI63" s="959"/>
      <c r="AJ63" s="1022"/>
      <c r="AK63" s="1023"/>
      <c r="AL63" s="963"/>
      <c r="AM63" s="963"/>
      <c r="AN63" s="963"/>
      <c r="AO63" s="963"/>
      <c r="AP63" s="959">
        <v>8052</v>
      </c>
      <c r="AQ63" s="959"/>
      <c r="AR63" s="959"/>
      <c r="AS63" s="959"/>
      <c r="AT63" s="959"/>
      <c r="AU63" s="959">
        <v>5540</v>
      </c>
      <c r="AV63" s="959"/>
      <c r="AW63" s="959"/>
      <c r="AX63" s="959"/>
      <c r="AY63" s="959"/>
      <c r="AZ63" s="1017"/>
      <c r="BA63" s="1017"/>
      <c r="BB63" s="1017"/>
      <c r="BC63" s="1017"/>
      <c r="BD63" s="1017"/>
      <c r="BE63" s="960"/>
      <c r="BF63" s="960"/>
      <c r="BG63" s="960"/>
      <c r="BH63" s="960"/>
      <c r="BI63" s="961"/>
      <c r="BJ63" s="1018" t="s">
        <v>131</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418</v>
      </c>
      <c r="W66" s="1002"/>
      <c r="X66" s="1002"/>
      <c r="Y66" s="1002"/>
      <c r="Z66" s="1003"/>
      <c r="AA66" s="1001" t="s">
        <v>402</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380</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15">
      <c r="A68" s="232">
        <v>1</v>
      </c>
      <c r="B68" s="985" t="s">
        <v>583</v>
      </c>
      <c r="C68" s="986"/>
      <c r="D68" s="986"/>
      <c r="E68" s="986"/>
      <c r="F68" s="986"/>
      <c r="G68" s="986"/>
      <c r="H68" s="986"/>
      <c r="I68" s="986"/>
      <c r="J68" s="986"/>
      <c r="K68" s="986"/>
      <c r="L68" s="986"/>
      <c r="M68" s="986"/>
      <c r="N68" s="986"/>
      <c r="O68" s="986"/>
      <c r="P68" s="987"/>
      <c r="Q68" s="988">
        <v>7254</v>
      </c>
      <c r="R68" s="982"/>
      <c r="S68" s="982"/>
      <c r="T68" s="982"/>
      <c r="U68" s="982"/>
      <c r="V68" s="982">
        <v>6917</v>
      </c>
      <c r="W68" s="982"/>
      <c r="X68" s="982"/>
      <c r="Y68" s="982"/>
      <c r="Z68" s="982"/>
      <c r="AA68" s="982">
        <v>337</v>
      </c>
      <c r="AB68" s="982"/>
      <c r="AC68" s="982"/>
      <c r="AD68" s="982"/>
      <c r="AE68" s="982"/>
      <c r="AF68" s="982">
        <v>337</v>
      </c>
      <c r="AG68" s="982"/>
      <c r="AH68" s="982"/>
      <c r="AI68" s="982"/>
      <c r="AJ68" s="982"/>
      <c r="AK68" s="982" t="s">
        <v>582</v>
      </c>
      <c r="AL68" s="982"/>
      <c r="AM68" s="982"/>
      <c r="AN68" s="982"/>
      <c r="AO68" s="982"/>
      <c r="AP68" s="982" t="s">
        <v>519</v>
      </c>
      <c r="AQ68" s="982"/>
      <c r="AR68" s="982"/>
      <c r="AS68" s="982"/>
      <c r="AT68" s="982"/>
      <c r="AU68" s="982" t="s">
        <v>519</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15">
      <c r="A69" s="234">
        <v>2</v>
      </c>
      <c r="B69" s="974" t="s">
        <v>584</v>
      </c>
      <c r="C69" s="975"/>
      <c r="D69" s="975"/>
      <c r="E69" s="975"/>
      <c r="F69" s="975"/>
      <c r="G69" s="975"/>
      <c r="H69" s="975"/>
      <c r="I69" s="975"/>
      <c r="J69" s="975"/>
      <c r="K69" s="975"/>
      <c r="L69" s="975"/>
      <c r="M69" s="975"/>
      <c r="N69" s="975"/>
      <c r="O69" s="975"/>
      <c r="P69" s="976"/>
      <c r="Q69" s="977">
        <v>2273</v>
      </c>
      <c r="R69" s="971"/>
      <c r="S69" s="971"/>
      <c r="T69" s="971"/>
      <c r="U69" s="971"/>
      <c r="V69" s="971">
        <v>2162</v>
      </c>
      <c r="W69" s="971"/>
      <c r="X69" s="971"/>
      <c r="Y69" s="971"/>
      <c r="Z69" s="971"/>
      <c r="AA69" s="971">
        <v>111</v>
      </c>
      <c r="AB69" s="971"/>
      <c r="AC69" s="971"/>
      <c r="AD69" s="971"/>
      <c r="AE69" s="971"/>
      <c r="AF69" s="971">
        <v>111</v>
      </c>
      <c r="AG69" s="971"/>
      <c r="AH69" s="971"/>
      <c r="AI69" s="971"/>
      <c r="AJ69" s="971"/>
      <c r="AK69" s="981" t="s">
        <v>519</v>
      </c>
      <c r="AL69" s="979"/>
      <c r="AM69" s="979"/>
      <c r="AN69" s="979"/>
      <c r="AO69" s="980"/>
      <c r="AP69" s="981" t="s">
        <v>519</v>
      </c>
      <c r="AQ69" s="979"/>
      <c r="AR69" s="979"/>
      <c r="AS69" s="979"/>
      <c r="AT69" s="980"/>
      <c r="AU69" s="981" t="s">
        <v>519</v>
      </c>
      <c r="AV69" s="979"/>
      <c r="AW69" s="979"/>
      <c r="AX69" s="979"/>
      <c r="AY69" s="980"/>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15">
      <c r="A70" s="234">
        <v>3</v>
      </c>
      <c r="B70" s="974" t="s">
        <v>585</v>
      </c>
      <c r="C70" s="975"/>
      <c r="D70" s="975"/>
      <c r="E70" s="975"/>
      <c r="F70" s="975"/>
      <c r="G70" s="975"/>
      <c r="H70" s="975"/>
      <c r="I70" s="975"/>
      <c r="J70" s="975"/>
      <c r="K70" s="975"/>
      <c r="L70" s="975"/>
      <c r="M70" s="975"/>
      <c r="N70" s="975"/>
      <c r="O70" s="975"/>
      <c r="P70" s="976"/>
      <c r="Q70" s="977">
        <v>983883</v>
      </c>
      <c r="R70" s="971"/>
      <c r="S70" s="971"/>
      <c r="T70" s="971"/>
      <c r="U70" s="971"/>
      <c r="V70" s="971">
        <v>942967</v>
      </c>
      <c r="W70" s="971"/>
      <c r="X70" s="971"/>
      <c r="Y70" s="971"/>
      <c r="Z70" s="971"/>
      <c r="AA70" s="971">
        <v>40916</v>
      </c>
      <c r="AB70" s="971"/>
      <c r="AC70" s="971"/>
      <c r="AD70" s="971"/>
      <c r="AE70" s="971"/>
      <c r="AF70" s="971">
        <v>40916</v>
      </c>
      <c r="AG70" s="971"/>
      <c r="AH70" s="971"/>
      <c r="AI70" s="971"/>
      <c r="AJ70" s="971"/>
      <c r="AK70" s="971">
        <v>1</v>
      </c>
      <c r="AL70" s="971"/>
      <c r="AM70" s="971"/>
      <c r="AN70" s="971"/>
      <c r="AO70" s="971"/>
      <c r="AP70" s="971" t="s">
        <v>519</v>
      </c>
      <c r="AQ70" s="971"/>
      <c r="AR70" s="971"/>
      <c r="AS70" s="971"/>
      <c r="AT70" s="971"/>
      <c r="AU70" s="971" t="s">
        <v>519</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15">
      <c r="A71" s="234">
        <v>4</v>
      </c>
      <c r="B71" s="974" t="s">
        <v>586</v>
      </c>
      <c r="C71" s="975"/>
      <c r="D71" s="975"/>
      <c r="E71" s="975"/>
      <c r="F71" s="975"/>
      <c r="G71" s="975"/>
      <c r="H71" s="975"/>
      <c r="I71" s="975"/>
      <c r="J71" s="975"/>
      <c r="K71" s="975"/>
      <c r="L71" s="975"/>
      <c r="M71" s="975"/>
      <c r="N71" s="975"/>
      <c r="O71" s="975"/>
      <c r="P71" s="976"/>
      <c r="Q71" s="977">
        <v>1533</v>
      </c>
      <c r="R71" s="971"/>
      <c r="S71" s="971"/>
      <c r="T71" s="971"/>
      <c r="U71" s="971"/>
      <c r="V71" s="971">
        <v>1446</v>
      </c>
      <c r="W71" s="971"/>
      <c r="X71" s="971"/>
      <c r="Y71" s="971"/>
      <c r="Z71" s="971"/>
      <c r="AA71" s="971">
        <v>87</v>
      </c>
      <c r="AB71" s="971"/>
      <c r="AC71" s="971"/>
      <c r="AD71" s="971"/>
      <c r="AE71" s="971"/>
      <c r="AF71" s="971">
        <v>87</v>
      </c>
      <c r="AG71" s="971"/>
      <c r="AH71" s="971"/>
      <c r="AI71" s="971"/>
      <c r="AJ71" s="971"/>
      <c r="AK71" s="971">
        <v>169</v>
      </c>
      <c r="AL71" s="971"/>
      <c r="AM71" s="971"/>
      <c r="AN71" s="971"/>
      <c r="AO71" s="971"/>
      <c r="AP71" s="971">
        <v>618</v>
      </c>
      <c r="AQ71" s="971"/>
      <c r="AR71" s="971"/>
      <c r="AS71" s="971"/>
      <c r="AT71" s="971"/>
      <c r="AU71" s="971">
        <v>188</v>
      </c>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15">
      <c r="A72" s="234">
        <v>5</v>
      </c>
      <c r="B72" s="974" t="s">
        <v>587</v>
      </c>
      <c r="C72" s="975"/>
      <c r="D72" s="975"/>
      <c r="E72" s="975"/>
      <c r="F72" s="975"/>
      <c r="G72" s="975"/>
      <c r="H72" s="975"/>
      <c r="I72" s="975"/>
      <c r="J72" s="975"/>
      <c r="K72" s="975"/>
      <c r="L72" s="975"/>
      <c r="M72" s="975"/>
      <c r="N72" s="975"/>
      <c r="O72" s="975"/>
      <c r="P72" s="976"/>
      <c r="Q72" s="977">
        <v>4075</v>
      </c>
      <c r="R72" s="971"/>
      <c r="S72" s="971"/>
      <c r="T72" s="971"/>
      <c r="U72" s="971"/>
      <c r="V72" s="971">
        <v>3977</v>
      </c>
      <c r="W72" s="971"/>
      <c r="X72" s="971"/>
      <c r="Y72" s="971"/>
      <c r="Z72" s="971"/>
      <c r="AA72" s="971">
        <v>98</v>
      </c>
      <c r="AB72" s="971"/>
      <c r="AC72" s="971"/>
      <c r="AD72" s="971"/>
      <c r="AE72" s="971"/>
      <c r="AF72" s="971">
        <v>98</v>
      </c>
      <c r="AG72" s="971"/>
      <c r="AH72" s="971"/>
      <c r="AI72" s="971"/>
      <c r="AJ72" s="971"/>
      <c r="AK72" s="971">
        <v>88</v>
      </c>
      <c r="AL72" s="971"/>
      <c r="AM72" s="971"/>
      <c r="AN72" s="971"/>
      <c r="AO72" s="971"/>
      <c r="AP72" s="971">
        <v>321</v>
      </c>
      <c r="AQ72" s="971"/>
      <c r="AR72" s="971"/>
      <c r="AS72" s="971"/>
      <c r="AT72" s="971"/>
      <c r="AU72" s="971">
        <v>96</v>
      </c>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15">
      <c r="A73" s="234">
        <v>6</v>
      </c>
      <c r="B73" s="974" t="s">
        <v>588</v>
      </c>
      <c r="C73" s="975"/>
      <c r="D73" s="975"/>
      <c r="E73" s="975"/>
      <c r="F73" s="975"/>
      <c r="G73" s="975"/>
      <c r="H73" s="975"/>
      <c r="I73" s="975"/>
      <c r="J73" s="975"/>
      <c r="K73" s="975"/>
      <c r="L73" s="975"/>
      <c r="M73" s="975"/>
      <c r="N73" s="975"/>
      <c r="O73" s="975"/>
      <c r="P73" s="976"/>
      <c r="Q73" s="977">
        <v>7077</v>
      </c>
      <c r="R73" s="971"/>
      <c r="S73" s="971"/>
      <c r="T73" s="971"/>
      <c r="U73" s="971"/>
      <c r="V73" s="971">
        <v>6040</v>
      </c>
      <c r="W73" s="971"/>
      <c r="X73" s="971"/>
      <c r="Y73" s="971"/>
      <c r="Z73" s="971"/>
      <c r="AA73" s="971">
        <v>1037</v>
      </c>
      <c r="AB73" s="971"/>
      <c r="AC73" s="971"/>
      <c r="AD73" s="971"/>
      <c r="AE73" s="971"/>
      <c r="AF73" s="971">
        <v>2969</v>
      </c>
      <c r="AG73" s="971"/>
      <c r="AH73" s="971"/>
      <c r="AI73" s="971"/>
      <c r="AJ73" s="971"/>
      <c r="AK73" s="971" t="s">
        <v>519</v>
      </c>
      <c r="AL73" s="971"/>
      <c r="AM73" s="971"/>
      <c r="AN73" s="971"/>
      <c r="AO73" s="971"/>
      <c r="AP73" s="971">
        <v>1978</v>
      </c>
      <c r="AQ73" s="971"/>
      <c r="AR73" s="971"/>
      <c r="AS73" s="971"/>
      <c r="AT73" s="971"/>
      <c r="AU73" s="971" t="s">
        <v>519</v>
      </c>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15">
      <c r="A74" s="234">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15">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15">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15">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15">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15">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15">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15">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15">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15">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15">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15">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15">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15">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
      <c r="A88" s="236" t="s">
        <v>395</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44518</v>
      </c>
      <c r="AG88" s="959"/>
      <c r="AH88" s="959"/>
      <c r="AI88" s="959"/>
      <c r="AJ88" s="959"/>
      <c r="AK88" s="963"/>
      <c r="AL88" s="963"/>
      <c r="AM88" s="963"/>
      <c r="AN88" s="963"/>
      <c r="AO88" s="963"/>
      <c r="AP88" s="959">
        <v>2917</v>
      </c>
      <c r="AQ88" s="959"/>
      <c r="AR88" s="959"/>
      <c r="AS88" s="959"/>
      <c r="AT88" s="959"/>
      <c r="AU88" s="959">
        <v>284</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v>
      </c>
      <c r="CS102" s="953"/>
      <c r="CT102" s="953"/>
      <c r="CU102" s="953"/>
      <c r="CV102" s="954"/>
      <c r="CW102" s="952" t="s">
        <v>597</v>
      </c>
      <c r="CX102" s="953"/>
      <c r="CY102" s="953"/>
      <c r="CZ102" s="953"/>
      <c r="DA102" s="954"/>
      <c r="DB102" s="952" t="s">
        <v>597</v>
      </c>
      <c r="DC102" s="953"/>
      <c r="DD102" s="953"/>
      <c r="DE102" s="953"/>
      <c r="DF102" s="954"/>
      <c r="DG102" s="952">
        <v>39</v>
      </c>
      <c r="DH102" s="953"/>
      <c r="DI102" s="953"/>
      <c r="DJ102" s="953"/>
      <c r="DK102" s="954"/>
      <c r="DL102" s="952" t="s">
        <v>597</v>
      </c>
      <c r="DM102" s="953"/>
      <c r="DN102" s="953"/>
      <c r="DO102" s="953"/>
      <c r="DP102" s="954"/>
      <c r="DQ102" s="952" t="s">
        <v>597</v>
      </c>
      <c r="DR102" s="953"/>
      <c r="DS102" s="953"/>
      <c r="DT102" s="953"/>
      <c r="DU102" s="954"/>
      <c r="DV102" s="937"/>
      <c r="DW102" s="938"/>
      <c r="DX102" s="938"/>
      <c r="DY102" s="938"/>
      <c r="DZ102" s="93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310</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310</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310</v>
      </c>
      <c r="DR109" s="896"/>
      <c r="DS109" s="896"/>
      <c r="DT109" s="896"/>
      <c r="DU109" s="897"/>
      <c r="DV109" s="898" t="s">
        <v>434</v>
      </c>
      <c r="DW109" s="896"/>
      <c r="DX109" s="896"/>
      <c r="DY109" s="896"/>
      <c r="DZ109" s="929"/>
    </row>
    <row r="110" spans="1:131" s="226"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1167574</v>
      </c>
      <c r="AB110" s="889"/>
      <c r="AC110" s="889"/>
      <c r="AD110" s="889"/>
      <c r="AE110" s="890"/>
      <c r="AF110" s="891">
        <v>1139418</v>
      </c>
      <c r="AG110" s="889"/>
      <c r="AH110" s="889"/>
      <c r="AI110" s="889"/>
      <c r="AJ110" s="890"/>
      <c r="AK110" s="891">
        <v>1014536</v>
      </c>
      <c r="AL110" s="889"/>
      <c r="AM110" s="889"/>
      <c r="AN110" s="889"/>
      <c r="AO110" s="890"/>
      <c r="AP110" s="892">
        <v>5.9</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8297347</v>
      </c>
      <c r="BR110" s="842"/>
      <c r="BS110" s="842"/>
      <c r="BT110" s="842"/>
      <c r="BU110" s="842"/>
      <c r="BV110" s="842">
        <v>7379735</v>
      </c>
      <c r="BW110" s="842"/>
      <c r="BX110" s="842"/>
      <c r="BY110" s="842"/>
      <c r="BZ110" s="842"/>
      <c r="CA110" s="842">
        <v>6913033</v>
      </c>
      <c r="CB110" s="842"/>
      <c r="CC110" s="842"/>
      <c r="CD110" s="842"/>
      <c r="CE110" s="842"/>
      <c r="CF110" s="866">
        <v>39.9</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397</v>
      </c>
      <c r="DH110" s="842"/>
      <c r="DI110" s="842"/>
      <c r="DJ110" s="842"/>
      <c r="DK110" s="842"/>
      <c r="DL110" s="842" t="s">
        <v>440</v>
      </c>
      <c r="DM110" s="842"/>
      <c r="DN110" s="842"/>
      <c r="DO110" s="842"/>
      <c r="DP110" s="842"/>
      <c r="DQ110" s="842" t="s">
        <v>397</v>
      </c>
      <c r="DR110" s="842"/>
      <c r="DS110" s="842"/>
      <c r="DT110" s="842"/>
      <c r="DU110" s="842"/>
      <c r="DV110" s="843" t="s">
        <v>440</v>
      </c>
      <c r="DW110" s="843"/>
      <c r="DX110" s="843"/>
      <c r="DY110" s="843"/>
      <c r="DZ110" s="844"/>
    </row>
    <row r="111" spans="1:131" s="226"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397</v>
      </c>
      <c r="AB111" s="919"/>
      <c r="AC111" s="919"/>
      <c r="AD111" s="919"/>
      <c r="AE111" s="920"/>
      <c r="AF111" s="921" t="s">
        <v>397</v>
      </c>
      <c r="AG111" s="919"/>
      <c r="AH111" s="919"/>
      <c r="AI111" s="919"/>
      <c r="AJ111" s="920"/>
      <c r="AK111" s="921" t="s">
        <v>397</v>
      </c>
      <c r="AL111" s="919"/>
      <c r="AM111" s="919"/>
      <c r="AN111" s="919"/>
      <c r="AO111" s="920"/>
      <c r="AP111" s="922" t="s">
        <v>397</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t="s">
        <v>131</v>
      </c>
      <c r="BR111" s="817"/>
      <c r="BS111" s="817"/>
      <c r="BT111" s="817"/>
      <c r="BU111" s="817"/>
      <c r="BV111" s="817">
        <v>52604</v>
      </c>
      <c r="BW111" s="817"/>
      <c r="BX111" s="817"/>
      <c r="BY111" s="817"/>
      <c r="BZ111" s="817"/>
      <c r="CA111" s="817">
        <v>39453</v>
      </c>
      <c r="CB111" s="817"/>
      <c r="CC111" s="817"/>
      <c r="CD111" s="817"/>
      <c r="CE111" s="817"/>
      <c r="CF111" s="875">
        <v>0.2</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397</v>
      </c>
      <c r="DH111" s="817"/>
      <c r="DI111" s="817"/>
      <c r="DJ111" s="817"/>
      <c r="DK111" s="817"/>
      <c r="DL111" s="817" t="s">
        <v>131</v>
      </c>
      <c r="DM111" s="817"/>
      <c r="DN111" s="817"/>
      <c r="DO111" s="817"/>
      <c r="DP111" s="817"/>
      <c r="DQ111" s="817" t="s">
        <v>131</v>
      </c>
      <c r="DR111" s="817"/>
      <c r="DS111" s="817"/>
      <c r="DT111" s="817"/>
      <c r="DU111" s="817"/>
      <c r="DV111" s="794" t="s">
        <v>131</v>
      </c>
      <c r="DW111" s="794"/>
      <c r="DX111" s="794"/>
      <c r="DY111" s="794"/>
      <c r="DZ111" s="795"/>
    </row>
    <row r="112" spans="1:131" s="226"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446</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6101759</v>
      </c>
      <c r="BR112" s="817"/>
      <c r="BS112" s="817"/>
      <c r="BT112" s="817"/>
      <c r="BU112" s="817"/>
      <c r="BV112" s="817">
        <v>5561289</v>
      </c>
      <c r="BW112" s="817"/>
      <c r="BX112" s="817"/>
      <c r="BY112" s="817"/>
      <c r="BZ112" s="817"/>
      <c r="CA112" s="817">
        <v>5539864</v>
      </c>
      <c r="CB112" s="817"/>
      <c r="CC112" s="817"/>
      <c r="CD112" s="817"/>
      <c r="CE112" s="817"/>
      <c r="CF112" s="875">
        <v>32</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449</v>
      </c>
      <c r="DR112" s="817"/>
      <c r="DS112" s="817"/>
      <c r="DT112" s="817"/>
      <c r="DU112" s="817"/>
      <c r="DV112" s="794" t="s">
        <v>131</v>
      </c>
      <c r="DW112" s="794"/>
      <c r="DX112" s="794"/>
      <c r="DY112" s="794"/>
      <c r="DZ112" s="795"/>
    </row>
    <row r="113" spans="1:130" s="226"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503784</v>
      </c>
      <c r="AB113" s="919"/>
      <c r="AC113" s="919"/>
      <c r="AD113" s="919"/>
      <c r="AE113" s="920"/>
      <c r="AF113" s="921">
        <v>491489</v>
      </c>
      <c r="AG113" s="919"/>
      <c r="AH113" s="919"/>
      <c r="AI113" s="919"/>
      <c r="AJ113" s="920"/>
      <c r="AK113" s="921">
        <v>556828</v>
      </c>
      <c r="AL113" s="919"/>
      <c r="AM113" s="919"/>
      <c r="AN113" s="919"/>
      <c r="AO113" s="920"/>
      <c r="AP113" s="922">
        <v>3.2</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244149</v>
      </c>
      <c r="BR113" s="817"/>
      <c r="BS113" s="817"/>
      <c r="BT113" s="817"/>
      <c r="BU113" s="817"/>
      <c r="BV113" s="817">
        <v>257684</v>
      </c>
      <c r="BW113" s="817"/>
      <c r="BX113" s="817"/>
      <c r="BY113" s="817"/>
      <c r="BZ113" s="817"/>
      <c r="CA113" s="817">
        <v>283450</v>
      </c>
      <c r="CB113" s="817"/>
      <c r="CC113" s="817"/>
      <c r="CD113" s="817"/>
      <c r="CE113" s="817"/>
      <c r="CF113" s="875">
        <v>1.6</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449</v>
      </c>
      <c r="DH113" s="780"/>
      <c r="DI113" s="780"/>
      <c r="DJ113" s="780"/>
      <c r="DK113" s="781"/>
      <c r="DL113" s="782" t="s">
        <v>397</v>
      </c>
      <c r="DM113" s="780"/>
      <c r="DN113" s="780"/>
      <c r="DO113" s="780"/>
      <c r="DP113" s="781"/>
      <c r="DQ113" s="782" t="s">
        <v>446</v>
      </c>
      <c r="DR113" s="780"/>
      <c r="DS113" s="780"/>
      <c r="DT113" s="780"/>
      <c r="DU113" s="781"/>
      <c r="DV113" s="824" t="s">
        <v>397</v>
      </c>
      <c r="DW113" s="825"/>
      <c r="DX113" s="825"/>
      <c r="DY113" s="825"/>
      <c r="DZ113" s="826"/>
    </row>
    <row r="114" spans="1:130" s="226"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44471</v>
      </c>
      <c r="AB114" s="780"/>
      <c r="AC114" s="780"/>
      <c r="AD114" s="780"/>
      <c r="AE114" s="781"/>
      <c r="AF114" s="782">
        <v>47020</v>
      </c>
      <c r="AG114" s="780"/>
      <c r="AH114" s="780"/>
      <c r="AI114" s="780"/>
      <c r="AJ114" s="781"/>
      <c r="AK114" s="782">
        <v>47273</v>
      </c>
      <c r="AL114" s="780"/>
      <c r="AM114" s="780"/>
      <c r="AN114" s="780"/>
      <c r="AO114" s="781"/>
      <c r="AP114" s="824">
        <v>0.3</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t="s">
        <v>131</v>
      </c>
      <c r="BR114" s="817"/>
      <c r="BS114" s="817"/>
      <c r="BT114" s="817"/>
      <c r="BU114" s="817"/>
      <c r="BV114" s="817" t="s">
        <v>397</v>
      </c>
      <c r="BW114" s="817"/>
      <c r="BX114" s="817"/>
      <c r="BY114" s="817"/>
      <c r="BZ114" s="817"/>
      <c r="CA114" s="817" t="s">
        <v>131</v>
      </c>
      <c r="CB114" s="817"/>
      <c r="CC114" s="817"/>
      <c r="CD114" s="817"/>
      <c r="CE114" s="817"/>
      <c r="CF114" s="875" t="s">
        <v>446</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449</v>
      </c>
      <c r="DM114" s="780"/>
      <c r="DN114" s="780"/>
      <c r="DO114" s="780"/>
      <c r="DP114" s="781"/>
      <c r="DQ114" s="782" t="s">
        <v>449</v>
      </c>
      <c r="DR114" s="780"/>
      <c r="DS114" s="780"/>
      <c r="DT114" s="780"/>
      <c r="DU114" s="781"/>
      <c r="DV114" s="824" t="s">
        <v>131</v>
      </c>
      <c r="DW114" s="825"/>
      <c r="DX114" s="825"/>
      <c r="DY114" s="825"/>
      <c r="DZ114" s="826"/>
    </row>
    <row r="115" spans="1:130" s="226"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446</v>
      </c>
      <c r="AB115" s="919"/>
      <c r="AC115" s="919"/>
      <c r="AD115" s="919"/>
      <c r="AE115" s="920"/>
      <c r="AF115" s="921" t="s">
        <v>131</v>
      </c>
      <c r="AG115" s="919"/>
      <c r="AH115" s="919"/>
      <c r="AI115" s="919"/>
      <c r="AJ115" s="920"/>
      <c r="AK115" s="921" t="s">
        <v>131</v>
      </c>
      <c r="AL115" s="919"/>
      <c r="AM115" s="919"/>
      <c r="AN115" s="919"/>
      <c r="AO115" s="920"/>
      <c r="AP115" s="922" t="s">
        <v>131</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458</v>
      </c>
      <c r="BW115" s="817"/>
      <c r="BX115" s="817"/>
      <c r="BY115" s="817"/>
      <c r="BZ115" s="817"/>
      <c r="CA115" s="817" t="s">
        <v>131</v>
      </c>
      <c r="CB115" s="817"/>
      <c r="CC115" s="817"/>
      <c r="CD115" s="817"/>
      <c r="CE115" s="817"/>
      <c r="CF115" s="875" t="s">
        <v>131</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449</v>
      </c>
      <c r="DH115" s="780"/>
      <c r="DI115" s="780"/>
      <c r="DJ115" s="780"/>
      <c r="DK115" s="781"/>
      <c r="DL115" s="782">
        <v>52604</v>
      </c>
      <c r="DM115" s="780"/>
      <c r="DN115" s="780"/>
      <c r="DO115" s="780"/>
      <c r="DP115" s="781"/>
      <c r="DQ115" s="782">
        <v>39453</v>
      </c>
      <c r="DR115" s="780"/>
      <c r="DS115" s="780"/>
      <c r="DT115" s="780"/>
      <c r="DU115" s="781"/>
      <c r="DV115" s="824">
        <v>0.2</v>
      </c>
      <c r="DW115" s="825"/>
      <c r="DX115" s="825"/>
      <c r="DY115" s="825"/>
      <c r="DZ115" s="826"/>
    </row>
    <row r="116" spans="1:130" s="226"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131</v>
      </c>
      <c r="AG116" s="780"/>
      <c r="AH116" s="780"/>
      <c r="AI116" s="780"/>
      <c r="AJ116" s="781"/>
      <c r="AK116" s="782" t="s">
        <v>131</v>
      </c>
      <c r="AL116" s="780"/>
      <c r="AM116" s="780"/>
      <c r="AN116" s="780"/>
      <c r="AO116" s="781"/>
      <c r="AP116" s="824" t="s">
        <v>449</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446</v>
      </c>
      <c r="BR116" s="817"/>
      <c r="BS116" s="817"/>
      <c r="BT116" s="817"/>
      <c r="BU116" s="817"/>
      <c r="BV116" s="817" t="s">
        <v>131</v>
      </c>
      <c r="BW116" s="817"/>
      <c r="BX116" s="817"/>
      <c r="BY116" s="817"/>
      <c r="BZ116" s="817"/>
      <c r="CA116" s="817" t="s">
        <v>446</v>
      </c>
      <c r="CB116" s="817"/>
      <c r="CC116" s="817"/>
      <c r="CD116" s="817"/>
      <c r="CE116" s="817"/>
      <c r="CF116" s="875" t="s">
        <v>131</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449</v>
      </c>
      <c r="DH116" s="780"/>
      <c r="DI116" s="780"/>
      <c r="DJ116" s="780"/>
      <c r="DK116" s="781"/>
      <c r="DL116" s="782" t="s">
        <v>446</v>
      </c>
      <c r="DM116" s="780"/>
      <c r="DN116" s="780"/>
      <c r="DO116" s="780"/>
      <c r="DP116" s="781"/>
      <c r="DQ116" s="782" t="s">
        <v>131</v>
      </c>
      <c r="DR116" s="780"/>
      <c r="DS116" s="780"/>
      <c r="DT116" s="780"/>
      <c r="DU116" s="781"/>
      <c r="DV116" s="824" t="s">
        <v>458</v>
      </c>
      <c r="DW116" s="825"/>
      <c r="DX116" s="825"/>
      <c r="DY116" s="825"/>
      <c r="DZ116" s="826"/>
    </row>
    <row r="117" spans="1:130" s="226"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1715829</v>
      </c>
      <c r="AB117" s="903"/>
      <c r="AC117" s="903"/>
      <c r="AD117" s="903"/>
      <c r="AE117" s="904"/>
      <c r="AF117" s="905">
        <v>1677927</v>
      </c>
      <c r="AG117" s="903"/>
      <c r="AH117" s="903"/>
      <c r="AI117" s="903"/>
      <c r="AJ117" s="904"/>
      <c r="AK117" s="905">
        <v>1618637</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449</v>
      </c>
      <c r="BR117" s="817"/>
      <c r="BS117" s="817"/>
      <c r="BT117" s="817"/>
      <c r="BU117" s="817"/>
      <c r="BV117" s="817" t="s">
        <v>449</v>
      </c>
      <c r="BW117" s="817"/>
      <c r="BX117" s="817"/>
      <c r="BY117" s="817"/>
      <c r="BZ117" s="817"/>
      <c r="CA117" s="817" t="s">
        <v>131</v>
      </c>
      <c r="CB117" s="817"/>
      <c r="CC117" s="817"/>
      <c r="CD117" s="817"/>
      <c r="CE117" s="817"/>
      <c r="CF117" s="875" t="s">
        <v>131</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446</v>
      </c>
      <c r="DH117" s="780"/>
      <c r="DI117" s="780"/>
      <c r="DJ117" s="780"/>
      <c r="DK117" s="781"/>
      <c r="DL117" s="782" t="s">
        <v>446</v>
      </c>
      <c r="DM117" s="780"/>
      <c r="DN117" s="780"/>
      <c r="DO117" s="780"/>
      <c r="DP117" s="781"/>
      <c r="DQ117" s="782" t="s">
        <v>458</v>
      </c>
      <c r="DR117" s="780"/>
      <c r="DS117" s="780"/>
      <c r="DT117" s="780"/>
      <c r="DU117" s="781"/>
      <c r="DV117" s="824" t="s">
        <v>131</v>
      </c>
      <c r="DW117" s="825"/>
      <c r="DX117" s="825"/>
      <c r="DY117" s="825"/>
      <c r="DZ117" s="826"/>
    </row>
    <row r="118" spans="1:130" s="226"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310</v>
      </c>
      <c r="AL118" s="896"/>
      <c r="AM118" s="896"/>
      <c r="AN118" s="896"/>
      <c r="AO118" s="897"/>
      <c r="AP118" s="899" t="s">
        <v>434</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397</v>
      </c>
      <c r="BR118" s="845"/>
      <c r="BS118" s="845"/>
      <c r="BT118" s="845"/>
      <c r="BU118" s="845"/>
      <c r="BV118" s="845" t="s">
        <v>131</v>
      </c>
      <c r="BW118" s="845"/>
      <c r="BX118" s="845"/>
      <c r="BY118" s="845"/>
      <c r="BZ118" s="845"/>
      <c r="CA118" s="845" t="s">
        <v>397</v>
      </c>
      <c r="CB118" s="845"/>
      <c r="CC118" s="845"/>
      <c r="CD118" s="845"/>
      <c r="CE118" s="845"/>
      <c r="CF118" s="875" t="s">
        <v>131</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449</v>
      </c>
      <c r="DM118" s="780"/>
      <c r="DN118" s="780"/>
      <c r="DO118" s="780"/>
      <c r="DP118" s="781"/>
      <c r="DQ118" s="782" t="s">
        <v>131</v>
      </c>
      <c r="DR118" s="780"/>
      <c r="DS118" s="780"/>
      <c r="DT118" s="780"/>
      <c r="DU118" s="781"/>
      <c r="DV118" s="824" t="s">
        <v>449</v>
      </c>
      <c r="DW118" s="825"/>
      <c r="DX118" s="825"/>
      <c r="DY118" s="825"/>
      <c r="DZ118" s="826"/>
    </row>
    <row r="119" spans="1:130" s="226"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449</v>
      </c>
      <c r="AB119" s="889"/>
      <c r="AC119" s="889"/>
      <c r="AD119" s="889"/>
      <c r="AE119" s="890"/>
      <c r="AF119" s="891" t="s">
        <v>449</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47" t="s">
        <v>190</v>
      </c>
      <c r="BA119" s="247"/>
      <c r="BB119" s="247"/>
      <c r="BC119" s="247"/>
      <c r="BD119" s="247"/>
      <c r="BE119" s="247"/>
      <c r="BF119" s="247"/>
      <c r="BG119" s="247"/>
      <c r="BH119" s="247"/>
      <c r="BI119" s="247"/>
      <c r="BJ119" s="247"/>
      <c r="BK119" s="247"/>
      <c r="BL119" s="247"/>
      <c r="BM119" s="247"/>
      <c r="BN119" s="247"/>
      <c r="BO119" s="877" t="s">
        <v>468</v>
      </c>
      <c r="BP119" s="878"/>
      <c r="BQ119" s="879">
        <v>14643255</v>
      </c>
      <c r="BR119" s="845"/>
      <c r="BS119" s="845"/>
      <c r="BT119" s="845"/>
      <c r="BU119" s="845"/>
      <c r="BV119" s="845">
        <v>13251312</v>
      </c>
      <c r="BW119" s="845"/>
      <c r="BX119" s="845"/>
      <c r="BY119" s="845"/>
      <c r="BZ119" s="845"/>
      <c r="CA119" s="845">
        <v>12775800</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449</v>
      </c>
      <c r="DM119" s="764"/>
      <c r="DN119" s="764"/>
      <c r="DO119" s="764"/>
      <c r="DP119" s="765"/>
      <c r="DQ119" s="766" t="s">
        <v>131</v>
      </c>
      <c r="DR119" s="764"/>
      <c r="DS119" s="764"/>
      <c r="DT119" s="764"/>
      <c r="DU119" s="765"/>
      <c r="DV119" s="848" t="s">
        <v>131</v>
      </c>
      <c r="DW119" s="849"/>
      <c r="DX119" s="849"/>
      <c r="DY119" s="849"/>
      <c r="DZ119" s="850"/>
    </row>
    <row r="120" spans="1:130" s="226" customFormat="1" ht="26.25" customHeight="1" x14ac:dyDescent="0.15">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449</v>
      </c>
      <c r="AG120" s="780"/>
      <c r="AH120" s="780"/>
      <c r="AI120" s="780"/>
      <c r="AJ120" s="781"/>
      <c r="AK120" s="782" t="s">
        <v>449</v>
      </c>
      <c r="AL120" s="780"/>
      <c r="AM120" s="780"/>
      <c r="AN120" s="780"/>
      <c r="AO120" s="781"/>
      <c r="AP120" s="824" t="s">
        <v>131</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7441799</v>
      </c>
      <c r="BR120" s="842"/>
      <c r="BS120" s="842"/>
      <c r="BT120" s="842"/>
      <c r="BU120" s="842"/>
      <c r="BV120" s="842">
        <v>8654871</v>
      </c>
      <c r="BW120" s="842"/>
      <c r="BX120" s="842"/>
      <c r="BY120" s="842"/>
      <c r="BZ120" s="842"/>
      <c r="CA120" s="842">
        <v>9494751</v>
      </c>
      <c r="CB120" s="842"/>
      <c r="CC120" s="842"/>
      <c r="CD120" s="842"/>
      <c r="CE120" s="842"/>
      <c r="CF120" s="866">
        <v>54.8</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6101759</v>
      </c>
      <c r="DH120" s="842"/>
      <c r="DI120" s="842"/>
      <c r="DJ120" s="842"/>
      <c r="DK120" s="842"/>
      <c r="DL120" s="842">
        <v>5561289</v>
      </c>
      <c r="DM120" s="842"/>
      <c r="DN120" s="842"/>
      <c r="DO120" s="842"/>
      <c r="DP120" s="842"/>
      <c r="DQ120" s="842">
        <v>5539864</v>
      </c>
      <c r="DR120" s="842"/>
      <c r="DS120" s="842"/>
      <c r="DT120" s="842"/>
      <c r="DU120" s="842"/>
      <c r="DV120" s="843">
        <v>32</v>
      </c>
      <c r="DW120" s="843"/>
      <c r="DX120" s="843"/>
      <c r="DY120" s="843"/>
      <c r="DZ120" s="844"/>
    </row>
    <row r="121" spans="1:130" s="226"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449</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4414591</v>
      </c>
      <c r="BR121" s="817"/>
      <c r="BS121" s="817"/>
      <c r="BT121" s="817"/>
      <c r="BU121" s="817"/>
      <c r="BV121" s="817">
        <v>4234841</v>
      </c>
      <c r="BW121" s="817"/>
      <c r="BX121" s="817"/>
      <c r="BY121" s="817"/>
      <c r="BZ121" s="817"/>
      <c r="CA121" s="817">
        <v>3882813</v>
      </c>
      <c r="CB121" s="817"/>
      <c r="CC121" s="817"/>
      <c r="CD121" s="817"/>
      <c r="CE121" s="817"/>
      <c r="CF121" s="875">
        <v>22.4</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t="s">
        <v>131</v>
      </c>
      <c r="DH121" s="817"/>
      <c r="DI121" s="817"/>
      <c r="DJ121" s="817"/>
      <c r="DK121" s="817"/>
      <c r="DL121" s="817" t="s">
        <v>131</v>
      </c>
      <c r="DM121" s="817"/>
      <c r="DN121" s="817"/>
      <c r="DO121" s="817"/>
      <c r="DP121" s="817"/>
      <c r="DQ121" s="817" t="s">
        <v>131</v>
      </c>
      <c r="DR121" s="817"/>
      <c r="DS121" s="817"/>
      <c r="DT121" s="817"/>
      <c r="DU121" s="817"/>
      <c r="DV121" s="794" t="s">
        <v>131</v>
      </c>
      <c r="DW121" s="794"/>
      <c r="DX121" s="794"/>
      <c r="DY121" s="794"/>
      <c r="DZ121" s="795"/>
    </row>
    <row r="122" spans="1:130" s="226"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446</v>
      </c>
      <c r="AB122" s="780"/>
      <c r="AC122" s="780"/>
      <c r="AD122" s="780"/>
      <c r="AE122" s="781"/>
      <c r="AF122" s="782" t="s">
        <v>131</v>
      </c>
      <c r="AG122" s="780"/>
      <c r="AH122" s="780"/>
      <c r="AI122" s="780"/>
      <c r="AJ122" s="781"/>
      <c r="AK122" s="782" t="s">
        <v>458</v>
      </c>
      <c r="AL122" s="780"/>
      <c r="AM122" s="780"/>
      <c r="AN122" s="780"/>
      <c r="AO122" s="781"/>
      <c r="AP122" s="824" t="s">
        <v>131</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9087399</v>
      </c>
      <c r="BR122" s="845"/>
      <c r="BS122" s="845"/>
      <c r="BT122" s="845"/>
      <c r="BU122" s="845"/>
      <c r="BV122" s="845">
        <v>8488887</v>
      </c>
      <c r="BW122" s="845"/>
      <c r="BX122" s="845"/>
      <c r="BY122" s="845"/>
      <c r="BZ122" s="845"/>
      <c r="CA122" s="845">
        <v>7729127</v>
      </c>
      <c r="CB122" s="845"/>
      <c r="CC122" s="845"/>
      <c r="CD122" s="845"/>
      <c r="CE122" s="845"/>
      <c r="CF122" s="846">
        <v>44.6</v>
      </c>
      <c r="CG122" s="847"/>
      <c r="CH122" s="847"/>
      <c r="CI122" s="847"/>
      <c r="CJ122" s="847"/>
      <c r="CK122" s="869"/>
      <c r="CL122" s="855"/>
      <c r="CM122" s="855"/>
      <c r="CN122" s="855"/>
      <c r="CO122" s="856"/>
      <c r="CP122" s="835" t="s">
        <v>478</v>
      </c>
      <c r="CQ122" s="836"/>
      <c r="CR122" s="836"/>
      <c r="CS122" s="836"/>
      <c r="CT122" s="836"/>
      <c r="CU122" s="836"/>
      <c r="CV122" s="836"/>
      <c r="CW122" s="836"/>
      <c r="CX122" s="836"/>
      <c r="CY122" s="836"/>
      <c r="CZ122" s="836"/>
      <c r="DA122" s="836"/>
      <c r="DB122" s="836"/>
      <c r="DC122" s="836"/>
      <c r="DD122" s="836"/>
      <c r="DE122" s="836"/>
      <c r="DF122" s="837"/>
      <c r="DG122" s="816" t="s">
        <v>479</v>
      </c>
      <c r="DH122" s="817"/>
      <c r="DI122" s="817"/>
      <c r="DJ122" s="817"/>
      <c r="DK122" s="817"/>
      <c r="DL122" s="817" t="s">
        <v>131</v>
      </c>
      <c r="DM122" s="817"/>
      <c r="DN122" s="817"/>
      <c r="DO122" s="817"/>
      <c r="DP122" s="817"/>
      <c r="DQ122" s="817" t="s">
        <v>131</v>
      </c>
      <c r="DR122" s="817"/>
      <c r="DS122" s="817"/>
      <c r="DT122" s="817"/>
      <c r="DU122" s="817"/>
      <c r="DV122" s="794" t="s">
        <v>458</v>
      </c>
      <c r="DW122" s="794"/>
      <c r="DX122" s="794"/>
      <c r="DY122" s="794"/>
      <c r="DZ122" s="795"/>
    </row>
    <row r="123" spans="1:130" s="226" customFormat="1" ht="26.25" customHeight="1" x14ac:dyDescent="0.15">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397</v>
      </c>
      <c r="AQ123" s="825"/>
      <c r="AR123" s="825"/>
      <c r="AS123" s="825"/>
      <c r="AT123" s="826"/>
      <c r="AU123" s="886"/>
      <c r="AV123" s="887"/>
      <c r="AW123" s="887"/>
      <c r="AX123" s="887"/>
      <c r="AY123" s="887"/>
      <c r="AZ123" s="247" t="s">
        <v>190</v>
      </c>
      <c r="BA123" s="247"/>
      <c r="BB123" s="247"/>
      <c r="BC123" s="247"/>
      <c r="BD123" s="247"/>
      <c r="BE123" s="247"/>
      <c r="BF123" s="247"/>
      <c r="BG123" s="247"/>
      <c r="BH123" s="247"/>
      <c r="BI123" s="247"/>
      <c r="BJ123" s="247"/>
      <c r="BK123" s="247"/>
      <c r="BL123" s="247"/>
      <c r="BM123" s="247"/>
      <c r="BN123" s="247"/>
      <c r="BO123" s="877" t="s">
        <v>480</v>
      </c>
      <c r="BP123" s="878"/>
      <c r="BQ123" s="832">
        <v>20943789</v>
      </c>
      <c r="BR123" s="833"/>
      <c r="BS123" s="833"/>
      <c r="BT123" s="833"/>
      <c r="BU123" s="833"/>
      <c r="BV123" s="833">
        <v>21378599</v>
      </c>
      <c r="BW123" s="833"/>
      <c r="BX123" s="833"/>
      <c r="BY123" s="833"/>
      <c r="BZ123" s="833"/>
      <c r="CA123" s="833">
        <v>21106691</v>
      </c>
      <c r="CB123" s="833"/>
      <c r="CC123" s="833"/>
      <c r="CD123" s="833"/>
      <c r="CE123" s="833"/>
      <c r="CF123" s="748"/>
      <c r="CG123" s="749"/>
      <c r="CH123" s="749"/>
      <c r="CI123" s="749"/>
      <c r="CJ123" s="834"/>
      <c r="CK123" s="869"/>
      <c r="CL123" s="855"/>
      <c r="CM123" s="855"/>
      <c r="CN123" s="855"/>
      <c r="CO123" s="856"/>
      <c r="CP123" s="835" t="s">
        <v>481</v>
      </c>
      <c r="CQ123" s="836"/>
      <c r="CR123" s="836"/>
      <c r="CS123" s="836"/>
      <c r="CT123" s="836"/>
      <c r="CU123" s="836"/>
      <c r="CV123" s="836"/>
      <c r="CW123" s="836"/>
      <c r="CX123" s="836"/>
      <c r="CY123" s="836"/>
      <c r="CZ123" s="836"/>
      <c r="DA123" s="836"/>
      <c r="DB123" s="836"/>
      <c r="DC123" s="836"/>
      <c r="DD123" s="836"/>
      <c r="DE123" s="836"/>
      <c r="DF123" s="837"/>
      <c r="DG123" s="779" t="s">
        <v>458</v>
      </c>
      <c r="DH123" s="780"/>
      <c r="DI123" s="780"/>
      <c r="DJ123" s="780"/>
      <c r="DK123" s="781"/>
      <c r="DL123" s="782" t="s">
        <v>131</v>
      </c>
      <c r="DM123" s="780"/>
      <c r="DN123" s="780"/>
      <c r="DO123" s="780"/>
      <c r="DP123" s="781"/>
      <c r="DQ123" s="782" t="s">
        <v>397</v>
      </c>
      <c r="DR123" s="780"/>
      <c r="DS123" s="780"/>
      <c r="DT123" s="780"/>
      <c r="DU123" s="781"/>
      <c r="DV123" s="824" t="s">
        <v>446</v>
      </c>
      <c r="DW123" s="825"/>
      <c r="DX123" s="825"/>
      <c r="DY123" s="825"/>
      <c r="DZ123" s="826"/>
    </row>
    <row r="124" spans="1:130" s="226" customFormat="1" ht="26.25" customHeight="1" thickBot="1" x14ac:dyDescent="0.2">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449</v>
      </c>
      <c r="AB124" s="780"/>
      <c r="AC124" s="780"/>
      <c r="AD124" s="780"/>
      <c r="AE124" s="781"/>
      <c r="AF124" s="782" t="s">
        <v>458</v>
      </c>
      <c r="AG124" s="780"/>
      <c r="AH124" s="780"/>
      <c r="AI124" s="780"/>
      <c r="AJ124" s="781"/>
      <c r="AK124" s="782" t="s">
        <v>131</v>
      </c>
      <c r="AL124" s="780"/>
      <c r="AM124" s="780"/>
      <c r="AN124" s="780"/>
      <c r="AO124" s="781"/>
      <c r="AP124" s="824" t="s">
        <v>131</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479</v>
      </c>
      <c r="BR124" s="831"/>
      <c r="BS124" s="831"/>
      <c r="BT124" s="831"/>
      <c r="BU124" s="831"/>
      <c r="BV124" s="831" t="s">
        <v>131</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449</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26" customFormat="1" ht="26.25" customHeight="1" x14ac:dyDescent="0.15">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446</v>
      </c>
      <c r="AB125" s="780"/>
      <c r="AC125" s="780"/>
      <c r="AD125" s="780"/>
      <c r="AE125" s="781"/>
      <c r="AF125" s="782" t="s">
        <v>449</v>
      </c>
      <c r="AG125" s="780"/>
      <c r="AH125" s="780"/>
      <c r="AI125" s="780"/>
      <c r="AJ125" s="781"/>
      <c r="AK125" s="782" t="s">
        <v>131</v>
      </c>
      <c r="AL125" s="780"/>
      <c r="AM125" s="780"/>
      <c r="AN125" s="780"/>
      <c r="AO125" s="781"/>
      <c r="AP125" s="824" t="s">
        <v>458</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458</v>
      </c>
      <c r="DM125" s="842"/>
      <c r="DN125" s="842"/>
      <c r="DO125" s="842"/>
      <c r="DP125" s="842"/>
      <c r="DQ125" s="842" t="s">
        <v>446</v>
      </c>
      <c r="DR125" s="842"/>
      <c r="DS125" s="842"/>
      <c r="DT125" s="842"/>
      <c r="DU125" s="842"/>
      <c r="DV125" s="843" t="s">
        <v>131</v>
      </c>
      <c r="DW125" s="843"/>
      <c r="DX125" s="843"/>
      <c r="DY125" s="843"/>
      <c r="DZ125" s="844"/>
    </row>
    <row r="126" spans="1:130" s="226" customFormat="1" ht="26.25" customHeight="1" thickBot="1" x14ac:dyDescent="0.2">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446</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449</v>
      </c>
      <c r="DM126" s="817"/>
      <c r="DN126" s="817"/>
      <c r="DO126" s="817"/>
      <c r="DP126" s="817"/>
      <c r="DQ126" s="817" t="s">
        <v>131</v>
      </c>
      <c r="DR126" s="817"/>
      <c r="DS126" s="817"/>
      <c r="DT126" s="817"/>
      <c r="DU126" s="817"/>
      <c r="DV126" s="794" t="s">
        <v>131</v>
      </c>
      <c r="DW126" s="794"/>
      <c r="DX126" s="794"/>
      <c r="DY126" s="794"/>
      <c r="DZ126" s="795"/>
    </row>
    <row r="127" spans="1:130" s="226" customFormat="1" ht="26.25" customHeight="1" x14ac:dyDescent="0.15">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449</v>
      </c>
      <c r="AG127" s="780"/>
      <c r="AH127" s="780"/>
      <c r="AI127" s="780"/>
      <c r="AJ127" s="781"/>
      <c r="AK127" s="782" t="s">
        <v>131</v>
      </c>
      <c r="AL127" s="780"/>
      <c r="AM127" s="780"/>
      <c r="AN127" s="780"/>
      <c r="AO127" s="781"/>
      <c r="AP127" s="824" t="s">
        <v>479</v>
      </c>
      <c r="AQ127" s="825"/>
      <c r="AR127" s="825"/>
      <c r="AS127" s="825"/>
      <c r="AT127" s="826"/>
      <c r="AU127" s="228"/>
      <c r="AV127" s="228"/>
      <c r="AW127" s="228"/>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397</v>
      </c>
      <c r="DH127" s="817"/>
      <c r="DI127" s="817"/>
      <c r="DJ127" s="817"/>
      <c r="DK127" s="817"/>
      <c r="DL127" s="817" t="s">
        <v>446</v>
      </c>
      <c r="DM127" s="817"/>
      <c r="DN127" s="817"/>
      <c r="DO127" s="817"/>
      <c r="DP127" s="817"/>
      <c r="DQ127" s="817" t="s">
        <v>449</v>
      </c>
      <c r="DR127" s="817"/>
      <c r="DS127" s="817"/>
      <c r="DT127" s="817"/>
      <c r="DU127" s="817"/>
      <c r="DV127" s="794" t="s">
        <v>449</v>
      </c>
      <c r="DW127" s="794"/>
      <c r="DX127" s="794"/>
      <c r="DY127" s="794"/>
      <c r="DZ127" s="795"/>
    </row>
    <row r="128" spans="1:130" s="226" customFormat="1" ht="26.25" customHeight="1" thickBot="1" x14ac:dyDescent="0.2">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v>379535</v>
      </c>
      <c r="AB128" s="801"/>
      <c r="AC128" s="801"/>
      <c r="AD128" s="801"/>
      <c r="AE128" s="802"/>
      <c r="AF128" s="803">
        <v>402440</v>
      </c>
      <c r="AG128" s="801"/>
      <c r="AH128" s="801"/>
      <c r="AI128" s="801"/>
      <c r="AJ128" s="802"/>
      <c r="AK128" s="803">
        <v>397281</v>
      </c>
      <c r="AL128" s="801"/>
      <c r="AM128" s="801"/>
      <c r="AN128" s="801"/>
      <c r="AO128" s="802"/>
      <c r="AP128" s="804"/>
      <c r="AQ128" s="805"/>
      <c r="AR128" s="805"/>
      <c r="AS128" s="805"/>
      <c r="AT128" s="806"/>
      <c r="AU128" s="228"/>
      <c r="AV128" s="228"/>
      <c r="AW128" s="228"/>
      <c r="AX128" s="807" t="s">
        <v>495</v>
      </c>
      <c r="AY128" s="808"/>
      <c r="AZ128" s="808"/>
      <c r="BA128" s="808"/>
      <c r="BB128" s="808"/>
      <c r="BC128" s="808"/>
      <c r="BD128" s="808"/>
      <c r="BE128" s="809"/>
      <c r="BF128" s="786" t="s">
        <v>397</v>
      </c>
      <c r="BG128" s="787"/>
      <c r="BH128" s="787"/>
      <c r="BI128" s="787"/>
      <c r="BJ128" s="787"/>
      <c r="BK128" s="787"/>
      <c r="BL128" s="810"/>
      <c r="BM128" s="786">
        <v>12.57</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496</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449</v>
      </c>
      <c r="DM128" s="791"/>
      <c r="DN128" s="791"/>
      <c r="DO128" s="791"/>
      <c r="DP128" s="791"/>
      <c r="DQ128" s="791" t="s">
        <v>131</v>
      </c>
      <c r="DR128" s="791"/>
      <c r="DS128" s="791"/>
      <c r="DT128" s="791"/>
      <c r="DU128" s="791"/>
      <c r="DV128" s="792" t="s">
        <v>131</v>
      </c>
      <c r="DW128" s="792"/>
      <c r="DX128" s="792"/>
      <c r="DY128" s="792"/>
      <c r="DZ128" s="793"/>
    </row>
    <row r="129" spans="1:131" s="226"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18063927</v>
      </c>
      <c r="AB129" s="780"/>
      <c r="AC129" s="780"/>
      <c r="AD129" s="780"/>
      <c r="AE129" s="781"/>
      <c r="AF129" s="782">
        <v>18529772</v>
      </c>
      <c r="AG129" s="780"/>
      <c r="AH129" s="780"/>
      <c r="AI129" s="780"/>
      <c r="AJ129" s="781"/>
      <c r="AK129" s="782">
        <v>18355469</v>
      </c>
      <c r="AL129" s="780"/>
      <c r="AM129" s="780"/>
      <c r="AN129" s="780"/>
      <c r="AO129" s="781"/>
      <c r="AP129" s="783"/>
      <c r="AQ129" s="784"/>
      <c r="AR129" s="784"/>
      <c r="AS129" s="784"/>
      <c r="AT129" s="785"/>
      <c r="AU129" s="229"/>
      <c r="AV129" s="229"/>
      <c r="AW129" s="229"/>
      <c r="AX129" s="751" t="s">
        <v>498</v>
      </c>
      <c r="AY129" s="752"/>
      <c r="AZ129" s="752"/>
      <c r="BA129" s="752"/>
      <c r="BB129" s="752"/>
      <c r="BC129" s="752"/>
      <c r="BD129" s="752"/>
      <c r="BE129" s="753"/>
      <c r="BF129" s="770" t="s">
        <v>479</v>
      </c>
      <c r="BG129" s="771"/>
      <c r="BH129" s="771"/>
      <c r="BI129" s="771"/>
      <c r="BJ129" s="771"/>
      <c r="BK129" s="771"/>
      <c r="BL129" s="772"/>
      <c r="BM129" s="770">
        <v>17.57</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1129322</v>
      </c>
      <c r="AB130" s="780"/>
      <c r="AC130" s="780"/>
      <c r="AD130" s="780"/>
      <c r="AE130" s="781"/>
      <c r="AF130" s="782">
        <v>1096218</v>
      </c>
      <c r="AG130" s="780"/>
      <c r="AH130" s="780"/>
      <c r="AI130" s="780"/>
      <c r="AJ130" s="781"/>
      <c r="AK130" s="782">
        <v>1034947</v>
      </c>
      <c r="AL130" s="780"/>
      <c r="AM130" s="780"/>
      <c r="AN130" s="780"/>
      <c r="AO130" s="781"/>
      <c r="AP130" s="783"/>
      <c r="AQ130" s="784"/>
      <c r="AR130" s="784"/>
      <c r="AS130" s="784"/>
      <c r="AT130" s="785"/>
      <c r="AU130" s="229"/>
      <c r="AV130" s="229"/>
      <c r="AW130" s="229"/>
      <c r="AX130" s="751" t="s">
        <v>501</v>
      </c>
      <c r="AY130" s="752"/>
      <c r="AZ130" s="752"/>
      <c r="BA130" s="752"/>
      <c r="BB130" s="752"/>
      <c r="BC130" s="752"/>
      <c r="BD130" s="752"/>
      <c r="BE130" s="753"/>
      <c r="BF130" s="754">
        <v>1.1000000000000001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16934605</v>
      </c>
      <c r="AB131" s="764"/>
      <c r="AC131" s="764"/>
      <c r="AD131" s="764"/>
      <c r="AE131" s="765"/>
      <c r="AF131" s="766">
        <v>17433554</v>
      </c>
      <c r="AG131" s="764"/>
      <c r="AH131" s="764"/>
      <c r="AI131" s="764"/>
      <c r="AJ131" s="765"/>
      <c r="AK131" s="766">
        <v>17320522</v>
      </c>
      <c r="AL131" s="764"/>
      <c r="AM131" s="764"/>
      <c r="AN131" s="764"/>
      <c r="AO131" s="765"/>
      <c r="AP131" s="767"/>
      <c r="AQ131" s="768"/>
      <c r="AR131" s="768"/>
      <c r="AS131" s="768"/>
      <c r="AT131" s="769"/>
      <c r="AU131" s="229"/>
      <c r="AV131" s="229"/>
      <c r="AW131" s="229"/>
      <c r="AX131" s="729" t="s">
        <v>503</v>
      </c>
      <c r="AY131" s="730"/>
      <c r="AZ131" s="730"/>
      <c r="BA131" s="730"/>
      <c r="BB131" s="730"/>
      <c r="BC131" s="730"/>
      <c r="BD131" s="730"/>
      <c r="BE131" s="731"/>
      <c r="BF131" s="732" t="s">
        <v>479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1.2221838060000001</v>
      </c>
      <c r="AB132" s="745"/>
      <c r="AC132" s="745"/>
      <c r="AD132" s="745"/>
      <c r="AE132" s="746"/>
      <c r="AF132" s="747">
        <v>1.028300057</v>
      </c>
      <c r="AG132" s="745"/>
      <c r="AH132" s="745"/>
      <c r="AI132" s="745"/>
      <c r="AJ132" s="746"/>
      <c r="AK132" s="747">
        <v>1.0762319979999999</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1</v>
      </c>
      <c r="AB133" s="724"/>
      <c r="AC133" s="724"/>
      <c r="AD133" s="724"/>
      <c r="AE133" s="725"/>
      <c r="AF133" s="723">
        <v>1</v>
      </c>
      <c r="AG133" s="724"/>
      <c r="AH133" s="724"/>
      <c r="AI133" s="724"/>
      <c r="AJ133" s="725"/>
      <c r="AK133" s="723">
        <v>1.1000000000000001</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zR7HouA3Q6/sH7XF1uPEFlrk4Jt9P8z8IxdQVBFIcUmSXWKYkfLzo2+pkI3WtC1pQEeD93adjPLxFZWDmR/FA==" saltValue="vQSWr3Kyg18fbDhmkLWAO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9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oDJtrFkgMTKvzdBXOEx1DyOKsB85HDu0+Gx1hlDW4+gSX+uPPuVK4dFnAgp8K3kOKCMIiTDGigTUU4n4H3Qupg==" saltValue="VrjOgd46GTyoc84H7pGa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0Ge4KemVrJA/mGll1e4mraCDqtjdJS/Bn7zV2Vdh0A1GRzIYqXEnlqgv+xK+Loo9h/o0uDW2WXSdamAfBMnHQ==" saltValue="P6jwYbZYXlcnxerX96Tz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26" t="s">
        <v>510</v>
      </c>
      <c r="AP7" s="268"/>
      <c r="AQ7" s="269" t="s">
        <v>511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27"/>
      <c r="AP8" s="274" t="s">
        <v>512</v>
      </c>
      <c r="AQ8" s="275" t="s">
        <v>513</v>
      </c>
      <c r="AR8" s="276" t="s">
        <v>514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8" t="s">
        <v>515</v>
      </c>
      <c r="AL9" s="1139"/>
      <c r="AM9" s="1139"/>
      <c r="AN9" s="1140"/>
      <c r="AO9" s="277">
        <v>4813313</v>
      </c>
      <c r="AP9" s="277">
        <v>51329</v>
      </c>
      <c r="AQ9" s="278">
        <v>65316</v>
      </c>
      <c r="AR9" s="279">
        <v>-21.4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8" t="s">
        <v>516</v>
      </c>
      <c r="AL10" s="1139"/>
      <c r="AM10" s="1139"/>
      <c r="AN10" s="1140"/>
      <c r="AO10" s="280">
        <v>736830</v>
      </c>
      <c r="AP10" s="280">
        <v>7858</v>
      </c>
      <c r="AQ10" s="281">
        <v>6075</v>
      </c>
      <c r="AR10" s="282">
        <v>29.3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8" t="s">
        <v>517</v>
      </c>
      <c r="AL11" s="1139"/>
      <c r="AM11" s="1139"/>
      <c r="AN11" s="1140"/>
      <c r="AO11" s="280">
        <v>94445</v>
      </c>
      <c r="AP11" s="280">
        <v>1007</v>
      </c>
      <c r="AQ11" s="281">
        <v>1232</v>
      </c>
      <c r="AR11" s="282">
        <v>-18.3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8" t="s">
        <v>518</v>
      </c>
      <c r="AL12" s="1139"/>
      <c r="AM12" s="1139"/>
      <c r="AN12" s="1140"/>
      <c r="AO12" s="280" t="s">
        <v>519</v>
      </c>
      <c r="AP12" s="280" t="s">
        <v>519</v>
      </c>
      <c r="AQ12" s="281">
        <v>18</v>
      </c>
      <c r="AR12" s="282" t="s">
        <v>519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8" t="s">
        <v>520</v>
      </c>
      <c r="AL13" s="1139"/>
      <c r="AM13" s="1139"/>
      <c r="AN13" s="1140"/>
      <c r="AO13" s="280">
        <v>193508</v>
      </c>
      <c r="AP13" s="280">
        <v>2064</v>
      </c>
      <c r="AQ13" s="281">
        <v>2791</v>
      </c>
      <c r="AR13" s="282">
        <v>-26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8" t="s">
        <v>521</v>
      </c>
      <c r="AL14" s="1139"/>
      <c r="AM14" s="1139"/>
      <c r="AN14" s="1140"/>
      <c r="AO14" s="280">
        <v>77544</v>
      </c>
      <c r="AP14" s="280">
        <v>827</v>
      </c>
      <c r="AQ14" s="281">
        <v>1364</v>
      </c>
      <c r="AR14" s="282">
        <v>-39.4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1" t="s">
        <v>522</v>
      </c>
      <c r="AL15" s="1142"/>
      <c r="AM15" s="1142"/>
      <c r="AN15" s="1143"/>
      <c r="AO15" s="280">
        <v>-273624</v>
      </c>
      <c r="AP15" s="280">
        <v>-2918</v>
      </c>
      <c r="AQ15" s="281">
        <v>-4006</v>
      </c>
      <c r="AR15" s="282">
        <v>-27.2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1" t="s">
        <v>190</v>
      </c>
      <c r="AL16" s="1142"/>
      <c r="AM16" s="1142"/>
      <c r="AN16" s="1143"/>
      <c r="AO16" s="280">
        <v>5642016</v>
      </c>
      <c r="AP16" s="280">
        <v>60166</v>
      </c>
      <c r="AQ16" s="281">
        <v>72790</v>
      </c>
      <c r="AR16" s="282">
        <v>-17.3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44" t="s">
        <v>527</v>
      </c>
      <c r="AL21" s="1145"/>
      <c r="AM21" s="1145"/>
      <c r="AN21" s="1146"/>
      <c r="AO21" s="293">
        <v>4.95</v>
      </c>
      <c r="AP21" s="294">
        <v>6.54</v>
      </c>
      <c r="AQ21" s="295">
        <v>-1.59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44" t="s">
        <v>528</v>
      </c>
      <c r="AL22" s="1145"/>
      <c r="AM22" s="1145"/>
      <c r="AN22" s="1146"/>
      <c r="AO22" s="298">
        <v>100.4</v>
      </c>
      <c r="AP22" s="299">
        <v>98.3</v>
      </c>
      <c r="AQ22" s="300">
        <v>2.1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37" t="s">
        <v>529</v>
      </c>
      <c r="B26" s="1137"/>
      <c r="C26" s="1137"/>
      <c r="D26" s="1137"/>
      <c r="E26" s="1137"/>
      <c r="F26" s="1137"/>
      <c r="G26" s="1137"/>
      <c r="H26" s="1137"/>
      <c r="I26" s="1137"/>
      <c r="J26" s="1137"/>
      <c r="K26" s="1137"/>
      <c r="L26" s="1137"/>
      <c r="M26" s="1137"/>
      <c r="N26" s="1137"/>
      <c r="O26" s="1137"/>
      <c r="P26" s="1137"/>
      <c r="Q26" s="1137"/>
      <c r="R26" s="1137"/>
      <c r="S26" s="1137"/>
      <c r="T26" s="1137"/>
      <c r="U26" s="1137"/>
      <c r="V26" s="1137"/>
      <c r="W26" s="1137"/>
      <c r="X26" s="1137"/>
      <c r="Y26" s="1137"/>
      <c r="Z26" s="1137"/>
      <c r="AA26" s="1137"/>
      <c r="AB26" s="1137"/>
      <c r="AC26" s="1137"/>
      <c r="AD26" s="1137"/>
      <c r="AE26" s="1137"/>
      <c r="AF26" s="1137"/>
      <c r="AG26" s="1137"/>
      <c r="AH26" s="1137"/>
      <c r="AI26" s="1137"/>
      <c r="AJ26" s="1137"/>
      <c r="AK26" s="1137"/>
      <c r="AL26" s="1137"/>
      <c r="AM26" s="1137"/>
      <c r="AN26" s="1137"/>
      <c r="AO26" s="1137"/>
      <c r="AP26" s="1137"/>
      <c r="AQ26" s="1137"/>
      <c r="AR26" s="1137"/>
      <c r="AS26" s="1137"/>
      <c r="AT26" s="263"/>
    </row>
    <row r="27" spans="1:46" x14ac:dyDescent="0.15">
      <c r="A27" s="305"/>
      <c r="AO27" s="258"/>
      <c r="AP27" s="258"/>
      <c r="AQ27" s="258"/>
      <c r="AR27" s="258"/>
      <c r="AS27" s="258"/>
      <c r="AT27" s="258"/>
    </row>
    <row r="28" spans="1:46" ht="17.25" x14ac:dyDescent="0.15">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26" t="s">
        <v>510</v>
      </c>
      <c r="AP30" s="268"/>
      <c r="AQ30" s="269" t="s">
        <v>511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27"/>
      <c r="AP31" s="274" t="s">
        <v>512</v>
      </c>
      <c r="AQ31" s="275" t="s">
        <v>513</v>
      </c>
      <c r="AR31" s="276" t="s">
        <v>514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8" t="s">
        <v>532</v>
      </c>
      <c r="AL32" s="1129"/>
      <c r="AM32" s="1129"/>
      <c r="AN32" s="1130"/>
      <c r="AO32" s="308">
        <v>1014536</v>
      </c>
      <c r="AP32" s="308">
        <v>10819</v>
      </c>
      <c r="AQ32" s="309">
        <v>35011</v>
      </c>
      <c r="AR32" s="310">
        <v>-69.099999999999994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8" t="s">
        <v>533</v>
      </c>
      <c r="AL33" s="1129"/>
      <c r="AM33" s="1129"/>
      <c r="AN33" s="1130"/>
      <c r="AO33" s="308" t="s">
        <v>519</v>
      </c>
      <c r="AP33" s="308" t="s">
        <v>519</v>
      </c>
      <c r="AQ33" s="309" t="s">
        <v>519</v>
      </c>
      <c r="AR33" s="310" t="s">
        <v>519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8" t="s">
        <v>534</v>
      </c>
      <c r="AL34" s="1129"/>
      <c r="AM34" s="1129"/>
      <c r="AN34" s="1130"/>
      <c r="AO34" s="308" t="s">
        <v>519</v>
      </c>
      <c r="AP34" s="308" t="s">
        <v>519</v>
      </c>
      <c r="AQ34" s="309">
        <v>4</v>
      </c>
      <c r="AR34" s="310" t="s">
        <v>519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8" t="s">
        <v>535</v>
      </c>
      <c r="AL35" s="1129"/>
      <c r="AM35" s="1129"/>
      <c r="AN35" s="1130"/>
      <c r="AO35" s="308">
        <v>556828</v>
      </c>
      <c r="AP35" s="308">
        <v>5938</v>
      </c>
      <c r="AQ35" s="309">
        <v>8351</v>
      </c>
      <c r="AR35" s="310">
        <v>-28.9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8" t="s">
        <v>536</v>
      </c>
      <c r="AL36" s="1129"/>
      <c r="AM36" s="1129"/>
      <c r="AN36" s="1130"/>
      <c r="AO36" s="308">
        <v>47273</v>
      </c>
      <c r="AP36" s="308">
        <v>504</v>
      </c>
      <c r="AQ36" s="309">
        <v>1645</v>
      </c>
      <c r="AR36" s="310">
        <v>-69.400000000000006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8" t="s">
        <v>537</v>
      </c>
      <c r="AL37" s="1129"/>
      <c r="AM37" s="1129"/>
      <c r="AN37" s="1130"/>
      <c r="AO37" s="308" t="s">
        <v>519</v>
      </c>
      <c r="AP37" s="308" t="s">
        <v>519</v>
      </c>
      <c r="AQ37" s="309">
        <v>1050</v>
      </c>
      <c r="AR37" s="310" t="s">
        <v>519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1" t="s">
        <v>538</v>
      </c>
      <c r="AL38" s="1132"/>
      <c r="AM38" s="1132"/>
      <c r="AN38" s="1133"/>
      <c r="AO38" s="311" t="s">
        <v>519</v>
      </c>
      <c r="AP38" s="311" t="s">
        <v>519</v>
      </c>
      <c r="AQ38" s="312">
        <v>1</v>
      </c>
      <c r="AR38" s="300" t="s">
        <v>519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1" t="s">
        <v>539</v>
      </c>
      <c r="AL39" s="1132"/>
      <c r="AM39" s="1132"/>
      <c r="AN39" s="1133"/>
      <c r="AO39" s="308">
        <v>-397281</v>
      </c>
      <c r="AP39" s="308">
        <v>-4237</v>
      </c>
      <c r="AQ39" s="309">
        <v>-5851</v>
      </c>
      <c r="AR39" s="310">
        <v>-27.6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8" t="s">
        <v>540</v>
      </c>
      <c r="AL40" s="1129"/>
      <c r="AM40" s="1129"/>
      <c r="AN40" s="1130"/>
      <c r="AO40" s="308">
        <v>-1034947</v>
      </c>
      <c r="AP40" s="308">
        <v>-11037</v>
      </c>
      <c r="AQ40" s="309">
        <v>-27858</v>
      </c>
      <c r="AR40" s="310">
        <v>-60.4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4" t="s">
        <v>302</v>
      </c>
      <c r="AL41" s="1135"/>
      <c r="AM41" s="1135"/>
      <c r="AN41" s="1136"/>
      <c r="AO41" s="308">
        <v>186409</v>
      </c>
      <c r="AP41" s="308">
        <v>1988</v>
      </c>
      <c r="AQ41" s="309">
        <v>12351</v>
      </c>
      <c r="AR41" s="310">
        <v>-83.9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1" t="s">
        <v>510</v>
      </c>
      <c r="AN49" s="1123" t="s">
        <v>544</v>
      </c>
      <c r="AO49" s="1124"/>
      <c r="AP49" s="1124"/>
      <c r="AQ49" s="1124"/>
      <c r="AR49" s="112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2"/>
      <c r="AN50" s="324" t="s">
        <v>545</v>
      </c>
      <c r="AO50" s="325" t="s">
        <v>546</v>
      </c>
      <c r="AP50" s="326" t="s">
        <v>547</v>
      </c>
      <c r="AQ50" s="327" t="s">
        <v>548</v>
      </c>
      <c r="AR50" s="328" t="s">
        <v>549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1708588</v>
      </c>
      <c r="AN51" s="330">
        <v>18823</v>
      </c>
      <c r="AO51" s="331">
        <v>-24.5</v>
      </c>
      <c r="AP51" s="332">
        <v>41934</v>
      </c>
      <c r="AQ51" s="333">
        <v>-12.3</v>
      </c>
      <c r="AR51" s="334">
        <v>-12.2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1057939</v>
      </c>
      <c r="AN52" s="338">
        <v>11655</v>
      </c>
      <c r="AO52" s="339">
        <v>-33</v>
      </c>
      <c r="AP52" s="340">
        <v>23352</v>
      </c>
      <c r="AQ52" s="341">
        <v>-9.6999999999999993</v>
      </c>
      <c r="AR52" s="342">
        <v>-23.3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2410485</v>
      </c>
      <c r="AN53" s="330">
        <v>26333</v>
      </c>
      <c r="AO53" s="331">
        <v>39.9</v>
      </c>
      <c r="AP53" s="332">
        <v>45588</v>
      </c>
      <c r="AQ53" s="333">
        <v>8.6999999999999993</v>
      </c>
      <c r="AR53" s="334">
        <v>31.2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1038173</v>
      </c>
      <c r="AN54" s="338">
        <v>11341</v>
      </c>
      <c r="AO54" s="339">
        <v>-2.7</v>
      </c>
      <c r="AP54" s="340">
        <v>24150</v>
      </c>
      <c r="AQ54" s="341">
        <v>3.4</v>
      </c>
      <c r="AR54" s="342">
        <v>-6.1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1558058</v>
      </c>
      <c r="AN55" s="330">
        <v>16864</v>
      </c>
      <c r="AO55" s="331">
        <v>-36</v>
      </c>
      <c r="AP55" s="332">
        <v>45483</v>
      </c>
      <c r="AQ55" s="333">
        <v>-0.2</v>
      </c>
      <c r="AR55" s="334">
        <v>-35.799999999999997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863372</v>
      </c>
      <c r="AN56" s="338">
        <v>9345</v>
      </c>
      <c r="AO56" s="339">
        <v>-17.600000000000001</v>
      </c>
      <c r="AP56" s="340">
        <v>24241</v>
      </c>
      <c r="AQ56" s="341">
        <v>0.4</v>
      </c>
      <c r="AR56" s="342">
        <v>-18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1447562</v>
      </c>
      <c r="AN57" s="330">
        <v>15562</v>
      </c>
      <c r="AO57" s="331">
        <v>-7.7</v>
      </c>
      <c r="AP57" s="332">
        <v>45945</v>
      </c>
      <c r="AQ57" s="333">
        <v>1</v>
      </c>
      <c r="AR57" s="334">
        <v>-8.6999999999999993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813683</v>
      </c>
      <c r="AN58" s="338">
        <v>8748</v>
      </c>
      <c r="AO58" s="339">
        <v>-6.4</v>
      </c>
      <c r="AP58" s="340">
        <v>25180</v>
      </c>
      <c r="AQ58" s="341">
        <v>3.9</v>
      </c>
      <c r="AR58" s="342">
        <v>-10.3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2406512</v>
      </c>
      <c r="AN59" s="330">
        <v>25663</v>
      </c>
      <c r="AO59" s="331">
        <v>64.900000000000006</v>
      </c>
      <c r="AP59" s="332">
        <v>44475</v>
      </c>
      <c r="AQ59" s="333">
        <v>-3.2</v>
      </c>
      <c r="AR59" s="334">
        <v>68.099999999999994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1191215</v>
      </c>
      <c r="AN60" s="338">
        <v>12703</v>
      </c>
      <c r="AO60" s="339">
        <v>45.2</v>
      </c>
      <c r="AP60" s="340">
        <v>24780</v>
      </c>
      <c r="AQ60" s="341">
        <v>-1.6</v>
      </c>
      <c r="AR60" s="342">
        <v>46.8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1906241</v>
      </c>
      <c r="AN61" s="345">
        <v>20649</v>
      </c>
      <c r="AO61" s="346">
        <v>7.3</v>
      </c>
      <c r="AP61" s="347">
        <v>44685</v>
      </c>
      <c r="AQ61" s="348">
        <v>-1.2</v>
      </c>
      <c r="AR61" s="334">
        <v>8.5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992876</v>
      </c>
      <c r="AN62" s="338">
        <v>10758</v>
      </c>
      <c r="AO62" s="339">
        <v>-2.9</v>
      </c>
      <c r="AP62" s="340">
        <v>24341</v>
      </c>
      <c r="AQ62" s="341">
        <v>-0.7</v>
      </c>
      <c r="AR62" s="342">
        <v>-2.2000000000000002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ohq4AZ9InS+LS35+ixDnRNIECrjja3oBntOGuRYexOXFZzV/lKnIeLWdhvCSDZ7ACWd0yp84dmTrOq1g5nspGQ==" saltValue="Mj26BtWUt4d5QtSTyi+Bs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558</v>
      </c>
    </row>
    <row r="121" spans="125:125" ht="13.5" hidden="1" customHeight="1" x14ac:dyDescent="0.15">
      <c r="DU121" s="255"/>
    </row>
  </sheetData>
  <sheetProtection algorithmName="SHA-512" hashValue="PPMWyp5X/pfDr7z8z8Y/2IcS1IC62SIKjSLIBLzwZZ2zmf72ucCTCm3duyAmPVIN7WJRgXJvvrBnaBgGChk0Ig==" saltValue="yZwJ4/FwjjfxpCjeHf4c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559</v>
      </c>
    </row>
  </sheetData>
  <sheetProtection algorithmName="SHA-512" hashValue="XlWHuAU2+dD4mkHT0qnU24caT6DtLns2bsePaml7vw/pJHoI/HoeZIVH4jez11Jny2VsyLHK/WD1u0jFjpHLwA==" saltValue="84VLV7YGRPrQgwW+cX6e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47" t="s">
        <v>3</v>
      </c>
      <c r="D47" s="1147"/>
      <c r="E47" s="1148"/>
      <c r="F47" s="11">
        <v>11.99</v>
      </c>
      <c r="G47" s="12">
        <v>14.14</v>
      </c>
      <c r="H47" s="12">
        <v>15.92</v>
      </c>
      <c r="I47" s="12">
        <v>15.7</v>
      </c>
      <c r="J47" s="13">
        <v>16.010000000000002</v>
      </c>
    </row>
    <row r="48" spans="2:10" ht="57.75" customHeight="1" x14ac:dyDescent="0.15">
      <c r="B48" s="14"/>
      <c r="C48" s="1149" t="s">
        <v>4</v>
      </c>
      <c r="D48" s="1149"/>
      <c r="E48" s="1150"/>
      <c r="F48" s="15">
        <v>6.53</v>
      </c>
      <c r="G48" s="16">
        <v>6.37</v>
      </c>
      <c r="H48" s="16">
        <v>6.89</v>
      </c>
      <c r="I48" s="16">
        <v>9.7100000000000009</v>
      </c>
      <c r="J48" s="17">
        <v>8.85</v>
      </c>
    </row>
    <row r="49" spans="2:10" ht="57.75" customHeight="1" thickBot="1" x14ac:dyDescent="0.2">
      <c r="B49" s="18"/>
      <c r="C49" s="1151" t="s">
        <v>5</v>
      </c>
      <c r="D49" s="1151"/>
      <c r="E49" s="1152"/>
      <c r="F49" s="19">
        <v>2.19</v>
      </c>
      <c r="G49" s="20">
        <v>3.11</v>
      </c>
      <c r="H49" s="20">
        <v>2.62</v>
      </c>
      <c r="I49" s="20">
        <v>3.18</v>
      </c>
      <c r="J49" s="21" t="s">
        <v>565</v>
      </c>
    </row>
    <row r="50" spans="2:10" x14ac:dyDescent="0.15"/>
  </sheetData>
  <sheetProtection algorithmName="SHA-512" hashValue="VHR6m+Fzs8yzZIihyjctTvAntqRI717V+/4AZLMgRKQaulvo7YHNXkqhsXzhM5PcJVaXwVBrN6w8c+W4R4ZRCA==" saltValue="8ds33ivLBLFF2pBFKH4v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2024-03-22T06:31:55Z</cp:lastPrinted>
  <dcterms:created xsi:type="dcterms:W3CDTF">2024-03-14T02:56:01Z</dcterms:created>
  <dcterms:modified xsi:type="dcterms:W3CDTF">2024-03-22T06:32:17Z</dcterms:modified>
  <cp:category/>
</cp:coreProperties>
</file>