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F1DA6548-DB11-43E8-9F33-A7C4C3A8C94F}" xr6:coauthVersionLast="47" xr6:coauthVersionMax="47" xr10:uidLastSave="{00000000-0000-0000-0000-000000000000}"/>
  <bookViews>
    <workbookView xWindow="-110" yWindow="-110" windowWidth="22780" windowHeight="1466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CO34" i="10"/>
  <c r="BW34" i="10"/>
  <c r="BW35" i="10" s="1"/>
  <c r="BW36" i="10" s="1"/>
  <c r="BW37" i="10" s="1"/>
  <c r="BW38" i="10" s="1"/>
</calcChain>
</file>

<file path=xl/sharedStrings.xml><?xml version="1.0" encoding="utf-8"?>
<sst xmlns="http://schemas.openxmlformats.org/spreadsheetml/2006/main" count="1077" uniqueCount="599">
  <si>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</si>
  <si>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</si>
  <si>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</si>
  <si>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</si>
  <si>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</si>
  <si>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</si>
  <si>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</si>
  <si>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</si>
  <si>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</si>
  <si>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</si>
  <si>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</si>
  <si>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</si>
  <si>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</si>
  <si>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</si>
  <si>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</si>
  <si>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</si>
  <si>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</si>
  <si>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</si>
  <si>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</si>
  <si>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</si>
  <si>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</si>
  <si>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</si>
  <si>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</si>
  <si>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</si>
  <si>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</si>
  <si>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</si>
  <si>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</si>
  <si>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</si>
  <si>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</si>
  <si>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</si>
  <si>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</si>
  <si>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</si>
  <si>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</si>
  <si>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</si>
  <si>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</si>
  <si>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</si>
  <si>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</si>
  <si>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</si>
  <si>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</si>
  <si>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</si>
  <si>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</si>
  <si>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</si>
  <si>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</si>
  <si>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</si>
  <si>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</si>
  <si>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</si>
  <si>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</si>
  <si>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</si>
  <si>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</si>
  <si>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</si>
  <si>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</si>
  <si>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</si>
  <si>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</si>
  <si>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</si>
  <si>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</si>
  <si>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</si>
  <si>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</si>
  <si>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</si>
  <si>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</si>
  <si>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</si>
  <si>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</si>
  <si>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</si>
  <si>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</si>
  <si>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</si>
  <si>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</si>
  <si>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</si>
  <si>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</si>
  <si>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</si>
  <si>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</si>
  <si>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</si>
  <si>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</si>
  <si>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</si>
  <si>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</si>
  <si>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</si>
  <si>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</si>
  <si>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</si>
  <si>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</si>
  <si>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</si>
  <si>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</si>
  <si>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</si>
  <si>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</si>
  <si>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</si>
  <si>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</si>
  <si>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</si>
  <si>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</si>
  <si>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</si>
  <si>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</si>
  <si>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</si>
  <si>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</si>
  <si>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</si>
  <si>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</si>
  <si>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</si>
  <si>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</si>
  <si>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</si>
  <si>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</si>
  <si>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</si>
  <si>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</si>
  <si>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</si>
  <si>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</si>
  <si>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</si>
  <si>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清須市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</si>
  <si>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</si>
  <si>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</si>
  <si>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</si>
  <si>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</si>
  <si>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</si>
  <si>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</si>
  <si>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</si>
  <si>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</si>
  <si>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</si>
  <si>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</si>
  <si>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</si>
  <si>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</si>
  <si>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</si>
  <si>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</si>
  <si>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</si>
  <si>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</si>
  <si>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</si>
  <si>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</si>
  <si>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</si>
  <si>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</si>
  <si>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</si>
  <si>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</si>
  <si>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</si>
  <si>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</si>
  <si>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</si>
  <si>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</si>
  <si>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</si>
  <si>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</si>
  <si>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</si>
  <si>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</si>
  <si>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</si>
  <si>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</si>
  <si>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</si>
  <si>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</si>
  <si>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</si>
  <si>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</si>
  <si>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</si>
  <si>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</si>
  <si>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</si>
  <si>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</si>
  <si>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</si>
  <si>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</si>
  <si>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</si>
  <si>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</si>
  <si>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</si>
  <si>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</si>
  <si>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</si>
  <si>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</si>
  <si>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</si>
  <si>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</si>
  <si>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</si>
  <si>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</si>
  <si>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</si>
  <si>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</si>
  <si>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</si>
  <si>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</si>
  <si>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</si>
  <si>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</si>
  <si>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</si>
  <si>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</si>
  <si>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</si>
  <si>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</si>
  <si>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</si>
  <si>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</si>
  <si>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</si>
  <si>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</si>
  <si>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</si>
  <si>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</si>
  <si>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</si>
  <si>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</si>
  <si>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</si>
  <si>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</si>
  <si>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</si>
  <si>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</si>
  <si>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</si>
  <si>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</si>
  <si>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</si>
  <si>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</si>
  <si>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</si>
  <si>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</si>
  <si>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</si>
  <si>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</si>
  <si>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</si>
  <si>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</si>
  <si>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</si>
  <si>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</si>
  <si>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</si>
  <si>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</si>
  <si>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</si>
  <si>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</si>
  <si>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</si>
  <si>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</si>
  <si>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</si>
  <si>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</si>
  <si>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</si>
  <si>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</si>
  <si>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</si>
  <si>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</si>
  <si>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</si>
  <si>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</si>
  <si>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</si>
  <si>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</si>
  <si>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</si>
  <si>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</si>
  <si>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</si>
  <si>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</si>
  <si>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</si>
  <si>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</si>
  <si>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</si>
  <si>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</si>
  <si>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</si>
  <si>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</si>
  <si>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</si>
  <si>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</si>
  <si>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</si>
  <si>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</si>
  <si>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</si>
  <si>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愛知県清須市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</si>
  <si>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</si>
  <si>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</si>
  <si>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</si>
  <si>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</si>
  <si>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</si>
  <si>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</si>
  <si>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</si>
  <si>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</si>
  <si>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</si>
  <si>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</si>
  <si>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</si>
  <si>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</si>
  <si>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</si>
  <si>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</si>
  <si>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</si>
  <si>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</si>
  <si>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</si>
  <si>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</si>
  <si>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</si>
  <si>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</si>
  <si>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</si>
  <si>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</si>
  <si>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</si>
  <si>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</si>
  <si>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</si>
  <si>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</si>
  <si>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</si>
  <si>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</si>
  <si>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</si>
  <si>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</si>
  <si>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</si>
  <si>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</si>
  <si>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</si>
  <si>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</si>
  <si>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</si>
  <si>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</si>
  <si>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</si>
  <si>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</si>
  <si>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</si>
  <si>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</si>
  <si>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</si>
  <si>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</si>
  <si>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</si>
  <si>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</si>
  <si>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</si>
  <si>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</si>
  <si>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</si>
  <si>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</si>
  <si>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</si>
  <si>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</si>
  <si>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</si>
  <si>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</si>
  <si>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</si>
  <si>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</si>
  <si>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</si>
  <si>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</si>
  <si>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</si>
  <si>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</si>
  <si>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</si>
  <si>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</si>
  <si>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</si>
  <si>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</si>
  <si>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</si>
  <si>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</si>
  <si>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</si>
  <si>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</si>
  <si>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</si>
  <si>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</si>
  <si>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</si>
  <si>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</si>
  <si>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</si>
  <si>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</si>
  <si>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</si>
  <si>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</si>
  <si>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</si>
  <si>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</si>
  <si>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</si>
  <si>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</si>
  <si>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</si>
  <si>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</si>
  <si>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</si>
  <si>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</si>
  <si>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</si>
  <si>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</si>
  <si>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</si>
  <si>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</si>
  <si>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</si>
  <si>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</si>
  <si>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</si>
  <si>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</si>
  <si>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</si>
  <si>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</si>
  <si>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</si>
  <si>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</si>
  <si>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</si>
  <si>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</si>
  <si>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</si>
  <si>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</si>
  <si>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</si>
  <si>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</si>
  <si>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</si>
  <si>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</si>
  <si>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</si>
  <si>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</si>
  <si>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</si>
  <si>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</si>
  <si>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</si>
  <si>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</si>
  <si>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</si>
  <si>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</si>
  <si>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</si>
  <si>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</si>
  <si>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</si>
  <si>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</si>
  <si>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</si>
  <si>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</si>
  <si>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</si>
  <si>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</si>
  <si>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</si>
  <si>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</si>
  <si>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</si>
  <si>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</si>
  <si>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</si>
  <si>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</si>
  <si>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</si>
  <si>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</si>
  <si>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</si>
  <si>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</si>
  <si>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</si>
  <si>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</si>
  <si>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</si>
  <si>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</si>
  <si>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</si>
  <si>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</si>
  <si>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</si>
  <si>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</si>
  <si>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</si>
  <si>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</si>
  <si>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</si>
  <si>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</si>
  <si>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</si>
  <si>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</si>
  <si>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</si>
  <si>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</si>
  <si>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</si>
  <si>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</si>
  <si>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</si>
  <si>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</si>
  <si>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</si>
  <si>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</si>
  <si>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</si>
  <si>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</si>
  <si>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</si>
  <si>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愛知県清須市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</si>
  <si>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</si>
  <si>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</si>
  <si>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</si>
  <si>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</si>
  <si>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</si>
  <si>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</si>
  <si>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</si>
  <si>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</si>
  <si>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</si>
  <si>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</si>
  <si>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</si>
  <si>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</si>
  <si>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</si>
  <si>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</si>
  <si>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</si>
  <si>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</si>
  <si>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</si>
  <si>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</si>
  <si>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</si>
  <si>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</si>
  <si>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</si>
  <si>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</si>
  <si>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</si>
  <si>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</si>
  <si>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</si>
  <si>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</si>
  <si>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</si>
  <si>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</si>
  <si>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</si>
  <si>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</si>
  <si>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</si>
  <si>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</si>
  <si>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</si>
  <si>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</si>
  <si>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</si>
  <si>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</si>
  <si>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</si>
  <si>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</si>
  <si>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</si>
  <si>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</si>
  <si>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</si>
  <si>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</si>
  <si>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</si>
  <si>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</si>
  <si>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</si>
  <si>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</si>
  <si>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</si>
  <si>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</si>
  <si>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</si>
  <si>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</si>
  <si>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</si>
  <si>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</si>
  <si>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</si>
  <si>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</si>
  <si>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</si>
  <si>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</si>
  <si>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</si>
  <si>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</si>
  <si>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</si>
  <si>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</si>
  <si>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</si>
  <si>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</si>
  <si>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</si>
  <si>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</si>
  <si>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</si>
  <si>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</si>
  <si>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</si>
  <si>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</si>
  <si>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</si>
  <si>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</si>
  <si>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</si>
  <si>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</si>
  <si>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</si>
  <si>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</si>
  <si>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</si>
  <si>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</si>
  <si>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</si>
  <si>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</si>
  <si>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</si>
  <si>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</si>
  <si>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</si>
  <si>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</si>
  <si>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</si>
  <si>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</si>
  <si>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</si>
  <si>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</si>
  <si>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</si>
  <si>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</si>
  <si>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</si>
  <si>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</si>
  <si>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</si>
  <si>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</si>
  <si>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</si>
  <si>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</si>
  <si>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</si>
  <si>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</si>
  <si>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</si>
  <si>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</si>
  <si>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</si>
  <si>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</si>
  <si>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</si>
  <si>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</si>
  <si>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</si>
  <si>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</si>
  <si>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</si>
  <si>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</si>
  <si>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</si>
  <si>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</si>
  <si>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</si>
  <si>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</si>
  <si>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</si>
  <si>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</si>
  <si>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</si>
  <si>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</si>
  <si>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</si>
  <si>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</si>
  <si>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</si>
  <si>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</si>
  <si>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</si>
  <si>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</si>
  <si>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</si>
  <si>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</si>
  <si>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</si>
  <si>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</si>
  <si>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</si>
  <si>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</si>
  <si>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</si>
  <si>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</si>
  <si>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</si>
  <si>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</si>
  <si>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</si>
  <si>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</si>
  <si>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</si>
  <si>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</si>
  <si>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</si>
  <si>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</si>
  <si>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</si>
  <si>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</si>
  <si>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</si>
  <si>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</si>
  <si>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</si>
  <si>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</si>
  <si>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</si>
  <si>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</si>
  <si>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</si>
  <si>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</si>
  <si>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</si>
  <si>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</si>
  <si>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</si>
  <si>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</si>
  <si>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</si>
  <si>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</si>
  <si>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</si>
  <si>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</si>
  <si>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</si>
  <si>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</si>
  <si>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</si>
  <si>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</si>
  <si>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</si>
  <si>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</si>
  <si>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</si>
  <si>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</si>
  <si>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</si>
  <si>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</si>
  <si>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</si>
  <si>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</si>
  <si>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</si>
  <si>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</si>
  <si>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</si>
  <si>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</si>
  <si>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</si>
  <si>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</si>
  <si>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</si>
  <si>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</si>
  <si>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</si>
  <si>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</si>
  <si>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</si>
  <si>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</si>
  <si>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</si>
  <si>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</si>
  <si>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</si>
  <si>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</si>
  <si>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</si>
  <si>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</si>
  <si>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</si>
  <si>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</si>
  <si>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</si>
  <si>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</si>
  <si>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</si>
  <si>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</si>
  <si>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</si>
  <si>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</si>
  <si>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</si>
  <si>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</si>
  <si>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</si>
  <si>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</si>
  <si>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3.42</t>
  </si>
  <si>
    <t>▲ 1.31</t>
  </si>
  <si>
    <t>一般会計</t>
  </si>
  <si>
    <t>下水道事業会計</t>
  </si>
  <si>
    <t>介護保険特別会計</t>
  </si>
  <si>
    <t>水道事業会計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</si>
  <si>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</si>
  <si>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</si>
  <si>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</si>
  <si>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</si>
  <si>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</si>
  <si>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</si>
  <si>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</si>
  <si>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</si>
  <si>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</si>
  <si>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</si>
  <si>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</si>
  <si>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西春日井広域事務組合</t>
    <phoneticPr fontId="2"/>
  </si>
  <si>
    <t>五条広域事務組合</t>
    <phoneticPr fontId="2"/>
  </si>
  <si>
    <t>愛知県市町村退職手当組合</t>
    <phoneticPr fontId="2"/>
  </si>
  <si>
    <t>愛知県後期高齢者医療広域連合（一般会計）</t>
    <rPh sb="15" eb="17">
      <t>イッパン</t>
    </rPh>
    <rPh sb="17" eb="19">
      <t>カイケイ</t>
    </rPh>
    <phoneticPr fontId="2"/>
  </si>
  <si>
    <t>愛知県後期高齢者医療広域連合（後期高齢者医療特別会計）</t>
    <rPh sb="15" eb="17">
      <t>コウキ</t>
    </rPh>
    <rPh sb="17" eb="20">
      <t>コウレイシャ</t>
    </rPh>
    <rPh sb="20" eb="22">
      <t>イリョウ</t>
    </rPh>
    <rPh sb="22" eb="24">
      <t>トクベツ</t>
    </rPh>
    <rPh sb="24" eb="26">
      <t>カイケイ</t>
    </rPh>
    <phoneticPr fontId="2"/>
  </si>
  <si>
    <t>尾張土地開発公社</t>
    <phoneticPr fontId="2"/>
  </si>
  <si>
    <t>庁舎整備基金</t>
    <phoneticPr fontId="5"/>
  </si>
  <si>
    <t>都市計画施設基金</t>
    <phoneticPr fontId="2"/>
  </si>
  <si>
    <t>義務教育施設整備基金</t>
    <phoneticPr fontId="2"/>
  </si>
  <si>
    <t>環境衛生施設等基金</t>
    <phoneticPr fontId="2"/>
  </si>
  <si>
    <t>子ども育み施設基金</t>
    <rPh sb="0" eb="1">
      <t>コ</t>
    </rPh>
    <rPh sb="3" eb="4">
      <t>ハグク</t>
    </rPh>
    <rPh sb="5" eb="7">
      <t>シセツ</t>
    </rPh>
    <rPh sb="7" eb="9">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</si>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</sst>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45945</c:v>
                </c:pt>
                <c:pt idx="4">
                  <c:v>44475</c:v>
                </c:pt>
              </c:numCache>
            </c:numRef>
          </c:val>
          <c:smooth val="0"/>
          <c:extLst>
            <c:ext xmlns:c16="http://schemas.microsoft.com/office/drawing/2014/chart" uri="{C3380CC4-5D6E-409C-BE32-E72D297353CC}">
              <c16:uniqueId val="{00000000-3666-4EF2-B183-51BC38EA5F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52340</c:v>
                </c:pt>
                <c:pt idx="1">
                  <c:v>58453</c:v>
                </c:pt>
                <c:pt idx="2">
                  <c:v>80294</c:v>
                </c:pt>
                <c:pt idx="3">
                  <c:v>66809</c:v>
                </c:pt>
                <c:pt idx="4">
                  <c:v>58561</c:v>
                </c:pt>
              </c:numCache>
            </c:numRef>
          </c:val>
          <c:smooth val="0"/>
          <c:extLst>
            <c:ext xmlns:c16="http://schemas.microsoft.com/office/drawing/2014/chart" uri="{C3380CC4-5D6E-409C-BE32-E72D297353CC}">
              <c16:uniqueId val="{00000001-3666-4EF2-B183-51BC38EA5F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4.7699999999999996</c:v>
                </c:pt>
                <c:pt idx="1">
                  <c:v>4.93</c:v>
                </c:pt>
                <c:pt idx="2">
                  <c:v>5.99</c:v>
                </c:pt>
                <c:pt idx="3">
                  <c:v>8.56</c:v>
                </c:pt>
                <c:pt idx="4">
                  <c:v>7.61</c:v>
                </c:pt>
              </c:numCache>
            </c:numRef>
          </c:val>
          <c:extLst>
            <c:ext xmlns:c16="http://schemas.microsoft.com/office/drawing/2014/chart" uri="{C3380CC4-5D6E-409C-BE32-E72D297353CC}">
              <c16:uniqueId val="{00000000-CFA6-4BF0-BAF6-DE92FCBF1A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17.02</c:v>
                </c:pt>
                <c:pt idx="1">
                  <c:v>13.51</c:v>
                </c:pt>
                <c:pt idx="2">
                  <c:v>14.31</c:v>
                </c:pt>
                <c:pt idx="3">
                  <c:v>12.97</c:v>
                </c:pt>
                <c:pt idx="4">
                  <c:v>13.21</c:v>
                </c:pt>
              </c:numCache>
            </c:numRef>
          </c:val>
          <c:extLst>
            <c:ext xmlns:c16="http://schemas.microsoft.com/office/drawing/2014/chart" uri="{C3380CC4-5D6E-409C-BE32-E72D297353CC}">
              <c16:uniqueId val="{00000001-CFA6-4BF0-BAF6-DE92FCBF1A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3.62</c:v>
                </c:pt>
                <c:pt idx="1">
                  <c:v>-3.42</c:v>
                </c:pt>
                <c:pt idx="2">
                  <c:v>2.6</c:v>
                </c:pt>
                <c:pt idx="3">
                  <c:v>2.2400000000000002</c:v>
                </c:pt>
                <c:pt idx="4">
                  <c:v>-1.31</c:v>
                </c:pt>
              </c:numCache>
            </c:numRef>
          </c:val>
          <c:smooth val="0"/>
          <c:extLst>
            <c:ext xmlns:c16="http://schemas.microsoft.com/office/drawing/2014/chart" uri="{C3380CC4-5D6E-409C-BE32-E72D297353CC}">
              <c16:uniqueId val="{00000002-CFA6-4BF0-BAF6-DE92FCBF1A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5BD-4236-8A20-C9849AEADD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5BD-4236-8A20-C9849AEADD5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5BD-4236-8A20-C9849AEADD5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5BD-4236-8A20-C9849AEADD5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c:v>
                </c:pt>
                <c:pt idx="2">
                  <c:v>#N/A</c:v>
                </c:pt>
                <c:pt idx="3">
                  <c:v>0.18</c:v>
                </c:pt>
                <c:pt idx="4">
                  <c:v>#N/A</c:v>
                </c:pt>
                <c:pt idx="5">
                  <c:v>0.16</c:v>
                </c:pt>
                <c:pt idx="6">
                  <c:v>#N/A</c:v>
                </c:pt>
                <c:pt idx="7">
                  <c:v>0.17</c:v>
                </c:pt>
                <c:pt idx="8">
                  <c:v>#N/A</c:v>
                </c:pt>
                <c:pt idx="9">
                  <c:v>0.19</c:v>
                </c:pt>
              </c:numCache>
            </c:numRef>
          </c:val>
          <c:extLst>
            <c:ext xmlns:c16="http://schemas.microsoft.com/office/drawing/2014/chart" uri="{C3380CC4-5D6E-409C-BE32-E72D297353CC}">
              <c16:uniqueId val="{00000004-B5BD-4236-8A20-C9849AEADD5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0.56000000000000005</c:v>
                </c:pt>
                <c:pt idx="2">
                  <c:v>#N/A</c:v>
                </c:pt>
                <c:pt idx="3">
                  <c:v>0.72</c:v>
                </c:pt>
                <c:pt idx="4">
                  <c:v>#N/A</c:v>
                </c:pt>
                <c:pt idx="5">
                  <c:v>0.79</c:v>
                </c:pt>
                <c:pt idx="6">
                  <c:v>#N/A</c:v>
                </c:pt>
                <c:pt idx="7">
                  <c:v>0.56000000000000005</c:v>
                </c:pt>
                <c:pt idx="8">
                  <c:v>#N/A</c:v>
                </c:pt>
                <c:pt idx="9">
                  <c:v>0.7</c:v>
                </c:pt>
              </c:numCache>
            </c:numRef>
          </c:val>
          <c:extLst>
            <c:ext xmlns:c16="http://schemas.microsoft.com/office/drawing/2014/chart" uri="{C3380CC4-5D6E-409C-BE32-E72D297353CC}">
              <c16:uniqueId val="{00000005-B5BD-4236-8A20-C9849AEADD57}"/>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0.98</c:v>
                </c:pt>
                <c:pt idx="2">
                  <c:v>#N/A</c:v>
                </c:pt>
                <c:pt idx="3">
                  <c:v>0.77</c:v>
                </c:pt>
                <c:pt idx="4">
                  <c:v>#N/A</c:v>
                </c:pt>
                <c:pt idx="5">
                  <c:v>0.47</c:v>
                </c:pt>
                <c:pt idx="6">
                  <c:v>#N/A</c:v>
                </c:pt>
                <c:pt idx="7">
                  <c:v>0.43</c:v>
                </c:pt>
                <c:pt idx="8">
                  <c:v>#N/A</c:v>
                </c:pt>
                <c:pt idx="9">
                  <c:v>0.76</c:v>
                </c:pt>
              </c:numCache>
            </c:numRef>
          </c:val>
          <c:extLst>
            <c:ext xmlns:c16="http://schemas.microsoft.com/office/drawing/2014/chart" uri="{C3380CC4-5D6E-409C-BE32-E72D297353CC}">
              <c16:uniqueId val="{00000006-B5BD-4236-8A20-C9849AEADD5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0.63</c:v>
                </c:pt>
                <c:pt idx="2">
                  <c:v>#N/A</c:v>
                </c:pt>
                <c:pt idx="3">
                  <c:v>0.64</c:v>
                </c:pt>
                <c:pt idx="4">
                  <c:v>#N/A</c:v>
                </c:pt>
                <c:pt idx="5">
                  <c:v>0.93</c:v>
                </c:pt>
                <c:pt idx="6">
                  <c:v>#N/A</c:v>
                </c:pt>
                <c:pt idx="7">
                  <c:v>1.7</c:v>
                </c:pt>
                <c:pt idx="8">
                  <c:v>#N/A</c:v>
                </c:pt>
                <c:pt idx="9">
                  <c:v>1.22</c:v>
                </c:pt>
              </c:numCache>
            </c:numRef>
          </c:val>
          <c:extLst>
            <c:ext xmlns:c16="http://schemas.microsoft.com/office/drawing/2014/chart" uri="{C3380CC4-5D6E-409C-BE32-E72D297353CC}">
              <c16:uniqueId val="{00000007-B5BD-4236-8A20-C9849AEADD5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4.6100000000000003</c:v>
                </c:pt>
                <c:pt idx="4">
                  <c:v>#N/A</c:v>
                </c:pt>
                <c:pt idx="5">
                  <c:v>4.9800000000000004</c:v>
                </c:pt>
                <c:pt idx="6">
                  <c:v>#N/A</c:v>
                </c:pt>
                <c:pt idx="7">
                  <c:v>4.6500000000000004</c:v>
                </c:pt>
                <c:pt idx="8">
                  <c:v>#N/A</c:v>
                </c:pt>
                <c:pt idx="9">
                  <c:v>4.7</c:v>
                </c:pt>
              </c:numCache>
            </c:numRef>
          </c:val>
          <c:extLst>
            <c:ext xmlns:c16="http://schemas.microsoft.com/office/drawing/2014/chart" uri="{C3380CC4-5D6E-409C-BE32-E72D297353CC}">
              <c16:uniqueId val="{00000008-B5BD-4236-8A20-C9849AEADD5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4.76</c:v>
                </c:pt>
                <c:pt idx="2">
                  <c:v>#N/A</c:v>
                </c:pt>
                <c:pt idx="3">
                  <c:v>4.93</c:v>
                </c:pt>
                <c:pt idx="4">
                  <c:v>#N/A</c:v>
                </c:pt>
                <c:pt idx="5">
                  <c:v>5.99</c:v>
                </c:pt>
                <c:pt idx="6">
                  <c:v>#N/A</c:v>
                </c:pt>
                <c:pt idx="7">
                  <c:v>8.5500000000000007</c:v>
                </c:pt>
                <c:pt idx="8">
                  <c:v>#N/A</c:v>
                </c:pt>
                <c:pt idx="9">
                  <c:v>7.61</c:v>
                </c:pt>
              </c:numCache>
            </c:numRef>
          </c:val>
          <c:extLst>
            <c:ext xmlns:c16="http://schemas.microsoft.com/office/drawing/2014/chart" uri="{C3380CC4-5D6E-409C-BE32-E72D297353CC}">
              <c16:uniqueId val="{00000009-B5BD-4236-8A20-C9849AEADD5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2204</c:v>
                </c:pt>
                <c:pt idx="5">
                  <c:v>2143</c:v>
                </c:pt>
                <c:pt idx="8">
                  <c:v>2508</c:v>
                </c:pt>
                <c:pt idx="11">
                  <c:v>2515</c:v>
                </c:pt>
                <c:pt idx="14">
                  <c:v>2650</c:v>
                </c:pt>
              </c:numCache>
            </c:numRef>
          </c:val>
          <c:extLst>
            <c:ext xmlns:c16="http://schemas.microsoft.com/office/drawing/2014/chart" uri="{C3380CC4-5D6E-409C-BE32-E72D297353CC}">
              <c16:uniqueId val="{00000000-D488-4C05-AC74-BA6693525B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88-4C05-AC74-BA6693525B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66</c:v>
                </c:pt>
                <c:pt idx="3">
                  <c:v>49</c:v>
                </c:pt>
                <c:pt idx="6">
                  <c:v>69</c:v>
                </c:pt>
                <c:pt idx="9">
                  <c:v>84</c:v>
                </c:pt>
                <c:pt idx="12">
                  <c:v>84</c:v>
                </c:pt>
              </c:numCache>
            </c:numRef>
          </c:val>
          <c:extLst>
            <c:ext xmlns:c16="http://schemas.microsoft.com/office/drawing/2014/chart" uri="{C3380CC4-5D6E-409C-BE32-E72D297353CC}">
              <c16:uniqueId val="{00000002-D488-4C05-AC74-BA6693525B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166</c:v>
                </c:pt>
                <c:pt idx="3">
                  <c:v>100</c:v>
                </c:pt>
                <c:pt idx="6">
                  <c:v>42</c:v>
                </c:pt>
                <c:pt idx="9">
                  <c:v>27</c:v>
                </c:pt>
                <c:pt idx="12">
                  <c:v>30</c:v>
                </c:pt>
              </c:numCache>
            </c:numRef>
          </c:val>
          <c:extLst>
            <c:ext xmlns:c16="http://schemas.microsoft.com/office/drawing/2014/chart" uri="{C3380CC4-5D6E-409C-BE32-E72D297353CC}">
              <c16:uniqueId val="{00000003-D488-4C05-AC74-BA6693525B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433</c:v>
                </c:pt>
                <c:pt idx="3">
                  <c:v>457</c:v>
                </c:pt>
                <c:pt idx="6">
                  <c:v>512</c:v>
                </c:pt>
                <c:pt idx="9">
                  <c:v>533</c:v>
                </c:pt>
                <c:pt idx="12">
                  <c:v>680</c:v>
                </c:pt>
              </c:numCache>
            </c:numRef>
          </c:val>
          <c:extLst>
            <c:ext xmlns:c16="http://schemas.microsoft.com/office/drawing/2014/chart" uri="{C3380CC4-5D6E-409C-BE32-E72D297353CC}">
              <c16:uniqueId val="{00000004-D488-4C05-AC74-BA6693525B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88-4C05-AC74-BA6693525B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88-4C05-AC74-BA6693525B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1764</c:v>
                </c:pt>
                <c:pt idx="3">
                  <c:v>1835</c:v>
                </c:pt>
                <c:pt idx="6">
                  <c:v>2028</c:v>
                </c:pt>
                <c:pt idx="9">
                  <c:v>2187</c:v>
                </c:pt>
                <c:pt idx="12">
                  <c:v>2239</c:v>
                </c:pt>
              </c:numCache>
            </c:numRef>
          </c:val>
          <c:extLst>
            <c:ext xmlns:c16="http://schemas.microsoft.com/office/drawing/2014/chart" uri="{C3380CC4-5D6E-409C-BE32-E72D297353CC}">
              <c16:uniqueId val="{00000007-D488-4C05-AC74-BA6693525B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225</c:v>
                </c:pt>
                <c:pt idx="2">
                  <c:v>#N/A</c:v>
                </c:pt>
                <c:pt idx="3">
                  <c:v>#N/A</c:v>
                </c:pt>
                <c:pt idx="4">
                  <c:v>298</c:v>
                </c:pt>
                <c:pt idx="5">
                  <c:v>#N/A</c:v>
                </c:pt>
                <c:pt idx="6">
                  <c:v>#N/A</c:v>
                </c:pt>
                <c:pt idx="7">
                  <c:v>143</c:v>
                </c:pt>
                <c:pt idx="8">
                  <c:v>#N/A</c:v>
                </c:pt>
                <c:pt idx="9">
                  <c:v>#N/A</c:v>
                </c:pt>
                <c:pt idx="10">
                  <c:v>316</c:v>
                </c:pt>
                <c:pt idx="11">
                  <c:v>#N/A</c:v>
                </c:pt>
                <c:pt idx="12">
                  <c:v>#N/A</c:v>
                </c:pt>
                <c:pt idx="13">
                  <c:v>383</c:v>
                </c:pt>
                <c:pt idx="14">
                  <c:v>#N/A</c:v>
                </c:pt>
              </c:numCache>
            </c:numRef>
          </c:val>
          <c:smooth val="0"/>
          <c:extLst>
            <c:ext xmlns:c16="http://schemas.microsoft.com/office/drawing/2014/chart" uri="{C3380CC4-5D6E-409C-BE32-E72D297353CC}">
              <c16:uniqueId val="{00000008-D488-4C05-AC74-BA6693525B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24463</c:v>
                </c:pt>
                <c:pt idx="5">
                  <c:v>24791</c:v>
                </c:pt>
                <c:pt idx="8">
                  <c:v>24979</c:v>
                </c:pt>
                <c:pt idx="11">
                  <c:v>25345</c:v>
                </c:pt>
                <c:pt idx="14">
                  <c:v>25168</c:v>
                </c:pt>
              </c:numCache>
            </c:numRef>
          </c:val>
          <c:extLst>
            <c:ext xmlns:c16="http://schemas.microsoft.com/office/drawing/2014/chart" uri="{C3380CC4-5D6E-409C-BE32-E72D297353CC}">
              <c16:uniqueId val="{00000000-D0E6-49F9-8AC6-3806CF4484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6902</c:v>
                </c:pt>
                <c:pt idx="5">
                  <c:v>6004</c:v>
                </c:pt>
                <c:pt idx="8">
                  <c:v>7216</c:v>
                </c:pt>
                <c:pt idx="11">
                  <c:v>7864</c:v>
                </c:pt>
                <c:pt idx="14">
                  <c:v>9277</c:v>
                </c:pt>
              </c:numCache>
            </c:numRef>
          </c:val>
          <c:extLst>
            <c:ext xmlns:c16="http://schemas.microsoft.com/office/drawing/2014/chart" uri="{C3380CC4-5D6E-409C-BE32-E72D297353CC}">
              <c16:uniqueId val="{00000001-D0E6-49F9-8AC6-3806CF4484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6772</c:v>
                </c:pt>
                <c:pt idx="5">
                  <c:v>5608</c:v>
                </c:pt>
                <c:pt idx="8">
                  <c:v>4954</c:v>
                </c:pt>
                <c:pt idx="11">
                  <c:v>5785</c:v>
                </c:pt>
                <c:pt idx="14">
                  <c:v>6751</c:v>
                </c:pt>
              </c:numCache>
            </c:numRef>
          </c:val>
          <c:extLst>
            <c:ext xmlns:c16="http://schemas.microsoft.com/office/drawing/2014/chart" uri="{C3380CC4-5D6E-409C-BE32-E72D297353CC}">
              <c16:uniqueId val="{00000002-D0E6-49F9-8AC6-3806CF4484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E6-49F9-8AC6-3806CF4484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E6-49F9-8AC6-3806CF4484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E6-49F9-8AC6-3806CF4484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4260</c:v>
                </c:pt>
                <c:pt idx="3">
                  <c:v>4250</c:v>
                </c:pt>
                <c:pt idx="6">
                  <c:v>4225</c:v>
                </c:pt>
                <c:pt idx="9">
                  <c:v>4233</c:v>
                </c:pt>
                <c:pt idx="12">
                  <c:v>4342</c:v>
                </c:pt>
              </c:numCache>
            </c:numRef>
          </c:val>
          <c:extLst>
            <c:ext xmlns:c16="http://schemas.microsoft.com/office/drawing/2014/chart" uri="{C3380CC4-5D6E-409C-BE32-E72D297353CC}">
              <c16:uniqueId val="{00000006-D0E6-49F9-8AC6-3806CF4484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387</c:v>
                </c:pt>
                <c:pt idx="3">
                  <c:v>603</c:v>
                </c:pt>
                <c:pt idx="6">
                  <c:v>1497</c:v>
                </c:pt>
                <c:pt idx="9">
                  <c:v>1591</c:v>
                </c:pt>
                <c:pt idx="12">
                  <c:v>1573</c:v>
                </c:pt>
              </c:numCache>
            </c:numRef>
          </c:val>
          <c:extLst>
            <c:ext xmlns:c16="http://schemas.microsoft.com/office/drawing/2014/chart" uri="{C3380CC4-5D6E-409C-BE32-E72D297353CC}">
              <c16:uniqueId val="{00000007-D0E6-49F9-8AC6-3806CF4484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12599</c:v>
                </c:pt>
                <c:pt idx="3">
                  <c:v>12663</c:v>
                </c:pt>
                <c:pt idx="6">
                  <c:v>13090</c:v>
                </c:pt>
                <c:pt idx="9">
                  <c:v>12704</c:v>
                </c:pt>
                <c:pt idx="12">
                  <c:v>13512</c:v>
                </c:pt>
              </c:numCache>
            </c:numRef>
          </c:val>
          <c:extLst>
            <c:ext xmlns:c16="http://schemas.microsoft.com/office/drawing/2014/chart" uri="{C3380CC4-5D6E-409C-BE32-E72D297353CC}">
              <c16:uniqueId val="{00000008-D0E6-49F9-8AC6-3806CF4484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219</c:v>
                </c:pt>
                <c:pt idx="3">
                  <c:v>344</c:v>
                </c:pt>
                <c:pt idx="6">
                  <c:v>872</c:v>
                </c:pt>
                <c:pt idx="9">
                  <c:v>788</c:v>
                </c:pt>
                <c:pt idx="12">
                  <c:v>704</c:v>
                </c:pt>
              </c:numCache>
            </c:numRef>
          </c:val>
          <c:extLst>
            <c:ext xmlns:c16="http://schemas.microsoft.com/office/drawing/2014/chart" uri="{C3380CC4-5D6E-409C-BE32-E72D297353CC}">
              <c16:uniqueId val="{00000009-D0E6-49F9-8AC6-3806CF4484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18132</c:v>
                </c:pt>
                <c:pt idx="3">
                  <c:v>18655</c:v>
                </c:pt>
                <c:pt idx="6">
                  <c:v>18768</c:v>
                </c:pt>
                <c:pt idx="9">
                  <c:v>19259</c:v>
                </c:pt>
                <c:pt idx="12">
                  <c:v>19115</c:v>
                </c:pt>
              </c:numCache>
            </c:numRef>
          </c:val>
          <c:extLst>
            <c:ext xmlns:c16="http://schemas.microsoft.com/office/drawing/2014/chart" uri="{C3380CC4-5D6E-409C-BE32-E72D297353CC}">
              <c16:uniqueId val="{0000000A-D0E6-49F9-8AC6-3806CF4484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114</c:v>
                </c:pt>
                <c:pt idx="5">
                  <c:v>#N/A</c:v>
                </c:pt>
                <c:pt idx="6">
                  <c:v>#N/A</c:v>
                </c:pt>
                <c:pt idx="7">
                  <c:v>1303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0E6-49F9-8AC6-3806CF4484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2369</c:v>
                </c:pt>
                <c:pt idx="1">
                  <c:v>2260</c:v>
                </c:pt>
                <c:pt idx="2">
                  <c:v>2239</c:v>
                </c:pt>
              </c:numCache>
            </c:numRef>
          </c:val>
          <c:extLst>
            <c:ext xmlns:c16="http://schemas.microsoft.com/office/drawing/2014/chart" uri="{C3380CC4-5D6E-409C-BE32-E72D297353CC}">
              <c16:uniqueId val="{00000000-C805-46D2-882E-1C139779B8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530</c:v>
                </c:pt>
                <c:pt idx="1">
                  <c:v>1156</c:v>
                </c:pt>
                <c:pt idx="2">
                  <c:v>1095</c:v>
                </c:pt>
              </c:numCache>
            </c:numRef>
          </c:val>
          <c:extLst>
            <c:ext xmlns:c16="http://schemas.microsoft.com/office/drawing/2014/chart" uri="{C3380CC4-5D6E-409C-BE32-E72D297353CC}">
              <c16:uniqueId val="{00000001-C805-46D2-882E-1C139779B8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1723</c:v>
                </c:pt>
                <c:pt idx="1">
                  <c:v>2018</c:v>
                </c:pt>
                <c:pt idx="2">
                  <c:v>2955</c:v>
                </c:pt>
              </c:numCache>
            </c:numRef>
          </c:val>
          <c:extLst>
            <c:ext xmlns:c16="http://schemas.microsoft.com/office/drawing/2014/chart" uri="{C3380CC4-5D6E-409C-BE32-E72D297353CC}">
              <c16:uniqueId val="{00000002-C805-46D2-882E-1C139779B8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一般会計の元利償還金及び下水道事業会計の元利償還金に対する繰出金の増加</a:t>
          </a:r>
          <a:r>
            <a:rPr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実質公債費比率の分子は増加となった。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下水道事業をはじめとする都市計画事業や公共施設等適正管理計画に基づく大規模改修事業等の実施により、元利償還金はしばらくの間、高水準で推移するとともに、下水道事業債元利償還金に対する一般会計負担は年々増加する見込みであり、実質公債費比率の推移に注視しつつ、起債に大きく頼ることのない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将来負担額は依然として増加しているものの、充当可能財源等も大幅に増加し、将来負担額を上回ったため、将来負担比率の分子は減少となった。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下水道事業をはじめとする都市計画事業の実施等により将来負担額の増加が見込まれるため、将来負担比率の推移に注視しつつ、事業の進捗を考慮して基金への積み立てを行うなど、起債に大きく頼ることのない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愛知県清須市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財政調整基金の残高は減少したものの、減債基金及び特定目的基金の残高が増加し、全体で＋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特定目的基金は、今後の事業進捗を考慮し、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基金をはじめとする各基金へ積み立てを行ったことにより、残高が増加した。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適正な基金管理に努めるとともに、後年度における事業について積み立て、取り崩しを行う。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庁舎の整備に必要な経費に充てるための積立金。</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都市計画施設基金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都市計画施設の整備に係る経費に充てるための積立金。</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義務教育施設の整備に係る経費に充てるための積立金。</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環境衛生施設等基金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環境衛生施設等の整備に係る負担金に充てるための積立金。</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子ども育み施設基金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子どもたちが健やかに生まれ育つ環境づくりの推進に充てるための積立金。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庁舎の整備等の事業に充当するため、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都市計画施設基金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当該年度の事業に充当するため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百万円を取り崩し、今後の事業進捗を考慮して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子ども育み施設基金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今後の事業進捗を考慮して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今後の事業進捗を考慮して必要な基金に積み立てを行う。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財政調整基金は、当該年度の財源不足額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本市は平成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年度の東海豪雨の際に甚大な被害を被っており、その災害復旧費が約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億円であったことから、その後の人口増なども考慮し、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億円程度を目安に災害等の不測の事態に備えて積み立てを行う。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減債基金は、当該年度の公債費に充当するため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百万円を取り崩し、後年度の臨時財政対策債等の償還に備え、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は近年増加が続いており、しばらくの間高水準で推移することが見込まれており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、基金を取り崩して実質的に償還に充てることにより、財政負担の軽減を図る。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69,194
67,226
17.35
32,109,392
30,635,591
1,290,534
16,948,947
19,115,165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平成１７年７月７日の合併により清須市が誕生して以来、平成２１年１０月１日の春日町との合併を経ても財政力指数は１．００を上回っていたが、平成２４年度以降は１．００を下回っている。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４年度は前年度と比較して△０．０３の０．８１となった。合併団体である本市は令和７年度まで大規模な都市計画事業や公共施設整備事業に合併特例債を活用する予定であり、基準財政需要額が増加傾向となるため、市税は回復傾向にあるものの、同程度の水準で推移する見込み。</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106892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0456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241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117475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経常収支比率は、扶助費をはじめとした義務的経費が増加したことに加え、臨時財政対策債の減少により分母となる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ことにより、対前年度比＋１．９ポイントの８９．２％となった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においても、障害福祉サービスの需要増大に伴う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の増加が見込まれるとともに、大規模事業の実施などにより、市債残高が増加傾向にあることから、指標の推移に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注視し、健全な財政運営に努める。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62</xdr:row>
      <xdr:rowOff>100754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77830"/>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64</xdr:row>
      <xdr:rowOff>127846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77830"/>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1694</xdr:rowOff>
    </xdr:from>
    <xdr:to>
      <xdr:col>15</xdr:col>
      <xdr:colOff>82550</xdr:colOff>
      <xdr:row>64</xdr:row>
      <xdr:rowOff>127846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03044"/>
          <a:ext cx="889000" cy="2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14817</xdr:rowOff>
    </xdr:from>
    <xdr:to>
      <xdr:col>11</xdr:col>
      <xdr:colOff>31750</xdr:colOff>
      <xdr:row>63</xdr:row>
      <xdr:rowOff>1694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73267"/>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141833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66481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122344</xdr:rowOff>
    </xdr:from>
    <xdr:to>
      <xdr:col>11</xdr:col>
      <xdr:colOff>82550</xdr:colOff>
      <xdr:row>63</xdr:row>
      <xdr:rowOff>52494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75794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人口１人当たり人件費・物件費等決算額は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、会計年度任用職員報酬等の増加に伴う人件費の増加により、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139,080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本市は合併団体であり、保育園や学校、児童館などの施設数が多く、施設管理経費の占める割合が大きいため、今後も公共施設等総合管理計画及び公共施設個別施設計画に基づき、中長期的な視点で公共施設の整備・統廃合を進め、財政負担の軽減・平準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72462</xdr:rowOff>
    </xdr:from>
    <xdr:to>
      <xdr:col>23</xdr:col>
      <xdr:colOff>133350</xdr:colOff>
      <xdr:row>83</xdr:row>
      <xdr:rowOff>76817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02812"/>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4231</xdr:rowOff>
    </xdr:from>
    <xdr:to>
      <xdr:col>19</xdr:col>
      <xdr:colOff>133350</xdr:colOff>
      <xdr:row>83</xdr:row>
      <xdr:rowOff>72462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34581"/>
          <a:ext cx="889000" cy="6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74002</xdr:rowOff>
    </xdr:from>
    <xdr:to>
      <xdr:col>15</xdr:col>
      <xdr:colOff>82550</xdr:colOff>
      <xdr:row>83</xdr:row>
      <xdr:rowOff>4231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32902"/>
          <a:ext cx="889000" cy="10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16721</xdr:rowOff>
    </xdr:from>
    <xdr:to>
      <xdr:col>15</xdr:col>
      <xdr:colOff>133350</xdr:colOff>
      <xdr:row>83</xdr:row>
      <xdr:rowOff>118321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103098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36945</xdr:rowOff>
    </xdr:from>
    <xdr:to>
      <xdr:col>11</xdr:col>
      <xdr:colOff>31750</xdr:colOff>
      <xdr:row>82</xdr:row>
      <xdr:rowOff>74002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95845"/>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75369</xdr:rowOff>
    </xdr:from>
    <xdr:to>
      <xdr:col>11</xdr:col>
      <xdr:colOff>82550</xdr:colOff>
      <xdr:row>83</xdr:row>
      <xdr:rowOff>5519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161746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35164</xdr:rowOff>
    </xdr:from>
    <xdr:to>
      <xdr:col>7</xdr:col>
      <xdr:colOff>31750</xdr:colOff>
      <xdr:row>82</xdr:row>
      <xdr:rowOff>136764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121541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8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26017</xdr:rowOff>
    </xdr:from>
    <xdr:to>
      <xdr:col>23</xdr:col>
      <xdr:colOff>184150</xdr:colOff>
      <xdr:row>83</xdr:row>
      <xdr:rowOff>127617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5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169544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21662</xdr:rowOff>
    </xdr:from>
    <xdr:to>
      <xdr:col>19</xdr:col>
      <xdr:colOff>184150</xdr:colOff>
      <xdr:row>83</xdr:row>
      <xdr:rowOff>123262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108039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3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124881</xdr:rowOff>
    </xdr:from>
    <xdr:to>
      <xdr:col>15</xdr:col>
      <xdr:colOff>133350</xdr:colOff>
      <xdr:row>83</xdr:row>
      <xdr:rowOff>55031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65208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5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23202</xdr:rowOff>
    </xdr:from>
    <xdr:to>
      <xdr:col>11</xdr:col>
      <xdr:colOff>82550</xdr:colOff>
      <xdr:row>82</xdr:row>
      <xdr:rowOff>124802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8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134979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5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157595</xdr:rowOff>
    </xdr:from>
    <xdr:to>
      <xdr:col>7</xdr:col>
      <xdr:colOff>31750</xdr:colOff>
      <xdr:row>82</xdr:row>
      <xdr:rowOff>87745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4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97922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1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ラスパイレス指数は、前年度比△０．４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の９７．０となった。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類似団体内平均値より下回っているものの、今後も市民の理解が得られるよう類似団体との均衡を保ちつつ、適正な給与水準の維持に努める。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100693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050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118836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739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118836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05000"/>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66221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人当たり職員数は、適切な定員管理により継続して類似団体内平均値を下回っている。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今後も、現在の行政サービス水準を維持するため、適正な定員管理に努める。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123931</xdr:rowOff>
    </xdr:from>
    <xdr:to>
      <xdr:col>81</xdr:col>
      <xdr:colOff>44450</xdr:colOff>
      <xdr:row>60</xdr:row>
      <xdr:rowOff>144039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1093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121920</xdr:rowOff>
    </xdr:from>
    <xdr:to>
      <xdr:col>77</xdr:col>
      <xdr:colOff>44450</xdr:colOff>
      <xdr:row>60</xdr:row>
      <xdr:rowOff>123931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0892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129963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4089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129963</xdr:rowOff>
    </xdr:from>
    <xdr:to>
      <xdr:col>68</xdr:col>
      <xdr:colOff>152400</xdr:colOff>
      <xdr:row>60</xdr:row>
      <xdr:rowOff>148061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41696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93239</xdr:rowOff>
    </xdr:from>
    <xdr:to>
      <xdr:col>81</xdr:col>
      <xdr:colOff>95250</xdr:colOff>
      <xdr:row>61</xdr:row>
      <xdr:rowOff>23389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109766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2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73131</xdr:rowOff>
    </xdr:from>
    <xdr:to>
      <xdr:col>77</xdr:col>
      <xdr:colOff>95250</xdr:colOff>
      <xdr:row>61</xdr:row>
      <xdr:rowOff>3281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13458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2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71120</xdr:rowOff>
    </xdr:from>
    <xdr:to>
      <xdr:col>73</xdr:col>
      <xdr:colOff>44450</xdr:colOff>
      <xdr:row>61</xdr:row>
      <xdr:rowOff>1270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11447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79163</xdr:rowOff>
    </xdr:from>
    <xdr:to>
      <xdr:col>68</xdr:col>
      <xdr:colOff>203200</xdr:colOff>
      <xdr:row>61</xdr:row>
      <xdr:rowOff>9313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97261</xdr:rowOff>
    </xdr:from>
    <xdr:to>
      <xdr:col>64</xdr:col>
      <xdr:colOff>152400</xdr:colOff>
      <xdr:row>61</xdr:row>
      <xdr:rowOff>27411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37588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実質公債費比率は、前年度と比較して＋０．１ポイントの１．８％となった。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令和４年度の単年度数値は、前年度比＋０．５ポイントの２．６％となっている。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本市は合併団体であり、合併特例債に係る元利償還金が基準財政需要額に算入されるため、類似団体内平均値を大きく下回っている。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しかし、公債費や下水道事業の企業債償還に充てる繰出金は今後増加していく見込みであるため、実質公債費比率の推移に注視しつつ、起債に大きく頼ることのない財政運営に努める。</a:t>
          </a:r>
          <a:endParaRPr lang="ja-JP" altLang="ja-JP" sz="1200">
            <a:effectLst/>
            <a:latin typeface="ＭＳ Ｐゴシック" panose="020B0600070205080204" pitchFamily="50" charset="-128"/>
            <a:ea typeface="ＭＳ Ｐゴシック" panose="020B0600070205080204" pitchFamily="50" charset="-128"/>
          </a:endParaRPr>
        </a:p>
        <a:p>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41063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195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33020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7034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57150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57150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充当可能基金額などの充当可能財源等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が増加したことから、将来負担比率は減少し、△１３．１％となった。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早期健全化判断比率である３５０．０％は大きく下回っているものの、今後、事業の進捗により、将来負担額（地方債）は更に増加する見通しであるため、緊急度・住民ニーズを的確に把握し、計画的な事業の実施により、起債に大きく依存することのない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152541</xdr:rowOff>
    </xdr:from>
    <xdr:to>
      <xdr:col>72</xdr:col>
      <xdr:colOff>203200</xdr:colOff>
      <xdr:row>14</xdr:row>
      <xdr:rowOff>89676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38139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84596</xdr:rowOff>
    </xdr:from>
    <xdr:to>
      <xdr:col>73</xdr:col>
      <xdr:colOff>44450</xdr:colOff>
      <xdr:row>16</xdr:row>
      <xdr:rowOff>14746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170973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74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89958</xdr:rowOff>
    </xdr:from>
    <xdr:to>
      <xdr:col>68</xdr:col>
      <xdr:colOff>203200</xdr:colOff>
      <xdr:row>16</xdr:row>
      <xdr:rowOff>20108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4885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87277</xdr:rowOff>
    </xdr:from>
    <xdr:to>
      <xdr:col>64</xdr:col>
      <xdr:colOff>152400</xdr:colOff>
      <xdr:row>16</xdr:row>
      <xdr:rowOff>17427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27604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38876</xdr:rowOff>
    </xdr:from>
    <xdr:to>
      <xdr:col>73</xdr:col>
      <xdr:colOff>44450</xdr:colOff>
      <xdr:row>14</xdr:row>
      <xdr:rowOff>140476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43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150653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20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101741</xdr:rowOff>
    </xdr:from>
    <xdr:to>
      <xdr:col>68</xdr:col>
      <xdr:colOff>203200</xdr:colOff>
      <xdr:row>14</xdr:row>
      <xdr:rowOff>31891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3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42068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09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69,194
67,226
17.35
32,109,392
30,635,591
1,290,534
16,948,947
19,115,165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ポイントの２１．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本市の人件費に係る経常収支比率は類似団体内平均値を下回っており、効率的な人事行政が行えていると言え、今後も行政サービスの質を維持しつつ、適正な定員管理を進め、人件費の抑制に努める。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35</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9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43180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7248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34290</xdr:rowOff>
    </xdr:from>
    <xdr:to>
      <xdr:col>15</xdr:col>
      <xdr:colOff>149225</xdr:colOff>
      <xdr:row>37</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27940</xdr:rowOff>
    </xdr:from>
    <xdr:to>
      <xdr:col>11</xdr:col>
      <xdr:colOff>9525</xdr:colOff>
      <xdr:row>34</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5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163830</xdr:rowOff>
    </xdr:from>
    <xdr:to>
      <xdr:col>11</xdr:col>
      <xdr:colOff>60325</xdr:colOff>
      <xdr:row>34</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148590</xdr:rowOff>
    </xdr:from>
    <xdr:to>
      <xdr:col>6</xdr:col>
      <xdr:colOff>171450</xdr:colOff>
      <xdr:row>34</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本市は合併団体であり、保育園や学校、児童館などの施設数が多く、施設管理に係る物件費が大きいため、類似団体内平均値を大きく上回っている。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今後は公共施設等総合管理計画及び公共施設個別施設計画に基づき、中長期的な視点で公共施設の整備・統廃合を進め、財政負担の軽減・平準化を図る。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17272</xdr:rowOff>
    </xdr:from>
    <xdr:to>
      <xdr:col>82</xdr:col>
      <xdr:colOff>107950</xdr:colOff>
      <xdr:row>18</xdr:row>
      <xdr:rowOff>44704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033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18</xdr:row>
      <xdr:rowOff>163576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033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163576</xdr:rowOff>
    </xdr:from>
    <xdr:to>
      <xdr:col>73</xdr:col>
      <xdr:colOff>180975</xdr:colOff>
      <xdr:row>19</xdr:row>
      <xdr:rowOff>28702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496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xdr:rowOff>
    </xdr:from>
    <xdr:to>
      <xdr:col>74</xdr:col>
      <xdr:colOff>31750</xdr:colOff>
      <xdr:row>16</xdr:row>
      <xdr:rowOff>118364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19558</xdr:rowOff>
    </xdr:from>
    <xdr:to>
      <xdr:col>69</xdr:col>
      <xdr:colOff>92075</xdr:colOff>
      <xdr:row>19</xdr:row>
      <xdr:rowOff>28702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2771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165354</xdr:rowOff>
    </xdr:from>
    <xdr:to>
      <xdr:col>82</xdr:col>
      <xdr:colOff>158750</xdr:colOff>
      <xdr:row>18</xdr:row>
      <xdr:rowOff>95504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137431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137922</xdr:rowOff>
    </xdr:from>
    <xdr:to>
      <xdr:col>78</xdr:col>
      <xdr:colOff>120650</xdr:colOff>
      <xdr:row>18</xdr:row>
      <xdr:rowOff>68072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52849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3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149352</xdr:rowOff>
    </xdr:from>
    <xdr:to>
      <xdr:col>69</xdr:col>
      <xdr:colOff>142875</xdr:colOff>
      <xdr:row>19</xdr:row>
      <xdr:rowOff>79502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64279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140208</xdr:rowOff>
    </xdr:from>
    <xdr:to>
      <xdr:col>65</xdr:col>
      <xdr:colOff>53975</xdr:colOff>
      <xdr:row>19</xdr:row>
      <xdr:rowOff>70358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55135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生活保護扶助費の増加等により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扶助費充当一般財源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本市の扶助費に係る経常収支比率は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と同値となった。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障害福祉サービスの需要増大に伴う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扶助費の増加が見込まれるため、推移の動向を注視しつつ、健全な財政運営に努める。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56</xdr:row>
      <xdr:rowOff>43180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843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54610</xdr:rowOff>
    </xdr:from>
    <xdr:to>
      <xdr:col>19</xdr:col>
      <xdr:colOff>187325</xdr:colOff>
      <xdr:row>55</xdr:row>
      <xdr:rowOff>115570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84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115570</xdr:rowOff>
    </xdr:from>
    <xdr:to>
      <xdr:col>15</xdr:col>
      <xdr:colOff>98425</xdr:colOff>
      <xdr:row>56</xdr:row>
      <xdr:rowOff>43180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45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11430</xdr:rowOff>
    </xdr:from>
    <xdr:to>
      <xdr:col>15</xdr:col>
      <xdr:colOff>149225</xdr:colOff>
      <xdr:row>55</xdr:row>
      <xdr:rowOff>113030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123207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43180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135907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115587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64770</xdr:rowOff>
    </xdr:from>
    <xdr:to>
      <xdr:col>15</xdr:col>
      <xdr:colOff>149225</xdr:colOff>
      <xdr:row>55</xdr:row>
      <xdr:rowOff>166370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151147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163830</xdr:rowOff>
    </xdr:from>
    <xdr:to>
      <xdr:col>11</xdr:col>
      <xdr:colOff>60325</xdr:colOff>
      <xdr:row>56</xdr:row>
      <xdr:rowOff>93980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78757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類似団体内平均値と同水準であり、今後も健全な財政運営に努める。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38100</xdr:rowOff>
    </xdr:from>
    <xdr:to>
      <xdr:col>82</xdr:col>
      <xdr:colOff>107950</xdr:colOff>
      <xdr:row>56</xdr:row>
      <xdr:rowOff>114300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639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38100</xdr:rowOff>
    </xdr:from>
    <xdr:to>
      <xdr:col>78</xdr:col>
      <xdr:colOff>69850</xdr:colOff>
      <xdr:row>57</xdr:row>
      <xdr:rowOff>82550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39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82550</xdr:rowOff>
    </xdr:from>
    <xdr:to>
      <xdr:col>73</xdr:col>
      <xdr:colOff>180975</xdr:colOff>
      <xdr:row>58</xdr:row>
      <xdr:rowOff>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55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0</xdr:rowOff>
    </xdr:from>
    <xdr:to>
      <xdr:col>69</xdr:col>
      <xdr:colOff>92075</xdr:colOff>
      <xdr:row>58</xdr:row>
      <xdr:rowOff>139700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44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80027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158750</xdr:rowOff>
    </xdr:from>
    <xdr:to>
      <xdr:col>78</xdr:col>
      <xdr:colOff>120650</xdr:colOff>
      <xdr:row>56</xdr:row>
      <xdr:rowOff>88900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31750</xdr:rowOff>
    </xdr:from>
    <xdr:to>
      <xdr:col>74</xdr:col>
      <xdr:colOff>31750</xdr:colOff>
      <xdr:row>57</xdr:row>
      <xdr:rowOff>133350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118127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元年度から下水道事業を法適化し、企業会計へ移行したことに伴い、下水道事業への負担分を補助費として支出していくことから、今後も類似団体内平均値と比べて高い水準となることが想定されるため、推移の動向を注視しつつ、適正な水準を保つ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28702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9462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69850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72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69850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37</xdr:row>
      <xdr:rowOff>60706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0776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43705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の１２．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本市の公債費に係る経常収支比率は類似団体内平均値を下回っているものの、今後も大規模な都市計画事業の実施に伴う公債費の増加が見込まれるため、推移の動向を注視しつつ、健全な財政運営に努める。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480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122428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48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122428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06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76708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97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において経常収支比率が増加し、前年度比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．４ポイントの７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本市の傾向としては、物件費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及び補助費等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経常的に類似団体内平均値を上回る結果となっている。特に物件費については、本市は合併団体であり、保育園などの施設数が多く、施設管理に係る物件費が大きいことから、公共施設等総合管理計画及び令和元年度に策定した公共施設個別施設計画に基づき、中長期的な視点で公共施設の整備・統廃合を進め、財政負担の軽減・平準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127000</xdr:rowOff>
    </xdr:from>
    <xdr:to>
      <xdr:col>82</xdr:col>
      <xdr:colOff>107950</xdr:colOff>
      <xdr:row>76</xdr:row>
      <xdr:rowOff>35561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98575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127000</xdr:rowOff>
    </xdr:from>
    <xdr:to>
      <xdr:col>78</xdr:col>
      <xdr:colOff>69850</xdr:colOff>
      <xdr:row>77</xdr:row>
      <xdr:rowOff>149861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985750"/>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167005</xdr:rowOff>
    </xdr:from>
    <xdr:to>
      <xdr:col>73</xdr:col>
      <xdr:colOff>180975</xdr:colOff>
      <xdr:row>77</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197205"/>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167005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97432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76200</xdr:rowOff>
    </xdr:from>
    <xdr:to>
      <xdr:col>78</xdr:col>
      <xdr:colOff>120650</xdr:colOff>
      <xdr:row>76</xdr:row>
      <xdr:rowOff>6350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162577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021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99061</xdr:rowOff>
    </xdr:from>
    <xdr:to>
      <xdr:col>74</xdr:col>
      <xdr:colOff>31750</xdr:colOff>
      <xdr:row>78</xdr:row>
      <xdr:rowOff>29211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13988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116205</xdr:rowOff>
    </xdr:from>
    <xdr:to>
      <xdr:col>69</xdr:col>
      <xdr:colOff>142875</xdr:colOff>
      <xdr:row>77</xdr:row>
      <xdr:rowOff>46355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31132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91300</xdr:rowOff>
    </xdr:from>
    <xdr:to>
      <xdr:col>29</xdr:col>
      <xdr:colOff>127000</xdr:colOff>
      <xdr:row>18</xdr:row>
      <xdr:rowOff>103445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225025"/>
          <a:ext cx="647700" cy="12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103445</xdr:rowOff>
    </xdr:from>
    <xdr:to>
      <xdr:col>26</xdr:col>
      <xdr:colOff>50800</xdr:colOff>
      <xdr:row>18</xdr:row>
      <xdr:rowOff>114132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237170"/>
          <a:ext cx="698500" cy="10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114132</xdr:rowOff>
    </xdr:from>
    <xdr:to>
      <xdr:col>22</xdr:col>
      <xdr:colOff>114300</xdr:colOff>
      <xdr:row>18</xdr:row>
      <xdr:rowOff>157151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247857"/>
          <a:ext cx="698500" cy="43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102022</xdr:rowOff>
    </xdr:from>
    <xdr:to>
      <xdr:col>22</xdr:col>
      <xdr:colOff>165100</xdr:colOff>
      <xdr:row>18</xdr:row>
      <xdr:rowOff>32172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064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42349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83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140907</xdr:rowOff>
    </xdr:from>
    <xdr:to>
      <xdr:col>18</xdr:col>
      <xdr:colOff>177800</xdr:colOff>
      <xdr:row>18</xdr:row>
      <xdr:rowOff>157151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274632"/>
          <a:ext cx="698500" cy="16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65909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85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83769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7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40500</xdr:rowOff>
    </xdr:from>
    <xdr:to>
      <xdr:col>29</xdr:col>
      <xdr:colOff>177800</xdr:colOff>
      <xdr:row>18</xdr:row>
      <xdr:rowOff>142100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74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12577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1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52645</xdr:rowOff>
    </xdr:from>
    <xdr:to>
      <xdr:col>26</xdr:col>
      <xdr:colOff>101600</xdr:colOff>
      <xdr:row>18</xdr:row>
      <xdr:rowOff>154245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86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139022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7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63332</xdr:rowOff>
    </xdr:from>
    <xdr:to>
      <xdr:col>22</xdr:col>
      <xdr:colOff>165100</xdr:colOff>
      <xdr:row>18</xdr:row>
      <xdr:rowOff>164932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9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149709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106351</xdr:rowOff>
    </xdr:from>
    <xdr:to>
      <xdr:col>19</xdr:col>
      <xdr:colOff>38100</xdr:colOff>
      <xdr:row>19</xdr:row>
      <xdr:rowOff>36502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24007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21278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2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90107</xdr:rowOff>
    </xdr:from>
    <xdr:to>
      <xdr:col>15</xdr:col>
      <xdr:colOff>101600</xdr:colOff>
      <xdr:row>19</xdr:row>
      <xdr:rowOff>20257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22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5034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149566</xdr:rowOff>
    </xdr:from>
    <xdr:to>
      <xdr:col>29</xdr:col>
      <xdr:colOff>127000</xdr:colOff>
      <xdr:row>37</xdr:row>
      <xdr:rowOff>11295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7102816"/>
          <a:ext cx="647700" cy="33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11295</xdr:rowOff>
    </xdr:from>
    <xdr:to>
      <xdr:col>26</xdr:col>
      <xdr:colOff>50800</xdr:colOff>
      <xdr:row>37</xdr:row>
      <xdr:rowOff>92677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135995"/>
          <a:ext cx="698500" cy="81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19134</xdr:rowOff>
    </xdr:from>
    <xdr:to>
      <xdr:col>22</xdr:col>
      <xdr:colOff>114300</xdr:colOff>
      <xdr:row>37</xdr:row>
      <xdr:rowOff>92677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7143834"/>
          <a:ext cx="698500" cy="73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196084</xdr:rowOff>
    </xdr:from>
    <xdr:to>
      <xdr:col>22</xdr:col>
      <xdr:colOff>165100</xdr:colOff>
      <xdr:row>35</xdr:row>
      <xdr:rowOff>297684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06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307861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57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19134</xdr:rowOff>
    </xdr:from>
    <xdr:to>
      <xdr:col>18</xdr:col>
      <xdr:colOff>177800</xdr:colOff>
      <xdr:row>37</xdr:row>
      <xdr:rowOff>53456</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143834"/>
          <a:ext cx="698500" cy="34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196770</xdr:rowOff>
    </xdr:from>
    <xdr:to>
      <xdr:col>19</xdr:col>
      <xdr:colOff>38100</xdr:colOff>
      <xdr:row>35</xdr:row>
      <xdr:rowOff>298370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07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308547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57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182074</xdr:rowOff>
    </xdr:from>
    <xdr:to>
      <xdr:col>15</xdr:col>
      <xdr:colOff>101600</xdr:colOff>
      <xdr:row>35</xdr:row>
      <xdr:rowOff>283674</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79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293851</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56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98766</xdr:rowOff>
    </xdr:from>
    <xdr:to>
      <xdr:col>29</xdr:col>
      <xdr:colOff>177800</xdr:colOff>
      <xdr:row>37</xdr:row>
      <xdr:rowOff>28916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05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70843</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7024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131945</xdr:rowOff>
    </xdr:from>
    <xdr:to>
      <xdr:col>26</xdr:col>
      <xdr:colOff>101600</xdr:colOff>
      <xdr:row>37</xdr:row>
      <xdr:rowOff>62095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085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46872</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17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41877</xdr:rowOff>
    </xdr:from>
    <xdr:to>
      <xdr:col>22</xdr:col>
      <xdr:colOff>165100</xdr:colOff>
      <xdr:row>37</xdr:row>
      <xdr:rowOff>143477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166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128254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25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139784</xdr:rowOff>
    </xdr:from>
    <xdr:to>
      <xdr:col>19</xdr:col>
      <xdr:colOff>38100</xdr:colOff>
      <xdr:row>37</xdr:row>
      <xdr:rowOff>69934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093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54711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17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2656</xdr:rowOff>
    </xdr:from>
    <xdr:to>
      <xdr:col>15</xdr:col>
      <xdr:colOff>101600</xdr:colOff>
      <xdr:row>37</xdr:row>
      <xdr:rowOff>104256</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12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89033</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2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69,194
67,226
17.35
32,109,392
30,635,591
1,290,534
16,948,947
19,115,165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132347</xdr:rowOff>
    </xdr:from>
    <xdr:to>
      <xdr:col>24</xdr:col>
      <xdr:colOff>63500</xdr:colOff>
      <xdr:row>36</xdr:row>
      <xdr:rowOff>138747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4547"/>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138747</xdr:rowOff>
    </xdr:from>
    <xdr:to>
      <xdr:col>19</xdr:col>
      <xdr:colOff>177800</xdr:colOff>
      <xdr:row>36</xdr:row>
      <xdr:rowOff>158598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0947"/>
          <a:ext cx="889000" cy="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158598</xdr:rowOff>
    </xdr:from>
    <xdr:to>
      <xdr:col>15</xdr:col>
      <xdr:colOff>50800</xdr:colOff>
      <xdr:row>38</xdr:row>
      <xdr:rowOff>51956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30798"/>
          <a:ext cx="889000" cy="2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36335</xdr:rowOff>
    </xdr:from>
    <xdr:to>
      <xdr:col>10</xdr:col>
      <xdr:colOff>114300</xdr:colOff>
      <xdr:row>38</xdr:row>
      <xdr:rowOff>51956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51435"/>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81547</xdr:rowOff>
    </xdr:from>
    <xdr:to>
      <xdr:col>24</xdr:col>
      <xdr:colOff>114300</xdr:colOff>
      <xdr:row>37</xdr:row>
      <xdr:rowOff>11697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59974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87947</xdr:rowOff>
    </xdr:from>
    <xdr:to>
      <xdr:col>20</xdr:col>
      <xdr:colOff>38100</xdr:colOff>
      <xdr:row>37</xdr:row>
      <xdr:rowOff>18097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9224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5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107798</xdr:rowOff>
    </xdr:from>
    <xdr:to>
      <xdr:col>15</xdr:col>
      <xdr:colOff>101600</xdr:colOff>
      <xdr:row>37</xdr:row>
      <xdr:rowOff>37948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29075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7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1156</xdr:rowOff>
    </xdr:from>
    <xdr:to>
      <xdr:col>10</xdr:col>
      <xdr:colOff>165100</xdr:colOff>
      <xdr:row>38</xdr:row>
      <xdr:rowOff>102756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1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93883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156985</xdr:rowOff>
    </xdr:from>
    <xdr:to>
      <xdr:col>6</xdr:col>
      <xdr:colOff>38100</xdr:colOff>
      <xdr:row>38</xdr:row>
      <xdr:rowOff>87134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06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78262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90910</xdr:rowOff>
    </xdr:from>
    <xdr:to>
      <xdr:col>24</xdr:col>
      <xdr:colOff>63500</xdr:colOff>
      <xdr:row>56</xdr:row>
      <xdr:rowOff>91432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92110"/>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91432</xdr:rowOff>
    </xdr:from>
    <xdr:to>
      <xdr:col>19</xdr:col>
      <xdr:colOff>177800</xdr:colOff>
      <xdr:row>56</xdr:row>
      <xdr:rowOff>155147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92632"/>
          <a:ext cx="889000" cy="6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102264</xdr:rowOff>
    </xdr:from>
    <xdr:to>
      <xdr:col>15</xdr:col>
      <xdr:colOff>50800</xdr:colOff>
      <xdr:row>56</xdr:row>
      <xdr:rowOff>155147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03464"/>
          <a:ext cx="889000" cy="5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102264</xdr:rowOff>
    </xdr:from>
    <xdr:to>
      <xdr:col>10</xdr:col>
      <xdr:colOff>114300</xdr:colOff>
      <xdr:row>56</xdr:row>
      <xdr:rowOff>146166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03464"/>
          <a:ext cx="889000" cy="4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40110</xdr:rowOff>
    </xdr:from>
    <xdr:to>
      <xdr:col>24</xdr:col>
      <xdr:colOff>114300</xdr:colOff>
      <xdr:row>56</xdr:row>
      <xdr:rowOff>141710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4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62987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9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40632</xdr:rowOff>
    </xdr:from>
    <xdr:to>
      <xdr:col>20</xdr:col>
      <xdr:colOff>38100</xdr:colOff>
      <xdr:row>56</xdr:row>
      <xdr:rowOff>142232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4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158759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1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104347</xdr:rowOff>
    </xdr:from>
    <xdr:to>
      <xdr:col>15</xdr:col>
      <xdr:colOff>101600</xdr:colOff>
      <xdr:row>57</xdr:row>
      <xdr:rowOff>34497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0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51024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8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51464</xdr:rowOff>
    </xdr:from>
    <xdr:to>
      <xdr:col>10</xdr:col>
      <xdr:colOff>165100</xdr:colOff>
      <xdr:row>56</xdr:row>
      <xdr:rowOff>153064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169591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95366</xdr:rowOff>
    </xdr:from>
    <xdr:to>
      <xdr:col>6</xdr:col>
      <xdr:colOff>38100</xdr:colOff>
      <xdr:row>57</xdr:row>
      <xdr:rowOff>25516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42043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156769</xdr:rowOff>
    </xdr:from>
    <xdr:to>
      <xdr:col>24</xdr:col>
      <xdr:colOff>63500</xdr:colOff>
      <xdr:row>78</xdr:row>
      <xdr:rowOff>160807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29869"/>
          <a:ext cx="8382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137528</xdr:rowOff>
    </xdr:from>
    <xdr:to>
      <xdr:col>19</xdr:col>
      <xdr:colOff>177800</xdr:colOff>
      <xdr:row>78</xdr:row>
      <xdr:rowOff>160807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10628"/>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137528</xdr:rowOff>
    </xdr:from>
    <xdr:to>
      <xdr:col>15</xdr:col>
      <xdr:colOff>50800</xdr:colOff>
      <xdr:row>78</xdr:row>
      <xdr:rowOff>161150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1062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160693</xdr:rowOff>
    </xdr:from>
    <xdr:to>
      <xdr:col>10</xdr:col>
      <xdr:colOff>114300</xdr:colOff>
      <xdr:row>78</xdr:row>
      <xdr:rowOff>161150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3379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105969</xdr:rowOff>
    </xdr:from>
    <xdr:to>
      <xdr:col>24</xdr:col>
      <xdr:colOff>114300</xdr:colOff>
      <xdr:row>79</xdr:row>
      <xdr:rowOff>36119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20896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110007</xdr:rowOff>
    </xdr:from>
    <xdr:to>
      <xdr:col>20</xdr:col>
      <xdr:colOff>38100</xdr:colOff>
      <xdr:row>79</xdr:row>
      <xdr:rowOff>40157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31284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7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86728</xdr:rowOff>
    </xdr:from>
    <xdr:to>
      <xdr:col>15</xdr:col>
      <xdr:colOff>101600</xdr:colOff>
      <xdr:row>79</xdr:row>
      <xdr:rowOff>16878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8005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5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110350</xdr:rowOff>
    </xdr:from>
    <xdr:to>
      <xdr:col>10</xdr:col>
      <xdr:colOff>165100</xdr:colOff>
      <xdr:row>79</xdr:row>
      <xdr:rowOff>40500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31627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109893</xdr:rowOff>
    </xdr:from>
    <xdr:to>
      <xdr:col>6</xdr:col>
      <xdr:colOff>38100</xdr:colOff>
      <xdr:row>79</xdr:row>
      <xdr:rowOff>40043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8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31170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154538</xdr:rowOff>
    </xdr:from>
    <xdr:to>
      <xdr:col>24</xdr:col>
      <xdr:colOff>63500</xdr:colOff>
      <xdr:row>96</xdr:row>
      <xdr:rowOff>157510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613738"/>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154538</xdr:rowOff>
    </xdr:from>
    <xdr:to>
      <xdr:col>19</xdr:col>
      <xdr:colOff>177800</xdr:colOff>
      <xdr:row>98</xdr:row>
      <xdr:rowOff>80177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13738"/>
          <a:ext cx="889000" cy="26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80177</xdr:rowOff>
    </xdr:from>
    <xdr:to>
      <xdr:col>15</xdr:col>
      <xdr:colOff>50800</xdr:colOff>
      <xdr:row>98</xdr:row>
      <xdr:rowOff>118996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82277"/>
          <a:ext cx="889000" cy="3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91208</xdr:rowOff>
    </xdr:from>
    <xdr:to>
      <xdr:col>15</xdr:col>
      <xdr:colOff>101600</xdr:colOff>
      <xdr:row>98</xdr:row>
      <xdr:rowOff>21358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37885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9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118996</xdr:rowOff>
    </xdr:from>
    <xdr:to>
      <xdr:col>10</xdr:col>
      <xdr:colOff>114300</xdr:colOff>
      <xdr:row>98</xdr:row>
      <xdr:rowOff>145447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21096"/>
          <a:ext cx="889000" cy="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129493</xdr:rowOff>
    </xdr:from>
    <xdr:to>
      <xdr:col>10</xdr:col>
      <xdr:colOff>165100</xdr:colOff>
      <xdr:row>98</xdr:row>
      <xdr:rowOff>59643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465</xdr:rowOff>
    </xdr:from>
    <xdr:to>
      <xdr:col>6</xdr:col>
      <xdr:colOff>38100</xdr:colOff>
      <xdr:row>98</xdr:row>
      <xdr:rowOff>102065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118592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106710</xdr:rowOff>
    </xdr:from>
    <xdr:to>
      <xdr:col>24</xdr:col>
      <xdr:colOff>114300</xdr:colOff>
      <xdr:row>97</xdr:row>
      <xdr:rowOff>36860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85137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4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103738</xdr:rowOff>
    </xdr:from>
    <xdr:to>
      <xdr:col>20</xdr:col>
      <xdr:colOff>38100</xdr:colOff>
      <xdr:row>97</xdr:row>
      <xdr:rowOff>33888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25015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6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29377</xdr:rowOff>
    </xdr:from>
    <xdr:to>
      <xdr:col>15</xdr:col>
      <xdr:colOff>101600</xdr:colOff>
      <xdr:row>98</xdr:row>
      <xdr:rowOff>130977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3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122104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2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68196</xdr:rowOff>
    </xdr:from>
    <xdr:to>
      <xdr:col>10</xdr:col>
      <xdr:colOff>165100</xdr:colOff>
      <xdr:row>98</xdr:row>
      <xdr:rowOff>169796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160923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94647</xdr:rowOff>
    </xdr:from>
    <xdr:to>
      <xdr:col>6</xdr:col>
      <xdr:colOff>38100</xdr:colOff>
      <xdr:row>99</xdr:row>
      <xdr:rowOff>24797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15924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8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23528</xdr:rowOff>
    </xdr:from>
    <xdr:to>
      <xdr:col>55</xdr:col>
      <xdr:colOff>0</xdr:colOff>
      <xdr:row>38</xdr:row>
      <xdr:rowOff>92880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538628"/>
          <a:ext cx="838200" cy="6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119898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92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45114</xdr:rowOff>
    </xdr:from>
    <xdr:to>
      <xdr:col>50</xdr:col>
      <xdr:colOff>114300</xdr:colOff>
      <xdr:row>38</xdr:row>
      <xdr:rowOff>23528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60064"/>
          <a:ext cx="889000" cy="117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45114</xdr:rowOff>
    </xdr:from>
    <xdr:to>
      <xdr:col>45</xdr:col>
      <xdr:colOff>177800</xdr:colOff>
      <xdr:row>38</xdr:row>
      <xdr:rowOff>69487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60064"/>
          <a:ext cx="889000" cy="122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69487</xdr:rowOff>
    </xdr:from>
    <xdr:to>
      <xdr:col>41</xdr:col>
      <xdr:colOff>50800</xdr:colOff>
      <xdr:row>39</xdr:row>
      <xdr:rowOff>51808</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584587"/>
          <a:ext cx="889000" cy="15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42080</xdr:rowOff>
    </xdr:from>
    <xdr:to>
      <xdr:col>55</xdr:col>
      <xdr:colOff>50800</xdr:colOff>
      <xdr:row>38</xdr:row>
      <xdr:rowOff>143680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20507</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53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144178</xdr:rowOff>
    </xdr:from>
    <xdr:to>
      <xdr:col>50</xdr:col>
      <xdr:colOff>165100</xdr:colOff>
      <xdr:row>38</xdr:row>
      <xdr:rowOff>74327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4878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90855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26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165764</xdr:rowOff>
    </xdr:from>
    <xdr:to>
      <xdr:col>46</xdr:col>
      <xdr:colOff>38100</xdr:colOff>
      <xdr:row>31</xdr:row>
      <xdr:rowOff>95914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30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87041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40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18687</xdr:rowOff>
    </xdr:from>
    <xdr:to>
      <xdr:col>41</xdr:col>
      <xdr:colOff>101600</xdr:colOff>
      <xdr:row>38</xdr:row>
      <xdr:rowOff>120287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111414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2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1008</xdr:rowOff>
    </xdr:from>
    <xdr:to>
      <xdr:col>36</xdr:col>
      <xdr:colOff>165100</xdr:colOff>
      <xdr:row>39</xdr:row>
      <xdr:rowOff>102608</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93735</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49716</xdr:rowOff>
    </xdr:from>
    <xdr:to>
      <xdr:col>55</xdr:col>
      <xdr:colOff>0</xdr:colOff>
      <xdr:row>56</xdr:row>
      <xdr:rowOff>112565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650916"/>
          <a:ext cx="838200" cy="6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118410</xdr:rowOff>
    </xdr:from>
    <xdr:to>
      <xdr:col>50</xdr:col>
      <xdr:colOff>114300</xdr:colOff>
      <xdr:row>56</xdr:row>
      <xdr:rowOff>49716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548160"/>
          <a:ext cx="889000" cy="10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118410</xdr:rowOff>
    </xdr:from>
    <xdr:to>
      <xdr:col>45</xdr:col>
      <xdr:colOff>177800</xdr:colOff>
      <xdr:row>56</xdr:row>
      <xdr:rowOff>113388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548160"/>
          <a:ext cx="889000" cy="16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21753</xdr:rowOff>
    </xdr:from>
    <xdr:to>
      <xdr:col>46</xdr:col>
      <xdr:colOff>38100</xdr:colOff>
      <xdr:row>56</xdr:row>
      <xdr:rowOff>123353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2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114480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113388</xdr:rowOff>
    </xdr:from>
    <xdr:to>
      <xdr:col>41</xdr:col>
      <xdr:colOff>50800</xdr:colOff>
      <xdr:row>56</xdr:row>
      <xdr:rowOff>159969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714588"/>
          <a:ext cx="889000" cy="4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150768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4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37985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61765</xdr:rowOff>
    </xdr:from>
    <xdr:to>
      <xdr:col>55</xdr:col>
      <xdr:colOff>50800</xdr:colOff>
      <xdr:row>56</xdr:row>
      <xdr:rowOff>163365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84642</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51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170366</xdr:rowOff>
    </xdr:from>
    <xdr:to>
      <xdr:col>50</xdr:col>
      <xdr:colOff>165100</xdr:colOff>
      <xdr:row>56</xdr:row>
      <xdr:rowOff>100516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60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117043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37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67610</xdr:rowOff>
    </xdr:from>
    <xdr:to>
      <xdr:col>46</xdr:col>
      <xdr:colOff>38100</xdr:colOff>
      <xdr:row>55</xdr:row>
      <xdr:rowOff>169210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49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14287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2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62588</xdr:rowOff>
    </xdr:from>
    <xdr:to>
      <xdr:col>41</xdr:col>
      <xdr:colOff>101600</xdr:colOff>
      <xdr:row>56</xdr:row>
      <xdr:rowOff>164188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66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155315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7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109169</xdr:rowOff>
    </xdr:from>
    <xdr:to>
      <xdr:col>36</xdr:col>
      <xdr:colOff>165100</xdr:colOff>
      <xdr:row>57</xdr:row>
      <xdr:rowOff>39319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30446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8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34049</xdr:rowOff>
    </xdr:from>
    <xdr:to>
      <xdr:col>55</xdr:col>
      <xdr:colOff>0</xdr:colOff>
      <xdr:row>77</xdr:row>
      <xdr:rowOff>127991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235699"/>
          <a:ext cx="838200" cy="9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127763</xdr:rowOff>
    </xdr:from>
    <xdr:to>
      <xdr:col>50</xdr:col>
      <xdr:colOff>114300</xdr:colOff>
      <xdr:row>77</xdr:row>
      <xdr:rowOff>127991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2941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127763</xdr:rowOff>
    </xdr:from>
    <xdr:to>
      <xdr:col>45</xdr:col>
      <xdr:colOff>177800</xdr:colOff>
      <xdr:row>77</xdr:row>
      <xdr:rowOff>163271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329413"/>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101028</xdr:rowOff>
    </xdr:from>
    <xdr:to>
      <xdr:col>46</xdr:col>
      <xdr:colOff>38100</xdr:colOff>
      <xdr:row>78</xdr:row>
      <xdr:rowOff>31178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22305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163271</xdr:rowOff>
    </xdr:from>
    <xdr:to>
      <xdr:col>41</xdr:col>
      <xdr:colOff>50800</xdr:colOff>
      <xdr:row>78</xdr:row>
      <xdr:rowOff>160528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364921"/>
          <a:ext cx="8890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115557</xdr:rowOff>
    </xdr:from>
    <xdr:to>
      <xdr:col>41</xdr:col>
      <xdr:colOff>101600</xdr:colOff>
      <xdr:row>78</xdr:row>
      <xdr:rowOff>45707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36834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156756</xdr:rowOff>
    </xdr:from>
    <xdr:to>
      <xdr:col>36</xdr:col>
      <xdr:colOff>165100</xdr:colOff>
      <xdr:row>78</xdr:row>
      <xdr:rowOff>86906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103433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154699</xdr:rowOff>
    </xdr:from>
    <xdr:to>
      <xdr:col>55</xdr:col>
      <xdr:colOff>50800</xdr:colOff>
      <xdr:row>77</xdr:row>
      <xdr:rowOff>84849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18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6126</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03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77191</xdr:rowOff>
    </xdr:from>
    <xdr:to>
      <xdr:col>50</xdr:col>
      <xdr:colOff>165100</xdr:colOff>
      <xdr:row>78</xdr:row>
      <xdr:rowOff>7341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23868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0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76963</xdr:rowOff>
    </xdr:from>
    <xdr:to>
      <xdr:col>46</xdr:col>
      <xdr:colOff>38100</xdr:colOff>
      <xdr:row>78</xdr:row>
      <xdr:rowOff>7113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23640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0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112471</xdr:rowOff>
    </xdr:from>
    <xdr:to>
      <xdr:col>41</xdr:col>
      <xdr:colOff>101600</xdr:colOff>
      <xdr:row>78</xdr:row>
      <xdr:rowOff>42621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59148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08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109728</xdr:rowOff>
    </xdr:from>
    <xdr:to>
      <xdr:col>36</xdr:col>
      <xdr:colOff>165100</xdr:colOff>
      <xdr:row>79</xdr:row>
      <xdr:rowOff>39878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31005</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7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111125</xdr:rowOff>
    </xdr:from>
    <xdr:to>
      <xdr:col>55</xdr:col>
      <xdr:colOff>0</xdr:colOff>
      <xdr:row>98</xdr:row>
      <xdr:rowOff>584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741775"/>
          <a:ext cx="838200" cy="6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8255</xdr:rowOff>
    </xdr:from>
    <xdr:to>
      <xdr:col>50</xdr:col>
      <xdr:colOff>114300</xdr:colOff>
      <xdr:row>97</xdr:row>
      <xdr:rowOff>111125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46745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8255</xdr:rowOff>
    </xdr:from>
    <xdr:to>
      <xdr:col>45</xdr:col>
      <xdr:colOff>177800</xdr:colOff>
      <xdr:row>96</xdr:row>
      <xdr:rowOff>114312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467455"/>
          <a:ext cx="889000" cy="10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43002</xdr:rowOff>
    </xdr:from>
    <xdr:to>
      <xdr:col>46</xdr:col>
      <xdr:colOff>38100</xdr:colOff>
      <xdr:row>96</xdr:row>
      <xdr:rowOff>144602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135729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156159</xdr:rowOff>
    </xdr:from>
    <xdr:to>
      <xdr:col>41</xdr:col>
      <xdr:colOff>50800</xdr:colOff>
      <xdr:row>96</xdr:row>
      <xdr:rowOff>114312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443909"/>
          <a:ext cx="889000" cy="1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65532</xdr:rowOff>
    </xdr:from>
    <xdr:to>
      <xdr:col>41</xdr:col>
      <xdr:colOff>101600</xdr:colOff>
      <xdr:row>96</xdr:row>
      <xdr:rowOff>167132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158259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123737</xdr:rowOff>
    </xdr:from>
    <xdr:to>
      <xdr:col>36</xdr:col>
      <xdr:colOff>165100</xdr:colOff>
      <xdr:row>97</xdr:row>
      <xdr:rowOff>53887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45014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121234</xdr:rowOff>
    </xdr:from>
    <xdr:to>
      <xdr:col>55</xdr:col>
      <xdr:colOff>50800</xdr:colOff>
      <xdr:row>98</xdr:row>
      <xdr:rowOff>51384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5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99661</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60325</xdr:rowOff>
    </xdr:from>
    <xdr:to>
      <xdr:col>50</xdr:col>
      <xdr:colOff>165100</xdr:colOff>
      <xdr:row>97</xdr:row>
      <xdr:rowOff>161925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153052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7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128905</xdr:rowOff>
    </xdr:from>
    <xdr:to>
      <xdr:col>46</xdr:col>
      <xdr:colOff>38100</xdr:colOff>
      <xdr:row>96</xdr:row>
      <xdr:rowOff>59055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75582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19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63512</xdr:rowOff>
    </xdr:from>
    <xdr:to>
      <xdr:col>41</xdr:col>
      <xdr:colOff>101600</xdr:colOff>
      <xdr:row>96</xdr:row>
      <xdr:rowOff>165112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5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10189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2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105359</xdr:rowOff>
    </xdr:from>
    <xdr:to>
      <xdr:col>36</xdr:col>
      <xdr:colOff>165100</xdr:colOff>
      <xdr:row>96</xdr:row>
      <xdr:rowOff>35509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3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52036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1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63480</xdr:rowOff>
    </xdr:from>
    <xdr:to>
      <xdr:col>76</xdr:col>
      <xdr:colOff>165100</xdr:colOff>
      <xdr:row>37</xdr:row>
      <xdr:rowOff>165080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0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10157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1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54596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2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107540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147802</xdr:rowOff>
    </xdr:from>
    <xdr:to>
      <xdr:col>85</xdr:col>
      <xdr:colOff>127000</xdr:colOff>
      <xdr:row>76</xdr:row>
      <xdr:rowOff>158038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178002"/>
          <a:ext cx="838200" cy="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158038</xdr:rowOff>
    </xdr:from>
    <xdr:to>
      <xdr:col>81</xdr:col>
      <xdr:colOff>50800</xdr:colOff>
      <xdr:row>77</xdr:row>
      <xdr:rowOff>16357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188238"/>
          <a:ext cx="889000" cy="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16357</xdr:rowOff>
    </xdr:from>
    <xdr:to>
      <xdr:col>76</xdr:col>
      <xdr:colOff>114300</xdr:colOff>
      <xdr:row>77</xdr:row>
      <xdr:rowOff>51766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218007"/>
          <a:ext cx="889000" cy="3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3747</xdr:rowOff>
    </xdr:from>
    <xdr:to>
      <xdr:col>76</xdr:col>
      <xdr:colOff>165100</xdr:colOff>
      <xdr:row>76</xdr:row>
      <xdr:rowOff>105347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121873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51766</xdr:rowOff>
    </xdr:from>
    <xdr:to>
      <xdr:col>71</xdr:col>
      <xdr:colOff>177800</xdr:colOff>
      <xdr:row>77</xdr:row>
      <xdr:rowOff>63055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253416"/>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113593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106100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97002</xdr:rowOff>
    </xdr:from>
    <xdr:to>
      <xdr:col>85</xdr:col>
      <xdr:colOff>177800</xdr:colOff>
      <xdr:row>77</xdr:row>
      <xdr:rowOff>27152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75429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0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107238</xdr:rowOff>
    </xdr:from>
    <xdr:to>
      <xdr:col>81</xdr:col>
      <xdr:colOff>101600</xdr:colOff>
      <xdr:row>77</xdr:row>
      <xdr:rowOff>37388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3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28515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3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137007</xdr:rowOff>
    </xdr:from>
    <xdr:to>
      <xdr:col>76</xdr:col>
      <xdr:colOff>165100</xdr:colOff>
      <xdr:row>77</xdr:row>
      <xdr:rowOff>67157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6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58284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966</xdr:rowOff>
    </xdr:from>
    <xdr:to>
      <xdr:col>72</xdr:col>
      <xdr:colOff>38100</xdr:colOff>
      <xdr:row>77</xdr:row>
      <xdr:rowOff>102566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20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93693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12255</xdr:rowOff>
    </xdr:from>
    <xdr:to>
      <xdr:col>67</xdr:col>
      <xdr:colOff>101600</xdr:colOff>
      <xdr:row>77</xdr:row>
      <xdr:rowOff>113855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2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104982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30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69952</xdr:rowOff>
    </xdr:from>
    <xdr:to>
      <xdr:col>85</xdr:col>
      <xdr:colOff>127000</xdr:colOff>
      <xdr:row>97</xdr:row>
      <xdr:rowOff>75781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00602"/>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69952</xdr:rowOff>
    </xdr:from>
    <xdr:to>
      <xdr:col>81</xdr:col>
      <xdr:colOff>50800</xdr:colOff>
      <xdr:row>98</xdr:row>
      <xdr:rowOff>137325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00602"/>
          <a:ext cx="889000" cy="23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108458</xdr:rowOff>
    </xdr:from>
    <xdr:to>
      <xdr:col>76</xdr:col>
      <xdr:colOff>114300</xdr:colOff>
      <xdr:row>98</xdr:row>
      <xdr:rowOff>137325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10558"/>
          <a:ext cx="8890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18898</xdr:rowOff>
    </xdr:from>
    <xdr:to>
      <xdr:col>71</xdr:col>
      <xdr:colOff>177800</xdr:colOff>
      <xdr:row>98</xdr:row>
      <xdr:rowOff>108458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20998"/>
          <a:ext cx="889000" cy="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24981</xdr:rowOff>
    </xdr:from>
    <xdr:to>
      <xdr:col>85</xdr:col>
      <xdr:colOff>177800</xdr:colOff>
      <xdr:row>97</xdr:row>
      <xdr:rowOff>126581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47858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0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19152</xdr:rowOff>
    </xdr:from>
    <xdr:to>
      <xdr:col>81</xdr:col>
      <xdr:colOff>101600</xdr:colOff>
      <xdr:row>97</xdr:row>
      <xdr:rowOff>120752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137279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4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86525</xdr:rowOff>
    </xdr:from>
    <xdr:to>
      <xdr:col>76</xdr:col>
      <xdr:colOff>165100</xdr:colOff>
      <xdr:row>99</xdr:row>
      <xdr:rowOff>16675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7802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8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57658</xdr:rowOff>
    </xdr:from>
    <xdr:to>
      <xdr:col>72</xdr:col>
      <xdr:colOff>38100</xdr:colOff>
      <xdr:row>98</xdr:row>
      <xdr:rowOff>159258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150385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5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139548</xdr:rowOff>
    </xdr:from>
    <xdr:to>
      <xdr:col>67</xdr:col>
      <xdr:colOff>101600</xdr:colOff>
      <xdr:row>98</xdr:row>
      <xdr:rowOff>69698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86225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61468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547868"/>
          <a:ext cx="1269" cy="11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8145</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3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61468</xdr:rowOff>
    </xdr:from>
    <xdr:to>
      <xdr:col>116</xdr:col>
      <xdr:colOff>152400</xdr:colOff>
      <xdr:row>32</xdr:row>
      <xdr:rowOff>61468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54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58293</xdr:rowOff>
    </xdr:from>
    <xdr:to>
      <xdr:col>116</xdr:col>
      <xdr:colOff>63500</xdr:colOff>
      <xdr:row>37</xdr:row>
      <xdr:rowOff>156210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230493"/>
          <a:ext cx="838200" cy="26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154576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98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4699</xdr:rowOff>
    </xdr:from>
    <xdr:to>
      <xdr:col>116</xdr:col>
      <xdr:colOff>114300</xdr:colOff>
      <xdr:row>38</xdr:row>
      <xdr:rowOff>106299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1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156210</xdr:rowOff>
    </xdr:from>
    <xdr:to>
      <xdr:col>111</xdr:col>
      <xdr:colOff>177800</xdr:colOff>
      <xdr:row>38</xdr:row>
      <xdr:rowOff>29972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499860"/>
          <a:ext cx="889000" cy="4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83837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72517</xdr:rowOff>
    </xdr:from>
    <xdr:to>
      <xdr:col>107</xdr:col>
      <xdr:colOff>50800</xdr:colOff>
      <xdr:row>38</xdr:row>
      <xdr:rowOff>29972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5216017"/>
          <a:ext cx="889000" cy="132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41910</xdr:rowOff>
    </xdr:from>
    <xdr:to>
      <xdr:col>107</xdr:col>
      <xdr:colOff>101600</xdr:colOff>
      <xdr:row>36</xdr:row>
      <xdr:rowOff>143510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2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160037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59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72517</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5216017"/>
          <a:ext cx="889000" cy="151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163449</xdr:rowOff>
    </xdr:from>
    <xdr:to>
      <xdr:col>102</xdr:col>
      <xdr:colOff>165100</xdr:colOff>
      <xdr:row>37</xdr:row>
      <xdr:rowOff>93599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33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84726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14859</xdr:rowOff>
    </xdr:from>
    <xdr:to>
      <xdr:col>98</xdr:col>
      <xdr:colOff>38100</xdr:colOff>
      <xdr:row>37</xdr:row>
      <xdr:rowOff>116459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3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132986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13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7493</xdr:rowOff>
    </xdr:from>
    <xdr:to>
      <xdr:col>116</xdr:col>
      <xdr:colOff>114300</xdr:colOff>
      <xdr:row>36</xdr:row>
      <xdr:rowOff>109093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17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30370</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03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52087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150622</xdr:rowOff>
    </xdr:from>
    <xdr:to>
      <xdr:col>107</xdr:col>
      <xdr:colOff>101600</xdr:colOff>
      <xdr:row>38</xdr:row>
      <xdr:rowOff>80772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71899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5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21717</xdr:rowOff>
    </xdr:from>
    <xdr:to>
      <xdr:col>102</xdr:col>
      <xdr:colOff>165100</xdr:colOff>
      <xdr:row>30</xdr:row>
      <xdr:rowOff>123317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516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139844</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278111" y="494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156997</xdr:rowOff>
    </xdr:from>
    <xdr:to>
      <xdr:col>116</xdr:col>
      <xdr:colOff>63500</xdr:colOff>
      <xdr:row>58</xdr:row>
      <xdr:rowOff>157073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0109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157073</xdr:rowOff>
    </xdr:from>
    <xdr:to>
      <xdr:col>111</xdr:col>
      <xdr:colOff>177800</xdr:colOff>
      <xdr:row>58</xdr:row>
      <xdr:rowOff>157188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01173"/>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157188</xdr:rowOff>
    </xdr:from>
    <xdr:to>
      <xdr:col>107</xdr:col>
      <xdr:colOff>50800</xdr:colOff>
      <xdr:row>58</xdr:row>
      <xdr:rowOff>157188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01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156883</xdr:rowOff>
    </xdr:from>
    <xdr:to>
      <xdr:col>102</xdr:col>
      <xdr:colOff>114300</xdr:colOff>
      <xdr:row>58</xdr:row>
      <xdr:rowOff>157188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0098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106197</xdr:rowOff>
    </xdr:from>
    <xdr:to>
      <xdr:col>116</xdr:col>
      <xdr:colOff>114300</xdr:colOff>
      <xdr:row>59</xdr:row>
      <xdr:rowOff>36347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64507</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106273</xdr:rowOff>
    </xdr:from>
    <xdr:to>
      <xdr:col>112</xdr:col>
      <xdr:colOff>38100</xdr:colOff>
      <xdr:row>59</xdr:row>
      <xdr:rowOff>36423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27550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106388</xdr:rowOff>
    </xdr:from>
    <xdr:to>
      <xdr:col>107</xdr:col>
      <xdr:colOff>101600</xdr:colOff>
      <xdr:row>59</xdr:row>
      <xdr:rowOff>36538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27665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4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106388</xdr:rowOff>
    </xdr:from>
    <xdr:to>
      <xdr:col>102</xdr:col>
      <xdr:colOff>165100</xdr:colOff>
      <xdr:row>59</xdr:row>
      <xdr:rowOff>36538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27665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4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106083</xdr:rowOff>
    </xdr:from>
    <xdr:to>
      <xdr:col>98</xdr:col>
      <xdr:colOff>38100</xdr:colOff>
      <xdr:row>59</xdr:row>
      <xdr:rowOff>36233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27360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4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59004</xdr:rowOff>
    </xdr:from>
    <xdr:to>
      <xdr:col>116</xdr:col>
      <xdr:colOff>63500</xdr:colOff>
      <xdr:row>77</xdr:row>
      <xdr:rowOff>110995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60654"/>
          <a:ext cx="838200" cy="5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95776</xdr:rowOff>
    </xdr:from>
    <xdr:to>
      <xdr:col>111</xdr:col>
      <xdr:colOff>177800</xdr:colOff>
      <xdr:row>77</xdr:row>
      <xdr:rowOff>110995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297426"/>
          <a:ext cx="8890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87154</xdr:rowOff>
    </xdr:from>
    <xdr:to>
      <xdr:col>107</xdr:col>
      <xdr:colOff>50800</xdr:colOff>
      <xdr:row>77</xdr:row>
      <xdr:rowOff>95776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288804"/>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79136</xdr:rowOff>
    </xdr:from>
    <xdr:to>
      <xdr:col>107</xdr:col>
      <xdr:colOff>101600</xdr:colOff>
      <xdr:row>77</xdr:row>
      <xdr:rowOff>9286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25812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32095</xdr:rowOff>
    </xdr:from>
    <xdr:to>
      <xdr:col>102</xdr:col>
      <xdr:colOff>114300</xdr:colOff>
      <xdr:row>77</xdr:row>
      <xdr:rowOff>87154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890845"/>
          <a:ext cx="889000" cy="39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63101</xdr:rowOff>
    </xdr:from>
    <xdr:to>
      <xdr:col>102</xdr:col>
      <xdr:colOff>165100</xdr:colOff>
      <xdr:row>75</xdr:row>
      <xdr:rowOff>164700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9778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20091</xdr:rowOff>
    </xdr:from>
    <xdr:to>
      <xdr:col>98</xdr:col>
      <xdr:colOff>38100</xdr:colOff>
      <xdr:row>75</xdr:row>
      <xdr:rowOff>121691</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112819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8204</xdr:rowOff>
    </xdr:from>
    <xdr:to>
      <xdr:col>116</xdr:col>
      <xdr:colOff>114300</xdr:colOff>
      <xdr:row>77</xdr:row>
      <xdr:rowOff>109804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2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158081</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8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60195</xdr:rowOff>
    </xdr:from>
    <xdr:to>
      <xdr:col>112</xdr:col>
      <xdr:colOff>38100</xdr:colOff>
      <xdr:row>77</xdr:row>
      <xdr:rowOff>161795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152922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5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44976</xdr:rowOff>
    </xdr:from>
    <xdr:to>
      <xdr:col>107</xdr:col>
      <xdr:colOff>101600</xdr:colOff>
      <xdr:row>77</xdr:row>
      <xdr:rowOff>146576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4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137703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36354</xdr:rowOff>
    </xdr:from>
    <xdr:to>
      <xdr:col>102</xdr:col>
      <xdr:colOff>165100</xdr:colOff>
      <xdr:row>77</xdr:row>
      <xdr:rowOff>137954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129081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3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152745</xdr:rowOff>
    </xdr:from>
    <xdr:to>
      <xdr:col>98</xdr:col>
      <xdr:colOff>38100</xdr:colOff>
      <xdr:row>75</xdr:row>
      <xdr:rowOff>82895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99422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61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442,749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円であり、前年度より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10,339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の主な要因は補助費等と普通建設事業費で、補助費等は新型コロナウイルス感染症対策関連経費の減少等により、住民一人当たり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6,371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円の減少となった。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また、普通建設事業費は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介護施設等整備事業費補助金</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の減少等により、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8,248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本市の住民一人当たりのコストは、全体的に類似団体内平均値より低い、あるいは同水準となっているが、物件費と普通建設事業費は類似団体内平均値より高い値となっている。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本市が合併団体であり、保育園や学校、児童館などの施設数が多く、施設管理経費が大きいことが主な要因であり、今後は公共施設等総合管理計画及び公共施設個別施設計画に基づき、中長期的な視点で公共施設の整備・統廃合を進め、財政負担の軽減・平準化を図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普通建設事業費については、今後も大規模な都市計画事業を継続して行っていくため、類似団体平均値より高い水準で推移することが見込まれるが、必要な分野に対して適正な投資を行い、全体として適正な住民一人当たりのコストとな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69,194
67,226
17.35
32,109,392
30,635,591
1,290,534
16,948,947
19,115,165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40487</xdr:rowOff>
    </xdr:from>
    <xdr:to>
      <xdr:col>24</xdr:col>
      <xdr:colOff>63500</xdr:colOff>
      <xdr:row>35</xdr:row>
      <xdr:rowOff>105867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41237"/>
          <a:ext cx="8382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40487</xdr:rowOff>
    </xdr:from>
    <xdr:to>
      <xdr:col>19</xdr:col>
      <xdr:colOff>177800</xdr:colOff>
      <xdr:row>35</xdr:row>
      <xdr:rowOff>89865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41237"/>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147015</xdr:rowOff>
    </xdr:from>
    <xdr:to>
      <xdr:col>15</xdr:col>
      <xdr:colOff>50800</xdr:colOff>
      <xdr:row>35</xdr:row>
      <xdr:rowOff>89865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763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147015</xdr:rowOff>
    </xdr:from>
    <xdr:to>
      <xdr:col>10</xdr:col>
      <xdr:colOff>114300</xdr:colOff>
      <xdr:row>34</xdr:row>
      <xdr:rowOff>160274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76315"/>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55067</xdr:rowOff>
    </xdr:from>
    <xdr:to>
      <xdr:col>24</xdr:col>
      <xdr:colOff>114300</xdr:colOff>
      <xdr:row>35</xdr:row>
      <xdr:rowOff>156667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33494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161137</xdr:rowOff>
    </xdr:from>
    <xdr:to>
      <xdr:col>20</xdr:col>
      <xdr:colOff>38100</xdr:colOff>
      <xdr:row>35</xdr:row>
      <xdr:rowOff>91287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107814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39065</xdr:rowOff>
    </xdr:from>
    <xdr:to>
      <xdr:col>15</xdr:col>
      <xdr:colOff>101600</xdr:colOff>
      <xdr:row>35</xdr:row>
      <xdr:rowOff>140665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157192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1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96215</xdr:rowOff>
    </xdr:from>
    <xdr:to>
      <xdr:col>10</xdr:col>
      <xdr:colOff>165100</xdr:colOff>
      <xdr:row>35</xdr:row>
      <xdr:rowOff>26365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42892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0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109474</xdr:rowOff>
    </xdr:from>
    <xdr:to>
      <xdr:col>6</xdr:col>
      <xdr:colOff>38100</xdr:colOff>
      <xdr:row>35</xdr:row>
      <xdr:rowOff>39624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56151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11745</xdr:rowOff>
    </xdr:from>
    <xdr:to>
      <xdr:col>24</xdr:col>
      <xdr:colOff>63500</xdr:colOff>
      <xdr:row>57</xdr:row>
      <xdr:rowOff>84006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84395"/>
          <a:ext cx="838200" cy="7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50943</xdr:rowOff>
    </xdr:from>
    <xdr:to>
      <xdr:col>19</xdr:col>
      <xdr:colOff>177800</xdr:colOff>
      <xdr:row>57</xdr:row>
      <xdr:rowOff>84006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37793"/>
          <a:ext cx="889000" cy="71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50943</xdr:rowOff>
    </xdr:from>
    <xdr:to>
      <xdr:col>15</xdr:col>
      <xdr:colOff>50800</xdr:colOff>
      <xdr:row>57</xdr:row>
      <xdr:rowOff>143701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37793"/>
          <a:ext cx="889000" cy="77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37314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61626</xdr:rowOff>
    </xdr:from>
    <xdr:to>
      <xdr:col>10</xdr:col>
      <xdr:colOff>114300</xdr:colOff>
      <xdr:row>57</xdr:row>
      <xdr:rowOff>143701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34276"/>
          <a:ext cx="889000" cy="8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158381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169034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132395</xdr:rowOff>
    </xdr:from>
    <xdr:to>
      <xdr:col>24</xdr:col>
      <xdr:colOff>114300</xdr:colOff>
      <xdr:row>57</xdr:row>
      <xdr:rowOff>62545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110822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1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33206</xdr:rowOff>
    </xdr:from>
    <xdr:to>
      <xdr:col>20</xdr:col>
      <xdr:colOff>38100</xdr:colOff>
      <xdr:row>57</xdr:row>
      <xdr:rowOff>134806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125933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9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143</xdr:rowOff>
    </xdr:from>
    <xdr:to>
      <xdr:col>15</xdr:col>
      <xdr:colOff>101600</xdr:colOff>
      <xdr:row>53</xdr:row>
      <xdr:rowOff>101743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92870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7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92901</xdr:rowOff>
    </xdr:from>
    <xdr:to>
      <xdr:col>10</xdr:col>
      <xdr:colOff>165100</xdr:colOff>
      <xdr:row>58</xdr:row>
      <xdr:rowOff>23051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14178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5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10826</xdr:rowOff>
    </xdr:from>
    <xdr:to>
      <xdr:col>6</xdr:col>
      <xdr:colOff>38100</xdr:colOff>
      <xdr:row>57</xdr:row>
      <xdr:rowOff>112426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103553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7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69200</xdr:rowOff>
    </xdr:from>
    <xdr:to>
      <xdr:col>24</xdr:col>
      <xdr:colOff>63500</xdr:colOff>
      <xdr:row>75</xdr:row>
      <xdr:rowOff>166171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27950"/>
          <a:ext cx="838200" cy="9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69200</xdr:rowOff>
    </xdr:from>
    <xdr:to>
      <xdr:col>19</xdr:col>
      <xdr:colOff>177800</xdr:colOff>
      <xdr:row>76</xdr:row>
      <xdr:rowOff>163390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27950"/>
          <a:ext cx="889000" cy="26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163390</xdr:rowOff>
    </xdr:from>
    <xdr:to>
      <xdr:col>15</xdr:col>
      <xdr:colOff>50800</xdr:colOff>
      <xdr:row>77</xdr:row>
      <xdr:rowOff>1214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93590"/>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124279</xdr:rowOff>
    </xdr:from>
    <xdr:to>
      <xdr:col>15</xdr:col>
      <xdr:colOff>101600</xdr:colOff>
      <xdr:row>77</xdr:row>
      <xdr:rowOff>54429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45556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4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1214</xdr:rowOff>
    </xdr:from>
    <xdr:to>
      <xdr:col>10</xdr:col>
      <xdr:colOff>114300</xdr:colOff>
      <xdr:row>77</xdr:row>
      <xdr:rowOff>98225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02864"/>
          <a:ext cx="889000" cy="9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165222</xdr:rowOff>
    </xdr:from>
    <xdr:to>
      <xdr:col>10</xdr:col>
      <xdr:colOff>165100</xdr:colOff>
      <xdr:row>77</xdr:row>
      <xdr:rowOff>95372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86499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8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36337</xdr:rowOff>
    </xdr:from>
    <xdr:to>
      <xdr:col>6</xdr:col>
      <xdr:colOff>38100</xdr:colOff>
      <xdr:row>77</xdr:row>
      <xdr:rowOff>137937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154464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115372</xdr:rowOff>
    </xdr:from>
    <xdr:to>
      <xdr:col>24</xdr:col>
      <xdr:colOff>114300</xdr:colOff>
      <xdr:row>76</xdr:row>
      <xdr:rowOff>45523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741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93799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5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18400</xdr:rowOff>
    </xdr:from>
    <xdr:to>
      <xdr:col>20</xdr:col>
      <xdr:colOff>38100</xdr:colOff>
      <xdr:row>75</xdr:row>
      <xdr:rowOff>120000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7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111127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6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112590</xdr:rowOff>
    </xdr:from>
    <xdr:to>
      <xdr:col>15</xdr:col>
      <xdr:colOff>101600</xdr:colOff>
      <xdr:row>77</xdr:row>
      <xdr:rowOff>42740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59268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1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121864</xdr:rowOff>
    </xdr:from>
    <xdr:to>
      <xdr:col>10</xdr:col>
      <xdr:colOff>165100</xdr:colOff>
      <xdr:row>77</xdr:row>
      <xdr:rowOff>52014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5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68541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2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47425</xdr:rowOff>
    </xdr:from>
    <xdr:to>
      <xdr:col>6</xdr:col>
      <xdr:colOff>38100</xdr:colOff>
      <xdr:row>77</xdr:row>
      <xdr:rowOff>149025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140152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4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146155</xdr:rowOff>
    </xdr:from>
    <xdr:to>
      <xdr:col>24</xdr:col>
      <xdr:colOff>63500</xdr:colOff>
      <xdr:row>98</xdr:row>
      <xdr:rowOff>155397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48255"/>
          <a:ext cx="8382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49011</xdr:rowOff>
    </xdr:from>
    <xdr:to>
      <xdr:col>19</xdr:col>
      <xdr:colOff>177800</xdr:colOff>
      <xdr:row>98</xdr:row>
      <xdr:rowOff>146155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851111"/>
          <a:ext cx="889000" cy="9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49011</xdr:rowOff>
    </xdr:from>
    <xdr:to>
      <xdr:col>15</xdr:col>
      <xdr:colOff>50800</xdr:colOff>
      <xdr:row>99</xdr:row>
      <xdr:rowOff>428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51111"/>
          <a:ext cx="889000" cy="12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72692</xdr:rowOff>
    </xdr:from>
    <xdr:to>
      <xdr:col>15</xdr:col>
      <xdr:colOff>101600</xdr:colOff>
      <xdr:row>99</xdr:row>
      <xdr:rowOff>2842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7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165419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9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428</xdr:rowOff>
    </xdr:from>
    <xdr:to>
      <xdr:col>10</xdr:col>
      <xdr:colOff>114300</xdr:colOff>
      <xdr:row>99</xdr:row>
      <xdr:rowOff>10280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73978"/>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50650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54863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104597</xdr:rowOff>
    </xdr:from>
    <xdr:to>
      <xdr:col>24</xdr:col>
      <xdr:colOff>114300</xdr:colOff>
      <xdr:row>99</xdr:row>
      <xdr:rowOff>34747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0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83024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8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95355</xdr:rowOff>
    </xdr:from>
    <xdr:to>
      <xdr:col>20</xdr:col>
      <xdr:colOff>38100</xdr:colOff>
      <xdr:row>99</xdr:row>
      <xdr:rowOff>25505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9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16632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9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169661</xdr:rowOff>
    </xdr:from>
    <xdr:to>
      <xdr:col>15</xdr:col>
      <xdr:colOff>101600</xdr:colOff>
      <xdr:row>98</xdr:row>
      <xdr:rowOff>99811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116338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7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121078</xdr:rowOff>
    </xdr:from>
    <xdr:to>
      <xdr:col>10</xdr:col>
      <xdr:colOff>165100</xdr:colOff>
      <xdr:row>99</xdr:row>
      <xdr:rowOff>51228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67755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9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130930</xdr:rowOff>
    </xdr:from>
    <xdr:to>
      <xdr:col>6</xdr:col>
      <xdr:colOff>38100</xdr:colOff>
      <xdr:row>99</xdr:row>
      <xdr:rowOff>61080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77607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0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135128</xdr:rowOff>
    </xdr:from>
    <xdr:to>
      <xdr:col>55</xdr:col>
      <xdr:colOff>0</xdr:colOff>
      <xdr:row>33</xdr:row>
      <xdr:rowOff>130556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5278628"/>
          <a:ext cx="838200" cy="50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135128</xdr:rowOff>
    </xdr:from>
    <xdr:to>
      <xdr:col>50</xdr:col>
      <xdr:colOff>114300</xdr:colOff>
      <xdr:row>31</xdr:row>
      <xdr:rowOff>13970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5278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13970</xdr:rowOff>
    </xdr:from>
    <xdr:to>
      <xdr:col>45</xdr:col>
      <xdr:colOff>177800</xdr:colOff>
      <xdr:row>34</xdr:row>
      <xdr:rowOff>49403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328920"/>
          <a:ext cx="889000" cy="54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37084</xdr:rowOff>
    </xdr:from>
    <xdr:to>
      <xdr:col>46</xdr:col>
      <xdr:colOff>38100</xdr:colOff>
      <xdr:row>36</xdr:row>
      <xdr:rowOff>138684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129811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143891</xdr:rowOff>
    </xdr:from>
    <xdr:to>
      <xdr:col>41</xdr:col>
      <xdr:colOff>50800</xdr:colOff>
      <xdr:row>34</xdr:row>
      <xdr:rowOff>49403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630291"/>
          <a:ext cx="889000" cy="2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159766</xdr:rowOff>
    </xdr:from>
    <xdr:to>
      <xdr:col>41</xdr:col>
      <xdr:colOff>101600</xdr:colOff>
      <xdr:row>36</xdr:row>
      <xdr:rowOff>89916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81043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2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131191</xdr:rowOff>
    </xdr:from>
    <xdr:to>
      <xdr:col>36</xdr:col>
      <xdr:colOff>165100</xdr:colOff>
      <xdr:row>36</xdr:row>
      <xdr:rowOff>61341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52468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22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79756</xdr:rowOff>
    </xdr:from>
    <xdr:to>
      <xdr:col>55</xdr:col>
      <xdr:colOff>50800</xdr:colOff>
      <xdr:row>34</xdr:row>
      <xdr:rowOff>9906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102633</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58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84328</xdr:rowOff>
    </xdr:from>
    <xdr:to>
      <xdr:col>50</xdr:col>
      <xdr:colOff>165100</xdr:colOff>
      <xdr:row>31</xdr:row>
      <xdr:rowOff>14478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22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31005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00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134620</xdr:rowOff>
    </xdr:from>
    <xdr:to>
      <xdr:col>46</xdr:col>
      <xdr:colOff>38100</xdr:colOff>
      <xdr:row>31</xdr:row>
      <xdr:rowOff>64770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81297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0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170053</xdr:rowOff>
    </xdr:from>
    <xdr:to>
      <xdr:col>41</xdr:col>
      <xdr:colOff>101600</xdr:colOff>
      <xdr:row>34</xdr:row>
      <xdr:rowOff>100203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8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116730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6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93091</xdr:rowOff>
    </xdr:from>
    <xdr:to>
      <xdr:col>36</xdr:col>
      <xdr:colOff>165100</xdr:colOff>
      <xdr:row>33</xdr:row>
      <xdr:rowOff>23241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57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39768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35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164446</xdr:rowOff>
    </xdr:from>
    <xdr:to>
      <xdr:col>55</xdr:col>
      <xdr:colOff>0</xdr:colOff>
      <xdr:row>58</xdr:row>
      <xdr:rowOff>167570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08546"/>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166846</xdr:rowOff>
    </xdr:from>
    <xdr:to>
      <xdr:col>50</xdr:col>
      <xdr:colOff>114300</xdr:colOff>
      <xdr:row>58</xdr:row>
      <xdr:rowOff>167570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1094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163341</xdr:rowOff>
    </xdr:from>
    <xdr:to>
      <xdr:col>45</xdr:col>
      <xdr:colOff>177800</xdr:colOff>
      <xdr:row>58</xdr:row>
      <xdr:rowOff>166846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07441"/>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94311</xdr:rowOff>
    </xdr:from>
    <xdr:to>
      <xdr:col>46</xdr:col>
      <xdr:colOff>38100</xdr:colOff>
      <xdr:row>58</xdr:row>
      <xdr:rowOff>24461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6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40988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4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138671</xdr:rowOff>
    </xdr:from>
    <xdr:to>
      <xdr:col>41</xdr:col>
      <xdr:colOff>50800</xdr:colOff>
      <xdr:row>58</xdr:row>
      <xdr:rowOff>163341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82771"/>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24871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39711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113646</xdr:rowOff>
    </xdr:from>
    <xdr:to>
      <xdr:col>55</xdr:col>
      <xdr:colOff>50800</xdr:colOff>
      <xdr:row>59</xdr:row>
      <xdr:rowOff>43796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28573</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116770</xdr:rowOff>
    </xdr:from>
    <xdr:to>
      <xdr:col>50</xdr:col>
      <xdr:colOff>165100</xdr:colOff>
      <xdr:row>59</xdr:row>
      <xdr:rowOff>46920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38047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116046</xdr:rowOff>
    </xdr:from>
    <xdr:to>
      <xdr:col>46</xdr:col>
      <xdr:colOff>38100</xdr:colOff>
      <xdr:row>59</xdr:row>
      <xdr:rowOff>46196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6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37323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112541</xdr:rowOff>
    </xdr:from>
    <xdr:to>
      <xdr:col>41</xdr:col>
      <xdr:colOff>101600</xdr:colOff>
      <xdr:row>59</xdr:row>
      <xdr:rowOff>42691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33818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4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87871</xdr:rowOff>
    </xdr:from>
    <xdr:to>
      <xdr:col>36</xdr:col>
      <xdr:colOff>165100</xdr:colOff>
      <xdr:row>59</xdr:row>
      <xdr:rowOff>18021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9148</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2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140729</xdr:rowOff>
    </xdr:from>
    <xdr:to>
      <xdr:col>55</xdr:col>
      <xdr:colOff>0</xdr:colOff>
      <xdr:row>77</xdr:row>
      <xdr:rowOff>156235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42379"/>
          <a:ext cx="8382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137033</xdr:rowOff>
    </xdr:from>
    <xdr:to>
      <xdr:col>50</xdr:col>
      <xdr:colOff>114300</xdr:colOff>
      <xdr:row>77</xdr:row>
      <xdr:rowOff>140729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167233"/>
          <a:ext cx="889000" cy="17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137033</xdr:rowOff>
    </xdr:from>
    <xdr:to>
      <xdr:col>45</xdr:col>
      <xdr:colOff>177800</xdr:colOff>
      <xdr:row>77</xdr:row>
      <xdr:rowOff>116039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67233"/>
          <a:ext cx="889000" cy="1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133058</xdr:rowOff>
    </xdr:from>
    <xdr:to>
      <xdr:col>46</xdr:col>
      <xdr:colOff>38100</xdr:colOff>
      <xdr:row>75</xdr:row>
      <xdr:rowOff>63208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82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79735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5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116039</xdr:rowOff>
    </xdr:from>
    <xdr:to>
      <xdr:col>41</xdr:col>
      <xdr:colOff>50800</xdr:colOff>
      <xdr:row>78</xdr:row>
      <xdr:rowOff>63767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17689"/>
          <a:ext cx="889000" cy="11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41960</xdr:rowOff>
    </xdr:from>
    <xdr:to>
      <xdr:col>41</xdr:col>
      <xdr:colOff>101600</xdr:colOff>
      <xdr:row>76</xdr:row>
      <xdr:rowOff>143560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160088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8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67145</xdr:rowOff>
    </xdr:from>
    <xdr:to>
      <xdr:col>36</xdr:col>
      <xdr:colOff>165100</xdr:colOff>
      <xdr:row>76</xdr:row>
      <xdr:rowOff>168745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8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105435</xdr:rowOff>
    </xdr:from>
    <xdr:to>
      <xdr:col>55</xdr:col>
      <xdr:colOff>50800</xdr:colOff>
      <xdr:row>78</xdr:row>
      <xdr:rowOff>35585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83862</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8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89929</xdr:rowOff>
    </xdr:from>
    <xdr:to>
      <xdr:col>50</xdr:col>
      <xdr:colOff>165100</xdr:colOff>
      <xdr:row>78</xdr:row>
      <xdr:rowOff>20079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11206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8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86233</xdr:rowOff>
    </xdr:from>
    <xdr:to>
      <xdr:col>46</xdr:col>
      <xdr:colOff>38100</xdr:colOff>
      <xdr:row>77</xdr:row>
      <xdr:rowOff>16383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1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7510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0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65239</xdr:rowOff>
    </xdr:from>
    <xdr:to>
      <xdr:col>41</xdr:col>
      <xdr:colOff>101600</xdr:colOff>
      <xdr:row>77</xdr:row>
      <xdr:rowOff>166839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6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157966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35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12967</xdr:rowOff>
    </xdr:from>
    <xdr:to>
      <xdr:col>36</xdr:col>
      <xdr:colOff>165100</xdr:colOff>
      <xdr:row>78</xdr:row>
      <xdr:rowOff>114567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105694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7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116432</xdr:rowOff>
    </xdr:from>
    <xdr:to>
      <xdr:col>55</xdr:col>
      <xdr:colOff>0</xdr:colOff>
      <xdr:row>95</xdr:row>
      <xdr:rowOff>165221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232732"/>
          <a:ext cx="838200" cy="22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116432</xdr:rowOff>
    </xdr:from>
    <xdr:to>
      <xdr:col>50</xdr:col>
      <xdr:colOff>114300</xdr:colOff>
      <xdr:row>95</xdr:row>
      <xdr:rowOff>107483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232732"/>
          <a:ext cx="889000" cy="16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107483</xdr:rowOff>
    </xdr:from>
    <xdr:to>
      <xdr:col>45</xdr:col>
      <xdr:colOff>177800</xdr:colOff>
      <xdr:row>95</xdr:row>
      <xdr:rowOff>149743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395233"/>
          <a:ext cx="889000" cy="4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157398</xdr:rowOff>
    </xdr:from>
    <xdr:to>
      <xdr:col>46</xdr:col>
      <xdr:colOff>38100</xdr:colOff>
      <xdr:row>97</xdr:row>
      <xdr:rowOff>87548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78675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149743</xdr:rowOff>
    </xdr:from>
    <xdr:to>
      <xdr:col>41</xdr:col>
      <xdr:colOff>50800</xdr:colOff>
      <xdr:row>97</xdr:row>
      <xdr:rowOff>36765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437493"/>
          <a:ext cx="889000" cy="22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170723</xdr:rowOff>
    </xdr:from>
    <xdr:to>
      <xdr:col>41</xdr:col>
      <xdr:colOff>101600</xdr:colOff>
      <xdr:row>97</xdr:row>
      <xdr:rowOff>100873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92000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2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6294</xdr:rowOff>
    </xdr:from>
    <xdr:to>
      <xdr:col>36</xdr:col>
      <xdr:colOff>165100</xdr:colOff>
      <xdr:row>97</xdr:row>
      <xdr:rowOff>107894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99021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114421</xdr:rowOff>
    </xdr:from>
    <xdr:to>
      <xdr:col>55</xdr:col>
      <xdr:colOff>50800</xdr:colOff>
      <xdr:row>96</xdr:row>
      <xdr:rowOff>44571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137298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5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65632</xdr:rowOff>
    </xdr:from>
    <xdr:to>
      <xdr:col>50</xdr:col>
      <xdr:colOff>165100</xdr:colOff>
      <xdr:row>94</xdr:row>
      <xdr:rowOff>167232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1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12309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9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56683</xdr:rowOff>
    </xdr:from>
    <xdr:to>
      <xdr:col>46</xdr:col>
      <xdr:colOff>38100</xdr:colOff>
      <xdr:row>95</xdr:row>
      <xdr:rowOff>158283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34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3360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11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98943</xdr:rowOff>
    </xdr:from>
    <xdr:to>
      <xdr:col>41</xdr:col>
      <xdr:colOff>101600</xdr:colOff>
      <xdr:row>96</xdr:row>
      <xdr:rowOff>29093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38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45620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16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157415</xdr:rowOff>
    </xdr:from>
    <xdr:to>
      <xdr:col>36</xdr:col>
      <xdr:colOff>165100</xdr:colOff>
      <xdr:row>97</xdr:row>
      <xdr:rowOff>87565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104092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140249</xdr:rowOff>
    </xdr:from>
    <xdr:to>
      <xdr:col>85</xdr:col>
      <xdr:colOff>127000</xdr:colOff>
      <xdr:row>37</xdr:row>
      <xdr:rowOff>144044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83899"/>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144044</xdr:rowOff>
    </xdr:from>
    <xdr:to>
      <xdr:col>81</xdr:col>
      <xdr:colOff>50800</xdr:colOff>
      <xdr:row>38</xdr:row>
      <xdr:rowOff>25263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87694"/>
          <a:ext cx="889000" cy="5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15250</xdr:rowOff>
    </xdr:from>
    <xdr:to>
      <xdr:col>76</xdr:col>
      <xdr:colOff>114300</xdr:colOff>
      <xdr:row>38</xdr:row>
      <xdr:rowOff>25263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30350"/>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114000</xdr:rowOff>
    </xdr:from>
    <xdr:to>
      <xdr:col>76</xdr:col>
      <xdr:colOff>165100</xdr:colOff>
      <xdr:row>37</xdr:row>
      <xdr:rowOff>44150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60677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15250</xdr:rowOff>
    </xdr:from>
    <xdr:to>
      <xdr:col>71</xdr:col>
      <xdr:colOff>177800</xdr:colOff>
      <xdr:row>38</xdr:row>
      <xdr:rowOff>33264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30350"/>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126253</xdr:rowOff>
    </xdr:from>
    <xdr:to>
      <xdr:col>72</xdr:col>
      <xdr:colOff>38100</xdr:colOff>
      <xdr:row>37</xdr:row>
      <xdr:rowOff>56403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72930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158349</xdr:rowOff>
    </xdr:from>
    <xdr:to>
      <xdr:col>67</xdr:col>
      <xdr:colOff>101600</xdr:colOff>
      <xdr:row>37</xdr:row>
      <xdr:rowOff>88499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105026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89449</xdr:rowOff>
    </xdr:from>
    <xdr:to>
      <xdr:col>85</xdr:col>
      <xdr:colOff>177800</xdr:colOff>
      <xdr:row>38</xdr:row>
      <xdr:rowOff>19599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3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67876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1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93244</xdr:rowOff>
    </xdr:from>
    <xdr:to>
      <xdr:col>81</xdr:col>
      <xdr:colOff>101600</xdr:colOff>
      <xdr:row>38</xdr:row>
      <xdr:rowOff>23394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14520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2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145913</xdr:rowOff>
    </xdr:from>
    <xdr:to>
      <xdr:col>76</xdr:col>
      <xdr:colOff>165100</xdr:colOff>
      <xdr:row>38</xdr:row>
      <xdr:rowOff>76063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67190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8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135900</xdr:rowOff>
    </xdr:from>
    <xdr:to>
      <xdr:col>72</xdr:col>
      <xdr:colOff>38100</xdr:colOff>
      <xdr:row>38</xdr:row>
      <xdr:rowOff>66050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57177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7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153914</xdr:rowOff>
    </xdr:from>
    <xdr:to>
      <xdr:col>67</xdr:col>
      <xdr:colOff>101600</xdr:colOff>
      <xdr:row>38</xdr:row>
      <xdr:rowOff>84064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75191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132137</xdr:rowOff>
    </xdr:from>
    <xdr:to>
      <xdr:col>85</xdr:col>
      <xdr:colOff>127000</xdr:colOff>
      <xdr:row>55</xdr:row>
      <xdr:rowOff>114535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390437"/>
          <a:ext cx="838200" cy="1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87712</xdr:rowOff>
    </xdr:from>
    <xdr:to>
      <xdr:col>81</xdr:col>
      <xdr:colOff>50800</xdr:colOff>
      <xdr:row>55</xdr:row>
      <xdr:rowOff>114535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346012"/>
          <a:ext cx="889000" cy="19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87712</xdr:rowOff>
    </xdr:from>
    <xdr:to>
      <xdr:col>76</xdr:col>
      <xdr:colOff>114300</xdr:colOff>
      <xdr:row>55</xdr:row>
      <xdr:rowOff>126822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346012"/>
          <a:ext cx="889000" cy="2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154298</xdr:rowOff>
    </xdr:from>
    <xdr:to>
      <xdr:col>76</xdr:col>
      <xdr:colOff>165100</xdr:colOff>
      <xdr:row>55</xdr:row>
      <xdr:rowOff>84448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75575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126822</xdr:rowOff>
    </xdr:from>
    <xdr:to>
      <xdr:col>71</xdr:col>
      <xdr:colOff>177800</xdr:colOff>
      <xdr:row>55</xdr:row>
      <xdr:rowOff>126879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556572"/>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40704</xdr:rowOff>
    </xdr:from>
    <xdr:to>
      <xdr:col>72</xdr:col>
      <xdr:colOff>38100</xdr:colOff>
      <xdr:row>55</xdr:row>
      <xdr:rowOff>142304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158831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156090</xdr:rowOff>
    </xdr:from>
    <xdr:to>
      <xdr:col>67</xdr:col>
      <xdr:colOff>101600</xdr:colOff>
      <xdr:row>56</xdr:row>
      <xdr:rowOff>86240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77367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81337</xdr:rowOff>
    </xdr:from>
    <xdr:to>
      <xdr:col>85</xdr:col>
      <xdr:colOff>177800</xdr:colOff>
      <xdr:row>55</xdr:row>
      <xdr:rowOff>11487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3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104214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1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63735</xdr:rowOff>
    </xdr:from>
    <xdr:to>
      <xdr:col>81</xdr:col>
      <xdr:colOff>101600</xdr:colOff>
      <xdr:row>55</xdr:row>
      <xdr:rowOff>165335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4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10412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26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36912</xdr:rowOff>
    </xdr:from>
    <xdr:to>
      <xdr:col>76</xdr:col>
      <xdr:colOff>165100</xdr:colOff>
      <xdr:row>54</xdr:row>
      <xdr:rowOff>138512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2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155039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0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76022</xdr:rowOff>
    </xdr:from>
    <xdr:to>
      <xdr:col>72</xdr:col>
      <xdr:colOff>38100</xdr:colOff>
      <xdr:row>56</xdr:row>
      <xdr:rowOff>6172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0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168749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59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76079</xdr:rowOff>
    </xdr:from>
    <xdr:to>
      <xdr:col>67</xdr:col>
      <xdr:colOff>101600</xdr:colOff>
      <xdr:row>56</xdr:row>
      <xdr:rowOff>6229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22756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8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63067</xdr:rowOff>
    </xdr:from>
    <xdr:to>
      <xdr:col>76</xdr:col>
      <xdr:colOff>165100</xdr:colOff>
      <xdr:row>77</xdr:row>
      <xdr:rowOff>164667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6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9744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03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54596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08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107495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3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147802</xdr:rowOff>
    </xdr:from>
    <xdr:to>
      <xdr:col>85</xdr:col>
      <xdr:colOff>127000</xdr:colOff>
      <xdr:row>96</xdr:row>
      <xdr:rowOff>158038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07002"/>
          <a:ext cx="838200" cy="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158038</xdr:rowOff>
    </xdr:from>
    <xdr:to>
      <xdr:col>81</xdr:col>
      <xdr:colOff>50800</xdr:colOff>
      <xdr:row>97</xdr:row>
      <xdr:rowOff>16357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17238"/>
          <a:ext cx="889000" cy="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16357</xdr:rowOff>
    </xdr:from>
    <xdr:to>
      <xdr:col>76</xdr:col>
      <xdr:colOff>114300</xdr:colOff>
      <xdr:row>97</xdr:row>
      <xdr:rowOff>51766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47007"/>
          <a:ext cx="889000" cy="3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3733</xdr:rowOff>
    </xdr:from>
    <xdr:to>
      <xdr:col>76</xdr:col>
      <xdr:colOff>165100</xdr:colOff>
      <xdr:row>96</xdr:row>
      <xdr:rowOff>105333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121860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51766</xdr:rowOff>
    </xdr:from>
    <xdr:to>
      <xdr:col>71</xdr:col>
      <xdr:colOff>177800</xdr:colOff>
      <xdr:row>97</xdr:row>
      <xdr:rowOff>63055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82416"/>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113580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105960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97002</xdr:rowOff>
    </xdr:from>
    <xdr:to>
      <xdr:col>85</xdr:col>
      <xdr:colOff>177800</xdr:colOff>
      <xdr:row>97</xdr:row>
      <xdr:rowOff>27152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5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75429</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107238</xdr:rowOff>
    </xdr:from>
    <xdr:to>
      <xdr:col>81</xdr:col>
      <xdr:colOff>101600</xdr:colOff>
      <xdr:row>97</xdr:row>
      <xdr:rowOff>37388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6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28515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5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137007</xdr:rowOff>
    </xdr:from>
    <xdr:to>
      <xdr:col>76</xdr:col>
      <xdr:colOff>165100</xdr:colOff>
      <xdr:row>97</xdr:row>
      <xdr:rowOff>67157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58284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966</xdr:rowOff>
    </xdr:from>
    <xdr:to>
      <xdr:col>72</xdr:col>
      <xdr:colOff>38100</xdr:colOff>
      <xdr:row>97</xdr:row>
      <xdr:rowOff>102566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93693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2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12255</xdr:rowOff>
    </xdr:from>
    <xdr:to>
      <xdr:col>67</xdr:col>
      <xdr:colOff>101600</xdr:colOff>
      <xdr:row>97</xdr:row>
      <xdr:rowOff>113855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104982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3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109474</xdr:rowOff>
    </xdr:from>
    <xdr:to>
      <xdr:col>107</xdr:col>
      <xdr:colOff>101600</xdr:colOff>
      <xdr:row>39</xdr:row>
      <xdr:rowOff>39624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56151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99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97282</xdr:rowOff>
    </xdr:from>
    <xdr:to>
      <xdr:col>102</xdr:col>
      <xdr:colOff>165100</xdr:colOff>
      <xdr:row>39</xdr:row>
      <xdr:rowOff>27432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43959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97282</xdr:rowOff>
    </xdr:from>
    <xdr:to>
      <xdr:col>98</xdr:col>
      <xdr:colOff>38100</xdr:colOff>
      <xdr:row>39</xdr:row>
      <xdr:rowOff>27432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43959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442,749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円であり、前年度より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10,339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減少の主な要因は民生費で、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新型コロナウイルス感染症に伴う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臨時特別給付金にかかる経費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12,726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住民一人当たりのコストは、全体的に類似団体内平均値より低い、あるいは同水準となっているが、土木費については、都市計画施設基金への積立や鉄道高架整備等にかかる事業の実施を主な要因として大きく増加しており、類似団体内平均値を大幅に上回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大規模な都市計画事業を継続して行っていくため、類似団体平均値より高い水準で推移することが見込まれるが、必要な分野に対して適正な投資を行い、全体として適正な住民一人当たりのコストとな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年度によって増減はあるものの、一定規模で推移し、弾力性のある財政運営がなされている。なお、財政調整基金は概ね自然災害発生時等に必要と見込まれる額を基準とした一定規模の残高を維持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標準財政規模に対する実質収支額の割合（実質収支比率）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年度によって増減はあるものの、概ね同程度の数値で推移しており、財政運営の健全性は維持されているものと考えられる。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連結実質赤字比率は、全会計において黒字となった。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また、令和元年度に下水道事業を法適化し企業会計へ移行した影響により、全体の黒字額も大きく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今後も、各会計の動向を注視し、健全な財政運営を行うように努める。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32109392</v>
      </c>
      <c r="BO4" s="371"/>
      <c r="BP4" s="371"/>
      <c r="BQ4" s="371"/>
      <c r="BR4" s="371"/>
      <c r="BS4" s="371"/>
      <c r="BT4" s="371"/>
      <c r="BU4" s="372"/>
      <c r="BV4" s="370">
        <v>33212460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7.6</v>
      </c>
      <c r="CU4" s="377"/>
      <c r="CV4" s="377"/>
      <c r="CW4" s="377"/>
      <c r="CX4" s="377"/>
      <c r="CY4" s="377"/>
      <c r="CZ4" s="377"/>
      <c r="DA4" s="378"/>
      <c r="DB4" s="376">
        <v>8.6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30635591</v>
      </c>
      <c r="BO5" s="408"/>
      <c r="BP5" s="408"/>
      <c r="BQ5" s="408"/>
      <c r="BR5" s="408"/>
      <c r="BS5" s="408"/>
      <c r="BT5" s="408"/>
      <c r="BU5" s="409"/>
      <c r="BV5" s="407">
        <v>31398993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89.2</v>
      </c>
      <c r="CU5" s="405"/>
      <c r="CV5" s="405"/>
      <c r="CW5" s="405"/>
      <c r="CX5" s="405"/>
      <c r="CY5" s="405"/>
      <c r="CZ5" s="405"/>
      <c r="DA5" s="406"/>
      <c r="DB5" s="404">
        <v>87.3</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1473801</v>
      </c>
      <c r="BO6" s="408"/>
      <c r="BP6" s="408"/>
      <c r="BQ6" s="408"/>
      <c r="BR6" s="408"/>
      <c r="BS6" s="408"/>
      <c r="BT6" s="408"/>
      <c r="BU6" s="409"/>
      <c r="BV6" s="407">
        <v>1813467</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91.5</v>
      </c>
      <c r="CU6" s="445"/>
      <c r="CV6" s="445"/>
      <c r="CW6" s="445"/>
      <c r="CX6" s="445"/>
      <c r="CY6" s="445"/>
      <c r="CZ6" s="445"/>
      <c r="DA6" s="446"/>
      <c r="DB6" s="444">
        <v>94.2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183267</v>
      </c>
      <c r="BO7" s="408"/>
      <c r="BP7" s="408"/>
      <c r="BQ7" s="408"/>
      <c r="BR7" s="408"/>
      <c r="BS7" s="408"/>
      <c r="BT7" s="408"/>
      <c r="BU7" s="409"/>
      <c r="BV7" s="407">
        <v>321495</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16948947</v>
      </c>
      <c r="CU7" s="408"/>
      <c r="CV7" s="408"/>
      <c r="CW7" s="408"/>
      <c r="CX7" s="408"/>
      <c r="CY7" s="408"/>
      <c r="CZ7" s="408"/>
      <c r="DA7" s="409"/>
      <c r="DB7" s="407">
        <v>17430841</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1290534</v>
      </c>
      <c r="BO8" s="408"/>
      <c r="BP8" s="408"/>
      <c r="BQ8" s="408"/>
      <c r="BR8" s="408"/>
      <c r="BS8" s="408"/>
      <c r="BT8" s="408"/>
      <c r="BU8" s="409"/>
      <c r="BV8" s="407">
        <v>1491972</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0.81</v>
      </c>
      <c r="CU8" s="448"/>
      <c r="CV8" s="448"/>
      <c r="CW8" s="448"/>
      <c r="CX8" s="448"/>
      <c r="CY8" s="448"/>
      <c r="CZ8" s="448"/>
      <c r="DA8" s="449"/>
      <c r="DB8" s="447">
        <v>0.84</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67352</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-201438</v>
      </c>
      <c r="BO9" s="408"/>
      <c r="BP9" s="408"/>
      <c r="BQ9" s="408"/>
      <c r="BR9" s="408"/>
      <c r="BS9" s="408"/>
      <c r="BT9" s="408"/>
      <c r="BU9" s="409"/>
      <c r="BV9" s="407">
        <v>499893</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10.3</v>
      </c>
      <c r="CU9" s="405"/>
      <c r="CV9" s="405"/>
      <c r="CW9" s="405"/>
      <c r="CX9" s="405"/>
      <c r="CY9" s="405"/>
      <c r="CZ9" s="405"/>
      <c r="DA9" s="406"/>
      <c r="DB9" s="404">
        <v>10.199999999999999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7"/>
      <c r="N10" s="437"/>
      <c r="O10" s="437"/>
      <c r="P10" s="437"/>
      <c r="Q10" s="438"/>
      <c r="R10" s="458">
        <v>67327</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104</v>
      </c>
      <c r="AV10" s="440"/>
      <c r="AW10" s="440"/>
      <c r="AX10" s="440"/>
      <c r="AY10" s="441" t="s">
        <v>124</v>
      </c>
      <c r="AZ10" s="442"/>
      <c r="BA10" s="442"/>
      <c r="BB10" s="442"/>
      <c r="BC10" s="442"/>
      <c r="BD10" s="442"/>
      <c r="BE10" s="442"/>
      <c r="BF10" s="442"/>
      <c r="BG10" s="442"/>
      <c r="BH10" s="442"/>
      <c r="BI10" s="442"/>
      <c r="BJ10" s="442"/>
      <c r="BK10" s="442"/>
      <c r="BL10" s="442"/>
      <c r="BM10" s="443"/>
      <c r="BN10" s="407">
        <v>1650</v>
      </c>
      <c r="BO10" s="408"/>
      <c r="BP10" s="408"/>
      <c r="BQ10" s="408"/>
      <c r="BR10" s="408"/>
      <c r="BS10" s="408"/>
      <c r="BT10" s="408"/>
      <c r="BU10" s="409"/>
      <c r="BV10" s="407">
        <v>2274</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104</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69194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104</v>
      </c>
      <c r="AV12" s="440"/>
      <c r="AW12" s="440"/>
      <c r="AX12" s="440"/>
      <c r="AY12" s="441" t="s">
        <v>137</v>
      </c>
      <c r="AZ12" s="442"/>
      <c r="BA12" s="442"/>
      <c r="BB12" s="442"/>
      <c r="BC12" s="442"/>
      <c r="BD12" s="442"/>
      <c r="BE12" s="442"/>
      <c r="BF12" s="442"/>
      <c r="BG12" s="442"/>
      <c r="BH12" s="442"/>
      <c r="BI12" s="442"/>
      <c r="BJ12" s="442"/>
      <c r="BK12" s="442"/>
      <c r="BL12" s="442"/>
      <c r="BM12" s="443"/>
      <c r="BN12" s="407">
        <v>22405</v>
      </c>
      <c r="BO12" s="408"/>
      <c r="BP12" s="408"/>
      <c r="BQ12" s="408"/>
      <c r="BR12" s="408"/>
      <c r="BS12" s="408"/>
      <c r="BT12" s="408"/>
      <c r="BU12" s="409"/>
      <c r="BV12" s="407">
        <v>110904</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67226</v>
      </c>
      <c r="S13" s="492"/>
      <c r="T13" s="492"/>
      <c r="U13" s="492"/>
      <c r="V13" s="493"/>
      <c r="W13" s="423" t="s">
        <v>141</v>
      </c>
      <c r="X13" s="424"/>
      <c r="Y13" s="424"/>
      <c r="Z13" s="424"/>
      <c r="AA13" s="424"/>
      <c r="AB13" s="414"/>
      <c r="AC13" s="458">
        <v>344</v>
      </c>
      <c r="AD13" s="459"/>
      <c r="AE13" s="459"/>
      <c r="AF13" s="459"/>
      <c r="AG13" s="501"/>
      <c r="AH13" s="458">
        <v>401</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-222193</v>
      </c>
      <c r="BO13" s="408"/>
      <c r="BP13" s="408"/>
      <c r="BQ13" s="408"/>
      <c r="BR13" s="408"/>
      <c r="BS13" s="408"/>
      <c r="BT13" s="408"/>
      <c r="BU13" s="409"/>
      <c r="BV13" s="407">
        <v>391263</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1.8</v>
      </c>
      <c r="CU13" s="405"/>
      <c r="CV13" s="405"/>
      <c r="CW13" s="405"/>
      <c r="CX13" s="405"/>
      <c r="CY13" s="405"/>
      <c r="CZ13" s="405"/>
      <c r="DA13" s="406"/>
      <c r="DB13" s="404">
        <v>1.7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69300</v>
      </c>
      <c r="S14" s="492"/>
      <c r="T14" s="492"/>
      <c r="U14" s="492"/>
      <c r="V14" s="493"/>
      <c r="W14" s="397"/>
      <c r="X14" s="398"/>
      <c r="Y14" s="398"/>
      <c r="Z14" s="398"/>
      <c r="AA14" s="398"/>
      <c r="AB14" s="387"/>
      <c r="AC14" s="494">
        <v>1.1000000000000001</v>
      </c>
      <c r="AD14" s="495"/>
      <c r="AE14" s="495"/>
      <c r="AF14" s="495"/>
      <c r="AG14" s="496"/>
      <c r="AH14" s="494">
        <v>1.3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131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67511</v>
      </c>
      <c r="S15" s="492"/>
      <c r="T15" s="492"/>
      <c r="U15" s="492"/>
      <c r="V15" s="493"/>
      <c r="W15" s="423" t="s">
        <v>149</v>
      </c>
      <c r="X15" s="424"/>
      <c r="Y15" s="424"/>
      <c r="Z15" s="424"/>
      <c r="AA15" s="424"/>
      <c r="AB15" s="414"/>
      <c r="AC15" s="458">
        <v>9383</v>
      </c>
      <c r="AD15" s="459"/>
      <c r="AE15" s="459"/>
      <c r="AF15" s="459"/>
      <c r="AG15" s="501"/>
      <c r="AH15" s="458">
        <v>9377</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10598817</v>
      </c>
      <c r="BO15" s="371"/>
      <c r="BP15" s="371"/>
      <c r="BQ15" s="371"/>
      <c r="BR15" s="371"/>
      <c r="BS15" s="371"/>
      <c r="BT15" s="371"/>
      <c r="BU15" s="372"/>
      <c r="BV15" s="370">
        <v>10179814</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29.7</v>
      </c>
      <c r="AD16" s="495"/>
      <c r="AE16" s="495"/>
      <c r="AF16" s="495"/>
      <c r="AG16" s="496"/>
      <c r="AH16" s="494">
        <v>30.7</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13569603</v>
      </c>
      <c r="BO16" s="408"/>
      <c r="BP16" s="408"/>
      <c r="BQ16" s="408"/>
      <c r="BR16" s="408"/>
      <c r="BS16" s="408"/>
      <c r="BT16" s="408"/>
      <c r="BU16" s="409"/>
      <c r="BV16" s="407">
        <v>12928118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21892</v>
      </c>
      <c r="AD17" s="459"/>
      <c r="AE17" s="459"/>
      <c r="AF17" s="459"/>
      <c r="AG17" s="501"/>
      <c r="AH17" s="458">
        <v>20717</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13523693</v>
      </c>
      <c r="BO17" s="408"/>
      <c r="BP17" s="408"/>
      <c r="BQ17" s="408"/>
      <c r="BR17" s="408"/>
      <c r="BS17" s="408"/>
      <c r="BT17" s="408"/>
      <c r="BU17" s="409"/>
      <c r="BV17" s="407">
        <v>12995074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17.350000000000001</v>
      </c>
      <c r="M18" s="531"/>
      <c r="N18" s="531"/>
      <c r="O18" s="531"/>
      <c r="P18" s="531"/>
      <c r="Q18" s="531"/>
      <c r="R18" s="532"/>
      <c r="S18" s="532"/>
      <c r="T18" s="532"/>
      <c r="U18" s="532"/>
      <c r="V18" s="533"/>
      <c r="W18" s="425"/>
      <c r="X18" s="426"/>
      <c r="Y18" s="426"/>
      <c r="Z18" s="426"/>
      <c r="AA18" s="426"/>
      <c r="AB18" s="417"/>
      <c r="AC18" s="534">
        <v>69.2</v>
      </c>
      <c r="AD18" s="535"/>
      <c r="AE18" s="535"/>
      <c r="AF18" s="535"/>
      <c r="AG18" s="536"/>
      <c r="AH18" s="534">
        <v>67.900000000000006</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15646759</v>
      </c>
      <c r="BO18" s="408"/>
      <c r="BP18" s="408"/>
      <c r="BQ18" s="408"/>
      <c r="BR18" s="408"/>
      <c r="BS18" s="408"/>
      <c r="BT18" s="408"/>
      <c r="BU18" s="409"/>
      <c r="BV18" s="407">
        <v>15483054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3882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21672407</v>
      </c>
      <c r="BO19" s="408"/>
      <c r="BP19" s="408"/>
      <c r="BQ19" s="408"/>
      <c r="BR19" s="408"/>
      <c r="BS19" s="408"/>
      <c r="BT19" s="408"/>
      <c r="BU19" s="409"/>
      <c r="BV19" s="407">
        <v>21390393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28929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19115165</v>
      </c>
      <c r="BO22" s="371"/>
      <c r="BP22" s="371"/>
      <c r="BQ22" s="371"/>
      <c r="BR22" s="371"/>
      <c r="BS22" s="371"/>
      <c r="BT22" s="371"/>
      <c r="BU22" s="372"/>
      <c r="BV22" s="370">
        <v>19259342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10792473</v>
      </c>
      <c r="BO23" s="408"/>
      <c r="BP23" s="408"/>
      <c r="BQ23" s="408"/>
      <c r="BR23" s="408"/>
      <c r="BS23" s="408"/>
      <c r="BT23" s="408"/>
      <c r="BU23" s="409"/>
      <c r="BV23" s="407">
        <v>11531590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9200</v>
      </c>
      <c r="R24" s="459"/>
      <c r="S24" s="459"/>
      <c r="T24" s="459"/>
      <c r="U24" s="459"/>
      <c r="V24" s="501"/>
      <c r="W24" s="553"/>
      <c r="X24" s="554"/>
      <c r="Y24" s="555"/>
      <c r="Z24" s="457" t="s">
        <v>174</v>
      </c>
      <c r="AA24" s="437"/>
      <c r="AB24" s="437"/>
      <c r="AC24" s="437"/>
      <c r="AD24" s="437"/>
      <c r="AE24" s="437"/>
      <c r="AF24" s="437"/>
      <c r="AG24" s="438"/>
      <c r="AH24" s="458">
        <v>420</v>
      </c>
      <c r="AI24" s="459"/>
      <c r="AJ24" s="459"/>
      <c r="AK24" s="459"/>
      <c r="AL24" s="501"/>
      <c r="AM24" s="458">
        <v>1177260</v>
      </c>
      <c r="AN24" s="459"/>
      <c r="AO24" s="459"/>
      <c r="AP24" s="459"/>
      <c r="AQ24" s="459"/>
      <c r="AR24" s="501"/>
      <c r="AS24" s="458">
        <v>2803</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9547285</v>
      </c>
      <c r="BO24" s="408"/>
      <c r="BP24" s="408"/>
      <c r="BQ24" s="408"/>
      <c r="BR24" s="408"/>
      <c r="BS24" s="408"/>
      <c r="BT24" s="408"/>
      <c r="BU24" s="409"/>
      <c r="BV24" s="407">
        <v>9056317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7500</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178</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3417176</v>
      </c>
      <c r="BO25" s="371"/>
      <c r="BP25" s="371"/>
      <c r="BQ25" s="371"/>
      <c r="BR25" s="371"/>
      <c r="BS25" s="371"/>
      <c r="BT25" s="371"/>
      <c r="BU25" s="372"/>
      <c r="BV25" s="370">
        <v>2983746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6700</v>
      </c>
      <c r="R26" s="459"/>
      <c r="S26" s="459"/>
      <c r="T26" s="459"/>
      <c r="U26" s="459"/>
      <c r="V26" s="501"/>
      <c r="W26" s="553"/>
      <c r="X26" s="554"/>
      <c r="Y26" s="555"/>
      <c r="Z26" s="457" t="s">
        <v>181</v>
      </c>
      <c r="AA26" s="559"/>
      <c r="AB26" s="559"/>
      <c r="AC26" s="559"/>
      <c r="AD26" s="559"/>
      <c r="AE26" s="559"/>
      <c r="AF26" s="559"/>
      <c r="AG26" s="560"/>
      <c r="AH26" s="458">
        <v>3</v>
      </c>
      <c r="AI26" s="459"/>
      <c r="AJ26" s="459"/>
      <c r="AK26" s="459"/>
      <c r="AL26" s="501"/>
      <c r="AM26" s="458">
        <v>7113</v>
      </c>
      <c r="AN26" s="459"/>
      <c r="AO26" s="459"/>
      <c r="AP26" s="459"/>
      <c r="AQ26" s="459"/>
      <c r="AR26" s="501"/>
      <c r="AS26" s="458">
        <v>2371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5150</v>
      </c>
      <c r="R27" s="459"/>
      <c r="S27" s="459"/>
      <c r="T27" s="459"/>
      <c r="U27" s="459"/>
      <c r="V27" s="501"/>
      <c r="W27" s="553"/>
      <c r="X27" s="554"/>
      <c r="Y27" s="555"/>
      <c r="Z27" s="457" t="s">
        <v>184</v>
      </c>
      <c r="AA27" s="437"/>
      <c r="AB27" s="437"/>
      <c r="AC27" s="437"/>
      <c r="AD27" s="437"/>
      <c r="AE27" s="437"/>
      <c r="AF27" s="437"/>
      <c r="AG27" s="438"/>
      <c r="AH27" s="458">
        <v>8</v>
      </c>
      <c r="AI27" s="459"/>
      <c r="AJ27" s="459"/>
      <c r="AK27" s="459"/>
      <c r="AL27" s="501"/>
      <c r="AM27" s="458">
        <v>20144</v>
      </c>
      <c r="AN27" s="459"/>
      <c r="AO27" s="459"/>
      <c r="AP27" s="459"/>
      <c r="AQ27" s="459"/>
      <c r="AR27" s="501"/>
      <c r="AS27" s="458">
        <v>2518</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131</v>
      </c>
      <c r="BO27" s="527"/>
      <c r="BP27" s="527"/>
      <c r="BQ27" s="527"/>
      <c r="BR27" s="527"/>
      <c r="BS27" s="527"/>
      <c r="BT27" s="527"/>
      <c r="BU27" s="528"/>
      <c r="BV27" s="526" t="s">
        <v>178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4250</v>
      </c>
      <c r="R28" s="459"/>
      <c r="S28" s="459"/>
      <c r="T28" s="459"/>
      <c r="U28" s="459"/>
      <c r="V28" s="501"/>
      <c r="W28" s="553"/>
      <c r="X28" s="554"/>
      <c r="Y28" s="555"/>
      <c r="Z28" s="457" t="s">
        <v>187</v>
      </c>
      <c r="AA28" s="437"/>
      <c r="AB28" s="437"/>
      <c r="AC28" s="437"/>
      <c r="AD28" s="437"/>
      <c r="AE28" s="437"/>
      <c r="AF28" s="437"/>
      <c r="AG28" s="438"/>
      <c r="AH28" s="458" t="s">
        <v>178</v>
      </c>
      <c r="AI28" s="459"/>
      <c r="AJ28" s="459"/>
      <c r="AK28" s="459"/>
      <c r="AL28" s="501"/>
      <c r="AM28" s="458" t="s">
        <v>178</v>
      </c>
      <c r="AN28" s="459"/>
      <c r="AO28" s="459"/>
      <c r="AP28" s="459"/>
      <c r="AQ28" s="459"/>
      <c r="AR28" s="501"/>
      <c r="AS28" s="458" t="s">
        <v>178</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2239340</v>
      </c>
      <c r="BO28" s="371"/>
      <c r="BP28" s="371"/>
      <c r="BQ28" s="371"/>
      <c r="BR28" s="371"/>
      <c r="BS28" s="371"/>
      <c r="BT28" s="371"/>
      <c r="BU28" s="372"/>
      <c r="BV28" s="370">
        <v>2260095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20</v>
      </c>
      <c r="M29" s="459"/>
      <c r="N29" s="459"/>
      <c r="O29" s="459"/>
      <c r="P29" s="501"/>
      <c r="Q29" s="458">
        <v>4050</v>
      </c>
      <c r="R29" s="459"/>
      <c r="S29" s="459"/>
      <c r="T29" s="459"/>
      <c r="U29" s="459"/>
      <c r="V29" s="501"/>
      <c r="W29" s="556"/>
      <c r="X29" s="557"/>
      <c r="Y29" s="558"/>
      <c r="Z29" s="457" t="s">
        <v>190</v>
      </c>
      <c r="AA29" s="437"/>
      <c r="AB29" s="437"/>
      <c r="AC29" s="437"/>
      <c r="AD29" s="437"/>
      <c r="AE29" s="437"/>
      <c r="AF29" s="437"/>
      <c r="AG29" s="438"/>
      <c r="AH29" s="458">
        <v>428</v>
      </c>
      <c r="AI29" s="459"/>
      <c r="AJ29" s="459"/>
      <c r="AK29" s="459"/>
      <c r="AL29" s="501"/>
      <c r="AM29" s="458">
        <v>1197404</v>
      </c>
      <c r="AN29" s="459"/>
      <c r="AO29" s="459"/>
      <c r="AP29" s="459"/>
      <c r="AQ29" s="459"/>
      <c r="AR29" s="501"/>
      <c r="AS29" s="458">
        <v>2798</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1094680</v>
      </c>
      <c r="BO29" s="408"/>
      <c r="BP29" s="408"/>
      <c r="BQ29" s="408"/>
      <c r="BR29" s="408"/>
      <c r="BS29" s="408"/>
      <c r="BT29" s="408"/>
      <c r="BU29" s="409"/>
      <c r="BV29" s="407">
        <v>1155762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2954761</v>
      </c>
      <c r="BO30" s="527"/>
      <c r="BP30" s="527"/>
      <c r="BQ30" s="527"/>
      <c r="BR30" s="527"/>
      <c r="BS30" s="527"/>
      <c r="BT30" s="527"/>
      <c r="BU30" s="528"/>
      <c r="BV30" s="526">
        <v>2017794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205</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西春日井広域事務組合</v>
      </c>
      <c r="BZ34" s="598"/>
      <c r="CA34" s="598"/>
      <c r="CB34" s="598"/>
      <c r="CC34" s="598"/>
      <c r="CD34" s="598"/>
      <c r="CE34" s="598"/>
      <c r="CF34" s="598"/>
      <c r="CG34" s="598"/>
      <c r="CH34" s="598"/>
      <c r="CI34" s="598"/>
      <c r="CJ34" s="598"/>
      <c r="CK34" s="598"/>
      <c r="CL34" s="598"/>
      <c r="CM34" s="598"/>
      <c r="CN34" s="181"/>
      <c r="CO34" s="597">
        <f>IF(CQ34="","",MAX(C34:D43,U34:V43,AM34:AN43,BE34:BF43,BW34:BX43)+1)</f>
        <v>12</v>
      </c>
      <c r="CP34" s="597"/>
      <c r="CQ34" s="598" t="str">
        <f>IF('各会計、関係団体の財政状況及び健全化判断比率'!BS7="","",'各会計、関係団体の財政状況及び健全化判断比率'!BS7)</f>
        <v>尾張土地開発公社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五条広域事務組合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愛知県市町村退職手当組合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愛知県後期高齢者医療広域連合（一般会計）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愛知県後期高齢者医療広域連合（後期高齢者医療特別会計）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cFNUAj3fDuJOg1sW1f9QoP9ddNbco+9ry8mus/Vk+0iCe6oDwKgISBdVjCtvQ1OrkvdzAeDugJTZzyyL66IGIQ==" saltValue="zP9ktDiw/tGdyp1eqJbw7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51" t="s">
        <v>571</v>
      </c>
      <c r="D34" s="1151"/>
      <c r="E34" s="1152"/>
      <c r="F34" s="32">
        <v>4.76</v>
      </c>
      <c r="G34" s="33">
        <v>4.93</v>
      </c>
      <c r="H34" s="33">
        <v>5.99</v>
      </c>
      <c r="I34" s="33">
        <v>8.5500000000000007</v>
      </c>
      <c r="J34" s="34">
        <v>7.61</v>
      </c>
      <c r="K34" s="22"/>
      <c r="L34" s="22"/>
      <c r="M34" s="22"/>
      <c r="N34" s="22"/>
      <c r="O34" s="22"/>
      <c r="P34" s="22"/>
    </row>
    <row r="35" spans="1:16" ht="39" customHeight="1" x14ac:dyDescent="0.2">
      <c r="A35" s="22"/>
      <c r="B35" s="35"/>
      <c r="C35" s="1145" t="s">
        <v>572</v>
      </c>
      <c r="D35" s="1146"/>
      <c r="E35" s="1147"/>
      <c r="F35" s="36" t="s">
        <v>523</v>
      </c>
      <c r="G35" s="37">
        <v>4.6100000000000003</v>
      </c>
      <c r="H35" s="37">
        <v>4.9800000000000004</v>
      </c>
      <c r="I35" s="37">
        <v>4.6500000000000004</v>
      </c>
      <c r="J35" s="38">
        <v>4.7</v>
      </c>
      <c r="K35" s="22"/>
      <c r="L35" s="22"/>
      <c r="M35" s="22"/>
      <c r="N35" s="22"/>
      <c r="O35" s="22"/>
      <c r="P35" s="22"/>
    </row>
    <row r="36" spans="1:16" ht="39" customHeight="1" x14ac:dyDescent="0.2">
      <c r="A36" s="22"/>
      <c r="B36" s="35"/>
      <c r="C36" s="1145" t="s">
        <v>573</v>
      </c>
      <c r="D36" s="1146"/>
      <c r="E36" s="1147"/>
      <c r="F36" s="36">
        <v>0.63</v>
      </c>
      <c r="G36" s="37">
        <v>0.64</v>
      </c>
      <c r="H36" s="37">
        <v>0.93</v>
      </c>
      <c r="I36" s="37">
        <v>1.7</v>
      </c>
      <c r="J36" s="38">
        <v>1.22</v>
      </c>
      <c r="K36" s="22"/>
      <c r="L36" s="22"/>
      <c r="M36" s="22"/>
      <c r="N36" s="22"/>
      <c r="O36" s="22"/>
      <c r="P36" s="22"/>
    </row>
    <row r="37" spans="1:16" ht="39" customHeight="1" x14ac:dyDescent="0.2">
      <c r="A37" s="22"/>
      <c r="B37" s="35"/>
      <c r="C37" s="1145" t="s">
        <v>574</v>
      </c>
      <c r="D37" s="1146"/>
      <c r="E37" s="1147"/>
      <c r="F37" s="36">
        <v>0.98</v>
      </c>
      <c r="G37" s="37">
        <v>0.77</v>
      </c>
      <c r="H37" s="37">
        <v>0.47</v>
      </c>
      <c r="I37" s="37">
        <v>0.43</v>
      </c>
      <c r="J37" s="38">
        <v>0.76</v>
      </c>
      <c r="K37" s="22"/>
      <c r="L37" s="22"/>
      <c r="M37" s="22"/>
      <c r="N37" s="22"/>
      <c r="O37" s="22"/>
      <c r="P37" s="22"/>
    </row>
    <row r="38" spans="1:16" ht="39" customHeight="1" x14ac:dyDescent="0.2">
      <c r="A38" s="22"/>
      <c r="B38" s="35"/>
      <c r="C38" s="1145" t="s">
        <v>575</v>
      </c>
      <c r="D38" s="1146"/>
      <c r="E38" s="1147"/>
      <c r="F38" s="36">
        <v>0.56000000000000005</v>
      </c>
      <c r="G38" s="37">
        <v>0.72</v>
      </c>
      <c r="H38" s="37">
        <v>0.79</v>
      </c>
      <c r="I38" s="37">
        <v>0.56000000000000005</v>
      </c>
      <c r="J38" s="38">
        <v>0.7</v>
      </c>
      <c r="K38" s="22"/>
      <c r="L38" s="22"/>
      <c r="M38" s="22"/>
      <c r="N38" s="22"/>
      <c r="O38" s="22"/>
      <c r="P38" s="22"/>
    </row>
    <row r="39" spans="1:16" ht="39" customHeight="1" x14ac:dyDescent="0.2">
      <c r="A39" s="22"/>
      <c r="B39" s="35"/>
      <c r="C39" s="1145" t="s">
        <v>576</v>
      </c>
      <c r="D39" s="1146"/>
      <c r="E39" s="1147"/>
      <c r="F39" s="36">
        <v>0.2</v>
      </c>
      <c r="G39" s="37">
        <v>0.18</v>
      </c>
      <c r="H39" s="37">
        <v>0.16</v>
      </c>
      <c r="I39" s="37">
        <v>0.17</v>
      </c>
      <c r="J39" s="38">
        <v>0.19</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577</v>
      </c>
      <c r="D42" s="1146"/>
      <c r="E42" s="1147"/>
      <c r="F42" s="36" t="s">
        <v>523</v>
      </c>
      <c r="G42" s="37" t="s">
        <v>523</v>
      </c>
      <c r="H42" s="37" t="s">
        <v>523</v>
      </c>
      <c r="I42" s="37" t="s">
        <v>523</v>
      </c>
      <c r="J42" s="38" t="s">
        <v>523</v>
      </c>
      <c r="K42" s="22"/>
      <c r="L42" s="22"/>
      <c r="M42" s="22"/>
      <c r="N42" s="22"/>
      <c r="O42" s="22"/>
      <c r="P42" s="22"/>
    </row>
    <row r="43" spans="1:16" ht="39" customHeight="1" thickBot="1" x14ac:dyDescent="0.25">
      <c r="A43" s="22"/>
      <c r="B43" s="40"/>
      <c r="C43" s="1148" t="s">
        <v>578</v>
      </c>
      <c r="D43" s="1149"/>
      <c r="E43" s="1150"/>
      <c r="F43" s="41">
        <v>0.65</v>
      </c>
      <c r="G43" s="42" t="s">
        <v>523</v>
      </c>
      <c r="H43" s="42" t="s">
        <v>523</v>
      </c>
      <c r="I43" s="42" t="s">
        <v>523</v>
      </c>
      <c r="J43" s="43" t="s">
        <v>523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ZIFPjJ28Cg9sWZk7xM3jUIv4JBgSC8XtFHVZGVO4UZG8rqqC0RxB3rxMfB1qfrMf9z47Dg/CQSdQpZ8bLPU+Fw==" saltValue="YeZQ7dd8xMnMw3dqdHAG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1764</v>
      </c>
      <c r="L45" s="60">
        <v>1835</v>
      </c>
      <c r="M45" s="60">
        <v>2028</v>
      </c>
      <c r="N45" s="60">
        <v>2187</v>
      </c>
      <c r="O45" s="61">
        <v>2239</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523</v>
      </c>
      <c r="L46" s="64" t="s">
        <v>523</v>
      </c>
      <c r="M46" s="64" t="s">
        <v>523</v>
      </c>
      <c r="N46" s="64" t="s">
        <v>523</v>
      </c>
      <c r="O46" s="65" t="s">
        <v>523</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523</v>
      </c>
      <c r="L47" s="64" t="s">
        <v>523</v>
      </c>
      <c r="M47" s="64" t="s">
        <v>523</v>
      </c>
      <c r="N47" s="64" t="s">
        <v>523</v>
      </c>
      <c r="O47" s="65" t="s">
        <v>523</v>
      </c>
      <c r="P47" s="48"/>
      <c r="Q47" s="48"/>
      <c r="R47" s="48"/>
      <c r="S47" s="48"/>
      <c r="T47" s="48"/>
      <c r="U47" s="48"/>
    </row>
    <row r="48" spans="1:21" ht="30.75" customHeight="1" x14ac:dyDescent="0.2">
      <c r="A48" s="48"/>
      <c r="B48" s="1155"/>
      <c r="C48" s="1156"/>
      <c r="D48" s="62"/>
      <c r="E48" s="1161" t="s">
        <v>15</v>
      </c>
      <c r="F48" s="1161"/>
      <c r="G48" s="1161"/>
      <c r="H48" s="1161"/>
      <c r="I48" s="1161"/>
      <c r="J48" s="1162"/>
      <c r="K48" s="63">
        <v>433</v>
      </c>
      <c r="L48" s="64">
        <v>457</v>
      </c>
      <c r="M48" s="64">
        <v>512</v>
      </c>
      <c r="N48" s="64">
        <v>533</v>
      </c>
      <c r="O48" s="65">
        <v>680</v>
      </c>
      <c r="P48" s="48"/>
      <c r="Q48" s="48"/>
      <c r="R48" s="48"/>
      <c r="S48" s="48"/>
      <c r="T48" s="48"/>
      <c r="U48" s="48"/>
    </row>
    <row r="49" spans="1:21" ht="30.75" customHeight="1" x14ac:dyDescent="0.2">
      <c r="A49" s="48"/>
      <c r="B49" s="1155"/>
      <c r="C49" s="1156"/>
      <c r="D49" s="62"/>
      <c r="E49" s="1161" t="s">
        <v>16</v>
      </c>
      <c r="F49" s="1161"/>
      <c r="G49" s="1161"/>
      <c r="H49" s="1161"/>
      <c r="I49" s="1161"/>
      <c r="J49" s="1162"/>
      <c r="K49" s="63">
        <v>166</v>
      </c>
      <c r="L49" s="64">
        <v>100</v>
      </c>
      <c r="M49" s="64">
        <v>42</v>
      </c>
      <c r="N49" s="64">
        <v>27</v>
      </c>
      <c r="O49" s="65">
        <v>30</v>
      </c>
      <c r="P49" s="48"/>
      <c r="Q49" s="48"/>
      <c r="R49" s="48"/>
      <c r="S49" s="48"/>
      <c r="T49" s="48"/>
      <c r="U49" s="48"/>
    </row>
    <row r="50" spans="1:21" ht="30.75" customHeight="1" x14ac:dyDescent="0.2">
      <c r="A50" s="48"/>
      <c r="B50" s="1155"/>
      <c r="C50" s="1156"/>
      <c r="D50" s="62"/>
      <c r="E50" s="1161" t="s">
        <v>17</v>
      </c>
      <c r="F50" s="1161"/>
      <c r="G50" s="1161"/>
      <c r="H50" s="1161"/>
      <c r="I50" s="1161"/>
      <c r="J50" s="1162"/>
      <c r="K50" s="63">
        <v>66</v>
      </c>
      <c r="L50" s="64">
        <v>49</v>
      </c>
      <c r="M50" s="64">
        <v>69</v>
      </c>
      <c r="N50" s="64">
        <v>84</v>
      </c>
      <c r="O50" s="65">
        <v>84</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523</v>
      </c>
      <c r="L51" s="64" t="s">
        <v>523</v>
      </c>
      <c r="M51" s="64" t="s">
        <v>523</v>
      </c>
      <c r="N51" s="64" t="s">
        <v>523</v>
      </c>
      <c r="O51" s="65" t="s">
        <v>523</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2204</v>
      </c>
      <c r="L52" s="64">
        <v>2143</v>
      </c>
      <c r="M52" s="64">
        <v>2508</v>
      </c>
      <c r="N52" s="64">
        <v>2515</v>
      </c>
      <c r="O52" s="65">
        <v>2650</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225</v>
      </c>
      <c r="L53" s="69">
        <v>298</v>
      </c>
      <c r="M53" s="69">
        <v>143</v>
      </c>
      <c r="N53" s="69">
        <v>316</v>
      </c>
      <c r="O53" s="70">
        <v>383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3">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597</v>
      </c>
      <c r="L58" s="84" t="s">
        <v>597</v>
      </c>
      <c r="M58" s="84" t="s">
        <v>597</v>
      </c>
      <c r="N58" s="84" t="s">
        <v>597</v>
      </c>
      <c r="O58" s="85" t="s">
        <v>597</v>
      </c>
    </row>
    <row r="59" spans="1:21" ht="31.5" customHeight="1" x14ac:dyDescent="0.2">
      <c r="B59" s="1171"/>
      <c r="C59" s="1172"/>
      <c r="D59" s="1178" t="s">
        <v>28</v>
      </c>
      <c r="E59" s="1179"/>
      <c r="F59" s="1179"/>
      <c r="G59" s="1179"/>
      <c r="H59" s="1179"/>
      <c r="I59" s="1179"/>
      <c r="J59" s="1180"/>
      <c r="K59" s="86" t="s">
        <v>597</v>
      </c>
      <c r="L59" s="87" t="s">
        <v>597</v>
      </c>
      <c r="M59" s="87" t="s">
        <v>597</v>
      </c>
      <c r="N59" s="87" t="s">
        <v>597</v>
      </c>
      <c r="O59" s="88" t="s">
        <v>597</v>
      </c>
    </row>
    <row r="60" spans="1:21" ht="31.5" customHeight="1" thickBot="1" x14ac:dyDescent="0.25">
      <c r="B60" s="1173"/>
      <c r="C60" s="1174"/>
      <c r="D60" s="1181" t="s">
        <v>29</v>
      </c>
      <c r="E60" s="1182"/>
      <c r="F60" s="1182"/>
      <c r="G60" s="1182"/>
      <c r="H60" s="1182"/>
      <c r="I60" s="1182"/>
      <c r="J60" s="1183"/>
      <c r="K60" s="89" t="s">
        <v>597</v>
      </c>
      <c r="L60" s="90" t="s">
        <v>597</v>
      </c>
      <c r="M60" s="90" t="s">
        <v>597</v>
      </c>
      <c r="N60" s="90" t="s">
        <v>597</v>
      </c>
      <c r="O60" s="91" t="s">
        <v>597</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hNUzhgaz5s5gc0i9y5GHDy3tH7Czp54Z/4lcxpXUXwkrSkpbylofVUWRZ/OMwCv3aGh8zVTwvOCSnEL148ltg==" saltValue="Cg698UpNTPn7ag59lJMan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564</v>
      </c>
      <c r="J40" s="103" t="s">
        <v>565</v>
      </c>
      <c r="K40" s="103" t="s">
        <v>566</v>
      </c>
      <c r="L40" s="103" t="s">
        <v>567</v>
      </c>
      <c r="M40" s="104" t="s">
        <v>568</v>
      </c>
    </row>
    <row r="41" spans="2:13" ht="27.75" customHeight="1" x14ac:dyDescent="0.2">
      <c r="B41" s="1184" t="s">
        <v>32</v>
      </c>
      <c r="C41" s="1185"/>
      <c r="D41" s="105"/>
      <c r="E41" s="1190" t="s">
        <v>33</v>
      </c>
      <c r="F41" s="1190"/>
      <c r="G41" s="1190"/>
      <c r="H41" s="1191"/>
      <c r="I41" s="355">
        <v>18132</v>
      </c>
      <c r="J41" s="356">
        <v>18655</v>
      </c>
      <c r="K41" s="356">
        <v>18768</v>
      </c>
      <c r="L41" s="356">
        <v>19259</v>
      </c>
      <c r="M41" s="357">
        <v>19115</v>
      </c>
    </row>
    <row r="42" spans="2:13" ht="27.75" customHeight="1" x14ac:dyDescent="0.2">
      <c r="B42" s="1186"/>
      <c r="C42" s="1187"/>
      <c r="D42" s="106"/>
      <c r="E42" s="1192" t="s">
        <v>34</v>
      </c>
      <c r="F42" s="1192"/>
      <c r="G42" s="1192"/>
      <c r="H42" s="1193"/>
      <c r="I42" s="358">
        <v>219</v>
      </c>
      <c r="J42" s="359">
        <v>344</v>
      </c>
      <c r="K42" s="359">
        <v>872</v>
      </c>
      <c r="L42" s="359">
        <v>788</v>
      </c>
      <c r="M42" s="360">
        <v>704</v>
      </c>
    </row>
    <row r="43" spans="2:13" ht="27.75" customHeight="1" x14ac:dyDescent="0.2">
      <c r="B43" s="1186"/>
      <c r="C43" s="1187"/>
      <c r="D43" s="106"/>
      <c r="E43" s="1192" t="s">
        <v>35</v>
      </c>
      <c r="F43" s="1192"/>
      <c r="G43" s="1192"/>
      <c r="H43" s="1193"/>
      <c r="I43" s="358">
        <v>12599</v>
      </c>
      <c r="J43" s="359">
        <v>12663</v>
      </c>
      <c r="K43" s="359">
        <v>13090</v>
      </c>
      <c r="L43" s="359">
        <v>12704</v>
      </c>
      <c r="M43" s="360">
        <v>13512</v>
      </c>
    </row>
    <row r="44" spans="2:13" ht="27.75" customHeight="1" x14ac:dyDescent="0.2">
      <c r="B44" s="1186"/>
      <c r="C44" s="1187"/>
      <c r="D44" s="106"/>
      <c r="E44" s="1192" t="s">
        <v>36</v>
      </c>
      <c r="F44" s="1192"/>
      <c r="G44" s="1192"/>
      <c r="H44" s="1193"/>
      <c r="I44" s="358">
        <v>387</v>
      </c>
      <c r="J44" s="359">
        <v>603</v>
      </c>
      <c r="K44" s="359">
        <v>1497</v>
      </c>
      <c r="L44" s="359">
        <v>1591</v>
      </c>
      <c r="M44" s="360">
        <v>1573</v>
      </c>
    </row>
    <row r="45" spans="2:13" ht="27.75" customHeight="1" x14ac:dyDescent="0.2">
      <c r="B45" s="1186"/>
      <c r="C45" s="1187"/>
      <c r="D45" s="106"/>
      <c r="E45" s="1192" t="s">
        <v>37</v>
      </c>
      <c r="F45" s="1192"/>
      <c r="G45" s="1192"/>
      <c r="H45" s="1193"/>
      <c r="I45" s="358">
        <v>4260</v>
      </c>
      <c r="J45" s="359">
        <v>4250</v>
      </c>
      <c r="K45" s="359">
        <v>4225</v>
      </c>
      <c r="L45" s="359">
        <v>4233</v>
      </c>
      <c r="M45" s="360">
        <v>4342</v>
      </c>
    </row>
    <row r="46" spans="2:13" ht="27.75" customHeight="1" x14ac:dyDescent="0.2">
      <c r="B46" s="1186"/>
      <c r="C46" s="1187"/>
      <c r="D46" s="107"/>
      <c r="E46" s="1192" t="s">
        <v>38</v>
      </c>
      <c r="F46" s="1192"/>
      <c r="G46" s="1192"/>
      <c r="H46" s="1193"/>
      <c r="I46" s="358" t="s">
        <v>523</v>
      </c>
      <c r="J46" s="359" t="s">
        <v>523</v>
      </c>
      <c r="K46" s="359" t="s">
        <v>523</v>
      </c>
      <c r="L46" s="359" t="s">
        <v>523</v>
      </c>
      <c r="M46" s="360" t="s">
        <v>523</v>
      </c>
    </row>
    <row r="47" spans="2:13" ht="27.75" customHeight="1" x14ac:dyDescent="0.2">
      <c r="B47" s="1186"/>
      <c r="C47" s="1187"/>
      <c r="D47" s="108"/>
      <c r="E47" s="1194" t="s">
        <v>39</v>
      </c>
      <c r="F47" s="1195"/>
      <c r="G47" s="1195"/>
      <c r="H47" s="1196"/>
      <c r="I47" s="358" t="s">
        <v>523</v>
      </c>
      <c r="J47" s="359" t="s">
        <v>523</v>
      </c>
      <c r="K47" s="359" t="s">
        <v>523</v>
      </c>
      <c r="L47" s="359" t="s">
        <v>523</v>
      </c>
      <c r="M47" s="360" t="s">
        <v>523</v>
      </c>
    </row>
    <row r="48" spans="2:13" ht="27.75" customHeight="1" x14ac:dyDescent="0.2">
      <c r="B48" s="1186"/>
      <c r="C48" s="1187"/>
      <c r="D48" s="106"/>
      <c r="E48" s="1192" t="s">
        <v>40</v>
      </c>
      <c r="F48" s="1192"/>
      <c r="G48" s="1192"/>
      <c r="H48" s="1193"/>
      <c r="I48" s="358" t="s">
        <v>523</v>
      </c>
      <c r="J48" s="359" t="s">
        <v>523</v>
      </c>
      <c r="K48" s="359" t="s">
        <v>523</v>
      </c>
      <c r="L48" s="359" t="s">
        <v>523</v>
      </c>
      <c r="M48" s="360" t="s">
        <v>523</v>
      </c>
    </row>
    <row r="49" spans="2:13" ht="27.75" customHeight="1" x14ac:dyDescent="0.2">
      <c r="B49" s="1188"/>
      <c r="C49" s="1189"/>
      <c r="D49" s="106"/>
      <c r="E49" s="1192" t="s">
        <v>41</v>
      </c>
      <c r="F49" s="1192"/>
      <c r="G49" s="1192"/>
      <c r="H49" s="1193"/>
      <c r="I49" s="358" t="s">
        <v>523</v>
      </c>
      <c r="J49" s="359" t="s">
        <v>523</v>
      </c>
      <c r="K49" s="359" t="s">
        <v>523</v>
      </c>
      <c r="L49" s="359" t="s">
        <v>523</v>
      </c>
      <c r="M49" s="360" t="s">
        <v>523</v>
      </c>
    </row>
    <row r="50" spans="2:13" ht="27.75" customHeight="1" x14ac:dyDescent="0.2">
      <c r="B50" s="1197" t="s">
        <v>42</v>
      </c>
      <c r="C50" s="1198"/>
      <c r="D50" s="109"/>
      <c r="E50" s="1192" t="s">
        <v>43</v>
      </c>
      <c r="F50" s="1192"/>
      <c r="G50" s="1192"/>
      <c r="H50" s="1193"/>
      <c r="I50" s="358">
        <v>6772</v>
      </c>
      <c r="J50" s="359">
        <v>5608</v>
      </c>
      <c r="K50" s="359">
        <v>4954</v>
      </c>
      <c r="L50" s="359">
        <v>5785</v>
      </c>
      <c r="M50" s="360">
        <v>6751</v>
      </c>
    </row>
    <row r="51" spans="2:13" ht="27.75" customHeight="1" x14ac:dyDescent="0.2">
      <c r="B51" s="1186"/>
      <c r="C51" s="1187"/>
      <c r="D51" s="106"/>
      <c r="E51" s="1192" t="s">
        <v>44</v>
      </c>
      <c r="F51" s="1192"/>
      <c r="G51" s="1192"/>
      <c r="H51" s="1193"/>
      <c r="I51" s="358">
        <v>6902</v>
      </c>
      <c r="J51" s="359">
        <v>6004</v>
      </c>
      <c r="K51" s="359">
        <v>7216</v>
      </c>
      <c r="L51" s="359">
        <v>7864</v>
      </c>
      <c r="M51" s="360">
        <v>9277</v>
      </c>
    </row>
    <row r="52" spans="2:13" ht="27.75" customHeight="1" x14ac:dyDescent="0.2">
      <c r="B52" s="1188"/>
      <c r="C52" s="1189"/>
      <c r="D52" s="106"/>
      <c r="E52" s="1192" t="s">
        <v>45</v>
      </c>
      <c r="F52" s="1192"/>
      <c r="G52" s="1192"/>
      <c r="H52" s="1193"/>
      <c r="I52" s="358">
        <v>24463</v>
      </c>
      <c r="J52" s="359">
        <v>24791</v>
      </c>
      <c r="K52" s="359">
        <v>24979</v>
      </c>
      <c r="L52" s="359">
        <v>25345</v>
      </c>
      <c r="M52" s="360">
        <v>25168</v>
      </c>
    </row>
    <row r="53" spans="2:13" ht="27.75" customHeight="1" thickBot="1" x14ac:dyDescent="0.25">
      <c r="B53" s="1199" t="s">
        <v>46</v>
      </c>
      <c r="C53" s="1200"/>
      <c r="D53" s="110"/>
      <c r="E53" s="1201" t="s">
        <v>47</v>
      </c>
      <c r="F53" s="1201"/>
      <c r="G53" s="1201"/>
      <c r="H53" s="1202"/>
      <c r="I53" s="361">
        <v>-2540</v>
      </c>
      <c r="J53" s="362">
        <v>114</v>
      </c>
      <c r="K53" s="362">
        <v>1303</v>
      </c>
      <c r="L53" s="362">
        <v>-417</v>
      </c>
      <c r="M53" s="363">
        <v>-1950</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wZxKJLDcVgH6VSqj0iQjWivPhB+jsB5MCxO5gZvsqcEJvOfDeuWq7+X8jXudNerFietXFUux5iNjgnG2/VKjLA==" saltValue="/xPECZJ3u3Nd6+XT3xFc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566</v>
      </c>
      <c r="G54" s="119" t="s">
        <v>567</v>
      </c>
      <c r="H54" s="120" t="s">
        <v>568</v>
      </c>
    </row>
    <row r="55" spans="2:8" ht="52.5" customHeight="1" x14ac:dyDescent="0.2">
      <c r="B55" s="121"/>
      <c r="C55" s="1211" t="s">
        <v>50</v>
      </c>
      <c r="D55" s="1211"/>
      <c r="E55" s="1212"/>
      <c r="F55" s="122">
        <v>2369</v>
      </c>
      <c r="G55" s="122">
        <v>2260</v>
      </c>
      <c r="H55" s="123">
        <v>2239</v>
      </c>
    </row>
    <row r="56" spans="2:8" ht="52.5" customHeight="1" x14ac:dyDescent="0.2">
      <c r="B56" s="124"/>
      <c r="C56" s="1213" t="s">
        <v>51</v>
      </c>
      <c r="D56" s="1213"/>
      <c r="E56" s="1214"/>
      <c r="F56" s="125">
        <v>530</v>
      </c>
      <c r="G56" s="125">
        <v>1156</v>
      </c>
      <c r="H56" s="126">
        <v>1095</v>
      </c>
    </row>
    <row r="57" spans="2:8" ht="53.25" customHeight="1" x14ac:dyDescent="0.2">
      <c r="B57" s="124"/>
      <c r="C57" s="1215" t="s">
        <v>52</v>
      </c>
      <c r="D57" s="1215"/>
      <c r="E57" s="1216"/>
      <c r="F57" s="127">
        <v>1723</v>
      </c>
      <c r="G57" s="127">
        <v>2018</v>
      </c>
      <c r="H57" s="128">
        <v>2955</v>
      </c>
    </row>
    <row r="58" spans="2:8" ht="45.75" customHeight="1" x14ac:dyDescent="0.2">
      <c r="B58" s="129"/>
      <c r="C58" s="1203" t="s">
        <v>592</v>
      </c>
      <c r="D58" s="1204"/>
      <c r="E58" s="1205"/>
      <c r="F58" s="130">
        <v>152</v>
      </c>
      <c r="G58" s="130">
        <v>152</v>
      </c>
      <c r="H58" s="131">
        <v>1102</v>
      </c>
    </row>
    <row r="59" spans="2:8" ht="45.75" customHeight="1" x14ac:dyDescent="0.2">
      <c r="B59" s="129"/>
      <c r="C59" s="1203" t="s">
        <v>593</v>
      </c>
      <c r="D59" s="1204"/>
      <c r="E59" s="1205"/>
      <c r="F59" s="130">
        <v>773</v>
      </c>
      <c r="G59" s="130">
        <v>1073</v>
      </c>
      <c r="H59" s="131">
        <v>974</v>
      </c>
    </row>
    <row r="60" spans="2:8" ht="45.75" customHeight="1" x14ac:dyDescent="0.2">
      <c r="B60" s="129"/>
      <c r="C60" s="1203" t="s">
        <v>594</v>
      </c>
      <c r="D60" s="1204"/>
      <c r="E60" s="1205"/>
      <c r="F60" s="130">
        <v>295</v>
      </c>
      <c r="G60" s="130">
        <v>405</v>
      </c>
      <c r="H60" s="131">
        <v>406</v>
      </c>
    </row>
    <row r="61" spans="2:8" ht="45.75" customHeight="1" x14ac:dyDescent="0.2">
      <c r="B61" s="129"/>
      <c r="C61" s="1203" t="s">
        <v>595</v>
      </c>
      <c r="D61" s="1204"/>
      <c r="E61" s="1205"/>
      <c r="F61" s="130">
        <v>254</v>
      </c>
      <c r="G61" s="130">
        <v>254</v>
      </c>
      <c r="H61" s="131">
        <v>254</v>
      </c>
    </row>
    <row r="62" spans="2:8" ht="45.75" customHeight="1" thickBot="1" x14ac:dyDescent="0.25">
      <c r="B62" s="132"/>
      <c r="C62" s="1206" t="s">
        <v>596</v>
      </c>
      <c r="D62" s="1207"/>
      <c r="E62" s="1208"/>
      <c r="F62" s="133">
        <v>122</v>
      </c>
      <c r="G62" s="133">
        <v>22</v>
      </c>
      <c r="H62" s="134">
        <v>122</v>
      </c>
    </row>
    <row r="63" spans="2:8" ht="52.5" customHeight="1" thickBot="1" x14ac:dyDescent="0.25">
      <c r="B63" s="135"/>
      <c r="C63" s="1209" t="s">
        <v>53</v>
      </c>
      <c r="D63" s="1209"/>
      <c r="E63" s="1210"/>
      <c r="F63" s="136">
        <v>4623</v>
      </c>
      <c r="G63" s="136">
        <v>5434</v>
      </c>
      <c r="H63" s="137">
        <v>6289</v>
      </c>
    </row>
    <row r="64" spans="2:8" ht="13" x14ac:dyDescent="0.2"/>
  </sheetData>
  <sheetProtection algorithmName="SHA-512" hashValue="x6eLxAjo+I/k6h6H7q5GyIH+mktb4yLAcvIdyDTPk2pNJK20lZVcIX5XrY6XZmivDbPh5nUSezepKVzTM1Ta9A==" saltValue="e5RQMViXvO1fcRmgIOJq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561</v>
      </c>
      <c r="G2" s="151"/>
      <c r="H2" s="152"/>
    </row>
    <row r="3" spans="1:8" x14ac:dyDescent="0.2">
      <c r="A3" s="148" t="s">
        <v>554</v>
      </c>
      <c r="B3" s="153"/>
      <c r="C3" s="154"/>
      <c r="D3" s="155">
        <v>52340</v>
      </c>
      <c r="E3" s="156"/>
      <c r="F3" s="157">
        <v>54684</v>
      </c>
      <c r="G3" s="158"/>
      <c r="H3" s="159"/>
    </row>
    <row r="4" spans="1:8" x14ac:dyDescent="0.2">
      <c r="A4" s="160"/>
      <c r="B4" s="161"/>
      <c r="C4" s="162"/>
      <c r="D4" s="163">
        <v>28487</v>
      </c>
      <c r="E4" s="164"/>
      <c r="F4" s="165">
        <v>32829</v>
      </c>
      <c r="G4" s="166"/>
      <c r="H4" s="167"/>
    </row>
    <row r="5" spans="1:8" x14ac:dyDescent="0.2">
      <c r="A5" s="148" t="s">
        <v>556</v>
      </c>
      <c r="B5" s="153"/>
      <c r="C5" s="154"/>
      <c r="D5" s="155">
        <v>58453</v>
      </c>
      <c r="E5" s="156"/>
      <c r="F5" s="157">
        <v>62383</v>
      </c>
      <c r="G5" s="158"/>
      <c r="H5" s="159"/>
    </row>
    <row r="6" spans="1:8" x14ac:dyDescent="0.2">
      <c r="A6" s="160"/>
      <c r="B6" s="161"/>
      <c r="C6" s="162"/>
      <c r="D6" s="163">
        <v>30823</v>
      </c>
      <c r="E6" s="164"/>
      <c r="F6" s="165">
        <v>35325</v>
      </c>
      <c r="G6" s="166"/>
      <c r="H6" s="167"/>
    </row>
    <row r="7" spans="1:8" x14ac:dyDescent="0.2">
      <c r="A7" s="148" t="s">
        <v>557</v>
      </c>
      <c r="B7" s="153"/>
      <c r="C7" s="154"/>
      <c r="D7" s="155">
        <v>80294</v>
      </c>
      <c r="E7" s="156"/>
      <c r="F7" s="157">
        <v>63812</v>
      </c>
      <c r="G7" s="158"/>
      <c r="H7" s="159"/>
    </row>
    <row r="8" spans="1:8" x14ac:dyDescent="0.2">
      <c r="A8" s="160"/>
      <c r="B8" s="161"/>
      <c r="C8" s="162"/>
      <c r="D8" s="163">
        <v>42643</v>
      </c>
      <c r="E8" s="164"/>
      <c r="F8" s="165">
        <v>33848</v>
      </c>
      <c r="G8" s="166"/>
      <c r="H8" s="167"/>
    </row>
    <row r="9" spans="1:8" x14ac:dyDescent="0.2">
      <c r="A9" s="148" t="s">
        <v>558</v>
      </c>
      <c r="B9" s="153"/>
      <c r="C9" s="154"/>
      <c r="D9" s="155">
        <v>66809</v>
      </c>
      <c r="E9" s="156"/>
      <c r="F9" s="157">
        <v>45945</v>
      </c>
      <c r="G9" s="158"/>
      <c r="H9" s="159"/>
    </row>
    <row r="10" spans="1:8" x14ac:dyDescent="0.2">
      <c r="A10" s="160"/>
      <c r="B10" s="161"/>
      <c r="C10" s="162"/>
      <c r="D10" s="163">
        <v>31523</v>
      </c>
      <c r="E10" s="164"/>
      <c r="F10" s="165">
        <v>25180</v>
      </c>
      <c r="G10" s="166"/>
      <c r="H10" s="167"/>
    </row>
    <row r="11" spans="1:8" x14ac:dyDescent="0.2">
      <c r="A11" s="148" t="s">
        <v>559</v>
      </c>
      <c r="B11" s="153"/>
      <c r="C11" s="154"/>
      <c r="D11" s="155">
        <v>58561</v>
      </c>
      <c r="E11" s="156"/>
      <c r="F11" s="157">
        <v>44475</v>
      </c>
      <c r="G11" s="158"/>
      <c r="H11" s="159"/>
    </row>
    <row r="12" spans="1:8" x14ac:dyDescent="0.2">
      <c r="A12" s="160"/>
      <c r="B12" s="161"/>
      <c r="C12" s="168"/>
      <c r="D12" s="163">
        <v>41901</v>
      </c>
      <c r="E12" s="164"/>
      <c r="F12" s="165">
        <v>24780</v>
      </c>
      <c r="G12" s="166"/>
      <c r="H12" s="167"/>
    </row>
    <row r="13" spans="1:8" x14ac:dyDescent="0.2">
      <c r="A13" s="148"/>
      <c r="B13" s="153"/>
      <c r="C13" s="169"/>
      <c r="D13" s="170">
        <v>63291</v>
      </c>
      <c r="E13" s="171"/>
      <c r="F13" s="172">
        <v>54260</v>
      </c>
      <c r="G13" s="173"/>
      <c r="H13" s="159"/>
    </row>
    <row r="14" spans="1:8" x14ac:dyDescent="0.2">
      <c r="A14" s="160"/>
      <c r="B14" s="161"/>
      <c r="C14" s="162"/>
      <c r="D14" s="163">
        <v>35075</v>
      </c>
      <c r="E14" s="164"/>
      <c r="F14" s="165">
        <v>30392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4.7699999999999996</v>
      </c>
      <c r="C19" s="174">
        <f>ROUND(VALUE(SUBSTITUTE(実質収支比率等に係る経年分析!G$48,"▲","-")),2)</f>
        <v>4.93</v>
      </c>
      <c r="D19" s="174">
        <f>ROUND(VALUE(SUBSTITUTE(実質収支比率等に係る経年分析!H$48,"▲","-")),2)</f>
        <v>5.99</v>
      </c>
      <c r="E19" s="174">
        <f>ROUND(VALUE(SUBSTITUTE(実質収支比率等に係る経年分析!I$48,"▲","-")),2)</f>
        <v>8.56</v>
      </c>
      <c r="F19" s="174">
        <f>ROUND(VALUE(SUBSTITUTE(実質収支比率等に係る経年分析!J$48,"▲","-")),2)</f>
        <v>7.61</v>
      </c>
    </row>
    <row r="20" spans="1:11" x14ac:dyDescent="0.2">
      <c r="A20" s="174" t="s">
        <v>57</v>
      </c>
      <c r="B20" s="174">
        <f>ROUND(VALUE(SUBSTITUTE(実質収支比率等に係る経年分析!F$47,"▲","-")),2)</f>
        <v>17.02</v>
      </c>
      <c r="C20" s="174">
        <f>ROUND(VALUE(SUBSTITUTE(実質収支比率等に係る経年分析!G$47,"▲","-")),2)</f>
        <v>13.51</v>
      </c>
      <c r="D20" s="174">
        <f>ROUND(VALUE(SUBSTITUTE(実質収支比率等に係る経年分析!H$47,"▲","-")),2)</f>
        <v>14.31</v>
      </c>
      <c r="E20" s="174">
        <f>ROUND(VALUE(SUBSTITUTE(実質収支比率等に係る経年分析!I$47,"▲","-")),2)</f>
        <v>12.97</v>
      </c>
      <c r="F20" s="174">
        <f>ROUND(VALUE(SUBSTITUTE(実質収支比率等に係る経年分析!J$47,"▲","-")),2)</f>
        <v>13.21</v>
      </c>
    </row>
    <row r="21" spans="1:11" x14ac:dyDescent="0.2">
      <c r="A21" s="174" t="s">
        <v>58</v>
      </c>
      <c r="B21" s="174">
        <f>IF(ISNUMBER(VALUE(SUBSTITUTE(実質収支比率等に係る経年分析!F$49,"▲","-"))),ROUND(VALUE(SUBSTITUTE(実質収支比率等に係る経年分析!F$49,"▲","-")),2),NA())</f>
        <v>3.62</v>
      </c>
      <c r="C21" s="174">
        <f>IF(ISNUMBER(VALUE(SUBSTITUTE(実質収支比率等に係る経年分析!G$49,"▲","-"))),ROUND(VALUE(SUBSTITUTE(実質収支比率等に係る経年分析!G$49,"▲","-")),2),NA())</f>
        <v>-3.42</v>
      </c>
      <c r="D21" s="174">
        <f>IF(ISNUMBER(VALUE(SUBSTITUTE(実質収支比率等に係る経年分析!H$49,"▲","-"))),ROUND(VALUE(SUBSTITUTE(実質収支比率等に係る経年分析!H$49,"▲","-")),2),NA())</f>
        <v>2.6</v>
      </c>
      <c r="E21" s="174">
        <f>IF(ISNUMBER(VALUE(SUBSTITUTE(実質収支比率等に係る経年分析!I$49,"▲","-"))),ROUND(VALUE(SUBSTITUTE(実質収支比率等に係る経年分析!I$49,"▲","-")),2),NA())</f>
        <v>2.2400000000000002</v>
      </c>
      <c r="F21" s="174">
        <f>IF(ISNUMBER(VALUE(SUBSTITUTE(実質収支比率等に係る経年分析!J$49,"▲","-"))),ROUND(VALUE(SUBSTITUTE(実質収支比率等に係る経年分析!J$49,"▲","-")),2),NA())</f>
        <v>-1.31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0.65</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0.19</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0.56000000000000005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0.56000000000000005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v>
      </c>
    </row>
    <row r="33" spans="1:16" x14ac:dyDescent="0.2">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0.76</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1.22</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4.6100000000000003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4.9800000000000004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4.6500000000000004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8.5500000000000007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7.61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2204</v>
      </c>
      <c r="E42" s="176"/>
      <c r="F42" s="176"/>
      <c r="G42" s="176">
        <f>'実質公債費比率（分子）の構造'!L$52</f>
        <v>2143</v>
      </c>
      <c r="H42" s="176"/>
      <c r="I42" s="176"/>
      <c r="J42" s="176">
        <f>'実質公債費比率（分子）の構造'!M$52</f>
        <v>2508</v>
      </c>
      <c r="K42" s="176"/>
      <c r="L42" s="176"/>
      <c r="M42" s="176">
        <f>'実質公債費比率（分子）の構造'!N$52</f>
        <v>2515</v>
      </c>
      <c r="N42" s="176"/>
      <c r="O42" s="176"/>
      <c r="P42" s="176">
        <f>'実質公債費比率（分子）の構造'!O$52</f>
        <v>2650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66</v>
      </c>
      <c r="C44" s="176"/>
      <c r="D44" s="176"/>
      <c r="E44" s="176">
        <f>'実質公債費比率（分子）の構造'!L$50</f>
        <v>49</v>
      </c>
      <c r="F44" s="176"/>
      <c r="G44" s="176"/>
      <c r="H44" s="176">
        <f>'実質公債費比率（分子）の構造'!M$50</f>
        <v>69</v>
      </c>
      <c r="I44" s="176"/>
      <c r="J44" s="176"/>
      <c r="K44" s="176">
        <f>'実質公債費比率（分子）の構造'!N$50</f>
        <v>84</v>
      </c>
      <c r="L44" s="176"/>
      <c r="M44" s="176"/>
      <c r="N44" s="176">
        <f>'実質公債費比率（分子）の構造'!O$50</f>
        <v>84</v>
      </c>
      <c r="O44" s="176"/>
      <c r="P44" s="176"/>
    </row>
    <row r="45" spans="1:16" x14ac:dyDescent="0.2">
      <c r="A45" s="176" t="s">
        <v>68</v>
      </c>
      <c r="B45" s="176">
        <f>'実質公債費比率（分子）の構造'!K$49</f>
        <v>166</v>
      </c>
      <c r="C45" s="176"/>
      <c r="D45" s="176"/>
      <c r="E45" s="176">
        <f>'実質公債費比率（分子）の構造'!L$49</f>
        <v>100</v>
      </c>
      <c r="F45" s="176"/>
      <c r="G45" s="176"/>
      <c r="H45" s="176">
        <f>'実質公債費比率（分子）の構造'!M$49</f>
        <v>42</v>
      </c>
      <c r="I45" s="176"/>
      <c r="J45" s="176"/>
      <c r="K45" s="176">
        <f>'実質公債費比率（分子）の構造'!N$49</f>
        <v>27</v>
      </c>
      <c r="L45" s="176"/>
      <c r="M45" s="176"/>
      <c r="N45" s="176">
        <f>'実質公債費比率（分子）の構造'!O$49</f>
        <v>30</v>
      </c>
      <c r="O45" s="176"/>
      <c r="P45" s="176"/>
    </row>
    <row r="46" spans="1:16" x14ac:dyDescent="0.2">
      <c r="A46" s="176" t="s">
        <v>69</v>
      </c>
      <c r="B46" s="176">
        <f>'実質公債費比率（分子）の構造'!K$48</f>
        <v>433</v>
      </c>
      <c r="C46" s="176"/>
      <c r="D46" s="176"/>
      <c r="E46" s="176">
        <f>'実質公債費比率（分子）の構造'!L$48</f>
        <v>457</v>
      </c>
      <c r="F46" s="176"/>
      <c r="G46" s="176"/>
      <c r="H46" s="176">
        <f>'実質公債費比率（分子）の構造'!M$48</f>
        <v>512</v>
      </c>
      <c r="I46" s="176"/>
      <c r="J46" s="176"/>
      <c r="K46" s="176">
        <f>'実質公債費比率（分子）の構造'!N$48</f>
        <v>533</v>
      </c>
      <c r="L46" s="176"/>
      <c r="M46" s="176"/>
      <c r="N46" s="176">
        <f>'実質公債費比率（分子）の構造'!O$48</f>
        <v>680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1764</v>
      </c>
      <c r="C49" s="176"/>
      <c r="D49" s="176"/>
      <c r="E49" s="176">
        <f>'実質公債費比率（分子）の構造'!L$45</f>
        <v>1835</v>
      </c>
      <c r="F49" s="176"/>
      <c r="G49" s="176"/>
      <c r="H49" s="176">
        <f>'実質公債費比率（分子）の構造'!M$45</f>
        <v>2028</v>
      </c>
      <c r="I49" s="176"/>
      <c r="J49" s="176"/>
      <c r="K49" s="176">
        <f>'実質公債費比率（分子）の構造'!N$45</f>
        <v>2187</v>
      </c>
      <c r="L49" s="176"/>
      <c r="M49" s="176"/>
      <c r="N49" s="176">
        <f>'実質公債費比率（分子）の構造'!O$45</f>
        <v>2239</v>
      </c>
      <c r="O49" s="176"/>
      <c r="P49" s="176"/>
    </row>
    <row r="50" spans="1:16" x14ac:dyDescent="0.2">
      <c r="A50" s="176" t="s">
        <v>73</v>
      </c>
      <c r="B50" s="176" t="e">
        <f>NA()</f>
        <v>#N/A</v>
      </c>
      <c r="C50" s="176">
        <f>IF(ISNUMBER('実質公債費比率（分子）の構造'!K$53),'実質公債費比率（分子）の構造'!K$53,NA())</f>
        <v>225</v>
      </c>
      <c r="D50" s="176" t="e">
        <f>NA()</f>
        <v>#N/A</v>
      </c>
      <c r="E50" s="176" t="e">
        <f>NA()</f>
        <v>#N/A</v>
      </c>
      <c r="F50" s="176">
        <f>IF(ISNUMBER('実質公債費比率（分子）の構造'!L$53),'実質公債費比率（分子）の構造'!L$53,NA())</f>
        <v>298</v>
      </c>
      <c r="G50" s="176" t="e">
        <f>NA()</f>
        <v>#N/A</v>
      </c>
      <c r="H50" s="176" t="e">
        <f>NA()</f>
        <v>#N/A</v>
      </c>
      <c r="I50" s="176">
        <f>IF(ISNUMBER('実質公債費比率（分子）の構造'!M$53),'実質公債費比率（分子）の構造'!M$53,NA())</f>
        <v>143</v>
      </c>
      <c r="J50" s="176" t="e">
        <f>NA()</f>
        <v>#N/A</v>
      </c>
      <c r="K50" s="176" t="e">
        <f>NA()</f>
        <v>#N/A</v>
      </c>
      <c r="L50" s="176">
        <f>IF(ISNUMBER('実質公債費比率（分子）の構造'!N$53),'実質公債費比率（分子）の構造'!N$53,NA())</f>
        <v>316</v>
      </c>
      <c r="M50" s="176" t="e">
        <f>NA()</f>
        <v>#N/A</v>
      </c>
      <c r="N50" s="176" t="e">
        <f>NA()</f>
        <v>#N/A</v>
      </c>
      <c r="O50" s="176">
        <f>IF(ISNUMBER('実質公債費比率（分子）の構造'!O$53),'実質公債費比率（分子）の構造'!O$53,NA())</f>
        <v>383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24463</v>
      </c>
      <c r="E56" s="175"/>
      <c r="F56" s="175"/>
      <c r="G56" s="175">
        <f>'将来負担比率（分子）の構造'!J$52</f>
        <v>24791</v>
      </c>
      <c r="H56" s="175"/>
      <c r="I56" s="175"/>
      <c r="J56" s="175">
        <f>'将来負担比率（分子）の構造'!K$52</f>
        <v>24979</v>
      </c>
      <c r="K56" s="175"/>
      <c r="L56" s="175"/>
      <c r="M56" s="175">
        <f>'将来負担比率（分子）の構造'!L$52</f>
        <v>25345</v>
      </c>
      <c r="N56" s="175"/>
      <c r="O56" s="175"/>
      <c r="P56" s="175">
        <f>'将来負担比率（分子）の構造'!M$52</f>
        <v>25168</v>
      </c>
    </row>
    <row r="57" spans="1:16" x14ac:dyDescent="0.2">
      <c r="A57" s="175" t="s">
        <v>44</v>
      </c>
      <c r="B57" s="175"/>
      <c r="C57" s="175"/>
      <c r="D57" s="175">
        <f>'将来負担比率（分子）の構造'!I$51</f>
        <v>6902</v>
      </c>
      <c r="E57" s="175"/>
      <c r="F57" s="175"/>
      <c r="G57" s="175">
        <f>'将来負担比率（分子）の構造'!J$51</f>
        <v>6004</v>
      </c>
      <c r="H57" s="175"/>
      <c r="I57" s="175"/>
      <c r="J57" s="175">
        <f>'将来負担比率（分子）の構造'!K$51</f>
        <v>7216</v>
      </c>
      <c r="K57" s="175"/>
      <c r="L57" s="175"/>
      <c r="M57" s="175">
        <f>'将来負担比率（分子）の構造'!L$51</f>
        <v>7864</v>
      </c>
      <c r="N57" s="175"/>
      <c r="O57" s="175"/>
      <c r="P57" s="175">
        <f>'将来負担比率（分子）の構造'!M$51</f>
        <v>9277</v>
      </c>
    </row>
    <row r="58" spans="1:16" x14ac:dyDescent="0.2">
      <c r="A58" s="175" t="s">
        <v>43</v>
      </c>
      <c r="B58" s="175"/>
      <c r="C58" s="175"/>
      <c r="D58" s="175">
        <f>'将来負担比率（分子）の構造'!I$50</f>
        <v>6772</v>
      </c>
      <c r="E58" s="175"/>
      <c r="F58" s="175"/>
      <c r="G58" s="175">
        <f>'将来負担比率（分子）の構造'!J$50</f>
        <v>5608</v>
      </c>
      <c r="H58" s="175"/>
      <c r="I58" s="175"/>
      <c r="J58" s="175">
        <f>'将来負担比率（分子）の構造'!K$50</f>
        <v>4954</v>
      </c>
      <c r="K58" s="175"/>
      <c r="L58" s="175"/>
      <c r="M58" s="175">
        <f>'将来負担比率（分子）の構造'!L$50</f>
        <v>5785</v>
      </c>
      <c r="N58" s="175"/>
      <c r="O58" s="175"/>
      <c r="P58" s="175">
        <f>'将来負担比率（分子）の構造'!M$50</f>
        <v>6751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4260</v>
      </c>
      <c r="C62" s="175"/>
      <c r="D62" s="175"/>
      <c r="E62" s="175">
        <f>'将来負担比率（分子）の構造'!J$45</f>
        <v>4250</v>
      </c>
      <c r="F62" s="175"/>
      <c r="G62" s="175"/>
      <c r="H62" s="175">
        <f>'将来負担比率（分子）の構造'!K$45</f>
        <v>4225</v>
      </c>
      <c r="I62" s="175"/>
      <c r="J62" s="175"/>
      <c r="K62" s="175">
        <f>'将来負担比率（分子）の構造'!L$45</f>
        <v>4233</v>
      </c>
      <c r="L62" s="175"/>
      <c r="M62" s="175"/>
      <c r="N62" s="175">
        <f>'将来負担比率（分子）の構造'!M$45</f>
        <v>4342</v>
      </c>
      <c r="O62" s="175"/>
      <c r="P62" s="175"/>
    </row>
    <row r="63" spans="1:16" x14ac:dyDescent="0.2">
      <c r="A63" s="175" t="s">
        <v>36</v>
      </c>
      <c r="B63" s="175">
        <f>'将来負担比率（分子）の構造'!I$44</f>
        <v>387</v>
      </c>
      <c r="C63" s="175"/>
      <c r="D63" s="175"/>
      <c r="E63" s="175">
        <f>'将来負担比率（分子）の構造'!J$44</f>
        <v>603</v>
      </c>
      <c r="F63" s="175"/>
      <c r="G63" s="175"/>
      <c r="H63" s="175">
        <f>'将来負担比率（分子）の構造'!K$44</f>
        <v>1497</v>
      </c>
      <c r="I63" s="175"/>
      <c r="J63" s="175"/>
      <c r="K63" s="175">
        <f>'将来負担比率（分子）の構造'!L$44</f>
        <v>1591</v>
      </c>
      <c r="L63" s="175"/>
      <c r="M63" s="175"/>
      <c r="N63" s="175">
        <f>'将来負担比率（分子）の構造'!M$44</f>
        <v>1573</v>
      </c>
      <c r="O63" s="175"/>
      <c r="P63" s="175"/>
    </row>
    <row r="64" spans="1:16" x14ac:dyDescent="0.2">
      <c r="A64" s="175" t="s">
        <v>35</v>
      </c>
      <c r="B64" s="175">
        <f>'将来負担比率（分子）の構造'!I$43</f>
        <v>12599</v>
      </c>
      <c r="C64" s="175"/>
      <c r="D64" s="175"/>
      <c r="E64" s="175">
        <f>'将来負担比率（分子）の構造'!J$43</f>
        <v>12663</v>
      </c>
      <c r="F64" s="175"/>
      <c r="G64" s="175"/>
      <c r="H64" s="175">
        <f>'将来負担比率（分子）の構造'!K$43</f>
        <v>13090</v>
      </c>
      <c r="I64" s="175"/>
      <c r="J64" s="175"/>
      <c r="K64" s="175">
        <f>'将来負担比率（分子）の構造'!L$43</f>
        <v>12704</v>
      </c>
      <c r="L64" s="175"/>
      <c r="M64" s="175"/>
      <c r="N64" s="175">
        <f>'将来負担比率（分子）の構造'!M$43</f>
        <v>13512</v>
      </c>
      <c r="O64" s="175"/>
      <c r="P64" s="175"/>
    </row>
    <row r="65" spans="1:16" x14ac:dyDescent="0.2">
      <c r="A65" s="175" t="s">
        <v>34</v>
      </c>
      <c r="B65" s="175">
        <f>'将来負担比率（分子）の構造'!I$42</f>
        <v>219</v>
      </c>
      <c r="C65" s="175"/>
      <c r="D65" s="175"/>
      <c r="E65" s="175">
        <f>'将来負担比率（分子）の構造'!J$42</f>
        <v>344</v>
      </c>
      <c r="F65" s="175"/>
      <c r="G65" s="175"/>
      <c r="H65" s="175">
        <f>'将来負担比率（分子）の構造'!K$42</f>
        <v>872</v>
      </c>
      <c r="I65" s="175"/>
      <c r="J65" s="175"/>
      <c r="K65" s="175">
        <f>'将来負担比率（分子）の構造'!L$42</f>
        <v>788</v>
      </c>
      <c r="L65" s="175"/>
      <c r="M65" s="175"/>
      <c r="N65" s="175">
        <f>'将来負担比率（分子）の構造'!M$42</f>
        <v>704</v>
      </c>
      <c r="O65" s="175"/>
      <c r="P65" s="175"/>
    </row>
    <row r="66" spans="1:16" x14ac:dyDescent="0.2">
      <c r="A66" s="175" t="s">
        <v>33</v>
      </c>
      <c r="B66" s="175">
        <f>'将来負担比率（分子）の構造'!I$41</f>
        <v>18132</v>
      </c>
      <c r="C66" s="175"/>
      <c r="D66" s="175"/>
      <c r="E66" s="175">
        <f>'将来負担比率（分子）の構造'!J$41</f>
        <v>18655</v>
      </c>
      <c r="F66" s="175"/>
      <c r="G66" s="175"/>
      <c r="H66" s="175">
        <f>'将来負担比率（分子）の構造'!K$41</f>
        <v>18768</v>
      </c>
      <c r="I66" s="175"/>
      <c r="J66" s="175"/>
      <c r="K66" s="175">
        <f>'将来負担比率（分子）の構造'!L$41</f>
        <v>19259</v>
      </c>
      <c r="L66" s="175"/>
      <c r="M66" s="175"/>
      <c r="N66" s="175">
        <f>'将来負担比率（分子）の構造'!M$41</f>
        <v>19115</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114</v>
      </c>
      <c r="G67" s="175" t="e">
        <f>NA()</f>
        <v>#N/A</v>
      </c>
      <c r="H67" s="175" t="e">
        <f>NA()</f>
        <v>#N/A</v>
      </c>
      <c r="I67" s="175">
        <f>IF(ISNUMBER('将来負担比率（分子）の構造'!K$53), IF('将来負担比率（分子）の構造'!K$53 &lt; 0, 0, '将来負担比率（分子）の構造'!K$53), NA())</f>
        <v>1303</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2369</v>
      </c>
      <c r="C72" s="179">
        <f>基金残高に係る経年分析!G55</f>
        <v>2260</v>
      </c>
      <c r="D72" s="179">
        <f>基金残高に係る経年分析!H55</f>
        <v>2239</v>
      </c>
    </row>
    <row r="73" spans="1:16" x14ac:dyDescent="0.2">
      <c r="A73" s="178" t="s">
        <v>80</v>
      </c>
      <c r="B73" s="179">
        <f>基金残高に係る経年分析!F56</f>
        <v>530</v>
      </c>
      <c r="C73" s="179">
        <f>基金残高に係る経年分析!G56</f>
        <v>1156</v>
      </c>
      <c r="D73" s="179">
        <f>基金残高に係る経年分析!H56</f>
        <v>1095</v>
      </c>
    </row>
    <row r="74" spans="1:16" x14ac:dyDescent="0.2">
      <c r="A74" s="178" t="s">
        <v>81</v>
      </c>
      <c r="B74" s="179">
        <f>基金残高に係る経年分析!F57</f>
        <v>1723</v>
      </c>
      <c r="C74" s="179">
        <f>基金残高に係る経年分析!G57</f>
        <v>2018</v>
      </c>
      <c r="D74" s="179">
        <f>基金残高に係る経年分析!H57</f>
        <v>2955</v>
      </c>
    </row>
  </sheetData>
  <sheetProtection algorithmName="SHA-512" hashValue="Wu8I8yUQr+2zDhoY/W8SFQKMKlfI319G2BAY7UGZ+9dp2NgLsbvjUnojY6AgsOwslnyLAj4FON21poIw3bug+A==" saltValue="KPR6jbaG3hrwOLT4ZC7w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12748607</v>
      </c>
      <c r="S5" s="613"/>
      <c r="T5" s="613"/>
      <c r="U5" s="613"/>
      <c r="V5" s="613"/>
      <c r="W5" s="613"/>
      <c r="X5" s="613"/>
      <c r="Y5" s="614"/>
      <c r="Z5" s="615">
        <v>39.700000000000003</v>
      </c>
      <c r="AA5" s="615"/>
      <c r="AB5" s="615"/>
      <c r="AC5" s="615"/>
      <c r="AD5" s="616">
        <v>11700744</v>
      </c>
      <c r="AE5" s="616"/>
      <c r="AF5" s="616"/>
      <c r="AG5" s="616"/>
      <c r="AH5" s="616"/>
      <c r="AI5" s="616"/>
      <c r="AJ5" s="616"/>
      <c r="AK5" s="616"/>
      <c r="AL5" s="617">
        <v>68.400000000000006</v>
      </c>
      <c r="AM5" s="618"/>
      <c r="AN5" s="618"/>
      <c r="AO5" s="619"/>
      <c r="AP5" s="609" t="s">
        <v>231</v>
      </c>
      <c r="AQ5" s="610"/>
      <c r="AR5" s="610"/>
      <c r="AS5" s="610"/>
      <c r="AT5" s="610"/>
      <c r="AU5" s="610"/>
      <c r="AV5" s="610"/>
      <c r="AW5" s="610"/>
      <c r="AX5" s="610"/>
      <c r="AY5" s="610"/>
      <c r="AZ5" s="610"/>
      <c r="BA5" s="610"/>
      <c r="BB5" s="610"/>
      <c r="BC5" s="610"/>
      <c r="BD5" s="610"/>
      <c r="BE5" s="610"/>
      <c r="BF5" s="611"/>
      <c r="BG5" s="623">
        <v>11970827</v>
      </c>
      <c r="BH5" s="624"/>
      <c r="BI5" s="624"/>
      <c r="BJ5" s="624"/>
      <c r="BK5" s="624"/>
      <c r="BL5" s="624"/>
      <c r="BM5" s="624"/>
      <c r="BN5" s="625"/>
      <c r="BO5" s="626">
        <v>93.9</v>
      </c>
      <c r="BP5" s="626"/>
      <c r="BQ5" s="626"/>
      <c r="BR5" s="626"/>
      <c r="BS5" s="627">
        <v>266014</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172795</v>
      </c>
      <c r="S6" s="624"/>
      <c r="T6" s="624"/>
      <c r="U6" s="624"/>
      <c r="V6" s="624"/>
      <c r="W6" s="624"/>
      <c r="X6" s="624"/>
      <c r="Y6" s="625"/>
      <c r="Z6" s="626">
        <v>0.5</v>
      </c>
      <c r="AA6" s="626"/>
      <c r="AB6" s="626"/>
      <c r="AC6" s="626"/>
      <c r="AD6" s="627">
        <v>172795</v>
      </c>
      <c r="AE6" s="627"/>
      <c r="AF6" s="627"/>
      <c r="AG6" s="627"/>
      <c r="AH6" s="627"/>
      <c r="AI6" s="627"/>
      <c r="AJ6" s="627"/>
      <c r="AK6" s="627"/>
      <c r="AL6" s="628">
        <v>1</v>
      </c>
      <c r="AM6" s="629"/>
      <c r="AN6" s="629"/>
      <c r="AO6" s="630"/>
      <c r="AP6" s="620" t="s">
        <v>236</v>
      </c>
      <c r="AQ6" s="621"/>
      <c r="AR6" s="621"/>
      <c r="AS6" s="621"/>
      <c r="AT6" s="621"/>
      <c r="AU6" s="621"/>
      <c r="AV6" s="621"/>
      <c r="AW6" s="621"/>
      <c r="AX6" s="621"/>
      <c r="AY6" s="621"/>
      <c r="AZ6" s="621"/>
      <c r="BA6" s="621"/>
      <c r="BB6" s="621"/>
      <c r="BC6" s="621"/>
      <c r="BD6" s="621"/>
      <c r="BE6" s="621"/>
      <c r="BF6" s="622"/>
      <c r="BG6" s="623">
        <v>11970827</v>
      </c>
      <c r="BH6" s="624"/>
      <c r="BI6" s="624"/>
      <c r="BJ6" s="624"/>
      <c r="BK6" s="624"/>
      <c r="BL6" s="624"/>
      <c r="BM6" s="624"/>
      <c r="BN6" s="625"/>
      <c r="BO6" s="626">
        <v>93.9</v>
      </c>
      <c r="BP6" s="626"/>
      <c r="BQ6" s="626"/>
      <c r="BR6" s="626"/>
      <c r="BS6" s="627">
        <v>266014</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221337</v>
      </c>
      <c r="CS6" s="624"/>
      <c r="CT6" s="624"/>
      <c r="CU6" s="624"/>
      <c r="CV6" s="624"/>
      <c r="CW6" s="624"/>
      <c r="CX6" s="624"/>
      <c r="CY6" s="625"/>
      <c r="CZ6" s="617">
        <v>0.7</v>
      </c>
      <c r="DA6" s="618"/>
      <c r="DB6" s="618"/>
      <c r="DC6" s="634"/>
      <c r="DD6" s="632" t="s">
        <v>238</v>
      </c>
      <c r="DE6" s="624"/>
      <c r="DF6" s="624"/>
      <c r="DG6" s="624"/>
      <c r="DH6" s="624"/>
      <c r="DI6" s="624"/>
      <c r="DJ6" s="624"/>
      <c r="DK6" s="624"/>
      <c r="DL6" s="624"/>
      <c r="DM6" s="624"/>
      <c r="DN6" s="624"/>
      <c r="DO6" s="624"/>
      <c r="DP6" s="625"/>
      <c r="DQ6" s="632">
        <v>221337</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4730</v>
      </c>
      <c r="S7" s="624"/>
      <c r="T7" s="624"/>
      <c r="U7" s="624"/>
      <c r="V7" s="624"/>
      <c r="W7" s="624"/>
      <c r="X7" s="624"/>
      <c r="Y7" s="625"/>
      <c r="Z7" s="626">
        <v>0</v>
      </c>
      <c r="AA7" s="626"/>
      <c r="AB7" s="626"/>
      <c r="AC7" s="626"/>
      <c r="AD7" s="627">
        <v>4730</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5561763</v>
      </c>
      <c r="BH7" s="624"/>
      <c r="BI7" s="624"/>
      <c r="BJ7" s="624"/>
      <c r="BK7" s="624"/>
      <c r="BL7" s="624"/>
      <c r="BM7" s="624"/>
      <c r="BN7" s="625"/>
      <c r="BO7" s="626">
        <v>43.6</v>
      </c>
      <c r="BP7" s="626"/>
      <c r="BQ7" s="626"/>
      <c r="BR7" s="626"/>
      <c r="BS7" s="627">
        <v>266014</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3410741</v>
      </c>
      <c r="CS7" s="624"/>
      <c r="CT7" s="624"/>
      <c r="CU7" s="624"/>
      <c r="CV7" s="624"/>
      <c r="CW7" s="624"/>
      <c r="CX7" s="624"/>
      <c r="CY7" s="625"/>
      <c r="CZ7" s="626">
        <v>11.1</v>
      </c>
      <c r="DA7" s="626"/>
      <c r="DB7" s="626"/>
      <c r="DC7" s="626"/>
      <c r="DD7" s="632">
        <v>134674</v>
      </c>
      <c r="DE7" s="624"/>
      <c r="DF7" s="624"/>
      <c r="DG7" s="624"/>
      <c r="DH7" s="624"/>
      <c r="DI7" s="624"/>
      <c r="DJ7" s="624"/>
      <c r="DK7" s="624"/>
      <c r="DL7" s="624"/>
      <c r="DM7" s="624"/>
      <c r="DN7" s="624"/>
      <c r="DO7" s="624"/>
      <c r="DP7" s="625"/>
      <c r="DQ7" s="632">
        <v>3041513</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83213</v>
      </c>
      <c r="S8" s="624"/>
      <c r="T8" s="624"/>
      <c r="U8" s="624"/>
      <c r="V8" s="624"/>
      <c r="W8" s="624"/>
      <c r="X8" s="624"/>
      <c r="Y8" s="625"/>
      <c r="Z8" s="626">
        <v>0.3</v>
      </c>
      <c r="AA8" s="626"/>
      <c r="AB8" s="626"/>
      <c r="AC8" s="626"/>
      <c r="AD8" s="627">
        <v>83213</v>
      </c>
      <c r="AE8" s="627"/>
      <c r="AF8" s="627"/>
      <c r="AG8" s="627"/>
      <c r="AH8" s="627"/>
      <c r="AI8" s="627"/>
      <c r="AJ8" s="627"/>
      <c r="AK8" s="627"/>
      <c r="AL8" s="628">
        <v>0.5</v>
      </c>
      <c r="AM8" s="629"/>
      <c r="AN8" s="629"/>
      <c r="AO8" s="630"/>
      <c r="AP8" s="620" t="s">
        <v>243</v>
      </c>
      <c r="AQ8" s="621"/>
      <c r="AR8" s="621"/>
      <c r="AS8" s="621"/>
      <c r="AT8" s="621"/>
      <c r="AU8" s="621"/>
      <c r="AV8" s="621"/>
      <c r="AW8" s="621"/>
      <c r="AX8" s="621"/>
      <c r="AY8" s="621"/>
      <c r="AZ8" s="621"/>
      <c r="BA8" s="621"/>
      <c r="BB8" s="621"/>
      <c r="BC8" s="621"/>
      <c r="BD8" s="621"/>
      <c r="BE8" s="621"/>
      <c r="BF8" s="622"/>
      <c r="BG8" s="623">
        <v>128100</v>
      </c>
      <c r="BH8" s="624"/>
      <c r="BI8" s="624"/>
      <c r="BJ8" s="624"/>
      <c r="BK8" s="624"/>
      <c r="BL8" s="624"/>
      <c r="BM8" s="624"/>
      <c r="BN8" s="625"/>
      <c r="BO8" s="626">
        <v>1</v>
      </c>
      <c r="BP8" s="626"/>
      <c r="BQ8" s="626"/>
      <c r="BR8" s="626"/>
      <c r="BS8" s="627" t="s">
        <v>238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12041548</v>
      </c>
      <c r="CS8" s="624"/>
      <c r="CT8" s="624"/>
      <c r="CU8" s="624"/>
      <c r="CV8" s="624"/>
      <c r="CW8" s="624"/>
      <c r="CX8" s="624"/>
      <c r="CY8" s="625"/>
      <c r="CZ8" s="626">
        <v>39.299999999999997</v>
      </c>
      <c r="DA8" s="626"/>
      <c r="DB8" s="626"/>
      <c r="DC8" s="626"/>
      <c r="DD8" s="632">
        <v>311998</v>
      </c>
      <c r="DE8" s="624"/>
      <c r="DF8" s="624"/>
      <c r="DG8" s="624"/>
      <c r="DH8" s="624"/>
      <c r="DI8" s="624"/>
      <c r="DJ8" s="624"/>
      <c r="DK8" s="624"/>
      <c r="DL8" s="624"/>
      <c r="DM8" s="624"/>
      <c r="DN8" s="624"/>
      <c r="DO8" s="624"/>
      <c r="DP8" s="625"/>
      <c r="DQ8" s="632">
        <v>6585203</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57447</v>
      </c>
      <c r="S9" s="624"/>
      <c r="T9" s="624"/>
      <c r="U9" s="624"/>
      <c r="V9" s="624"/>
      <c r="W9" s="624"/>
      <c r="X9" s="624"/>
      <c r="Y9" s="625"/>
      <c r="Z9" s="626">
        <v>0.2</v>
      </c>
      <c r="AA9" s="626"/>
      <c r="AB9" s="626"/>
      <c r="AC9" s="626"/>
      <c r="AD9" s="627">
        <v>57447</v>
      </c>
      <c r="AE9" s="627"/>
      <c r="AF9" s="627"/>
      <c r="AG9" s="627"/>
      <c r="AH9" s="627"/>
      <c r="AI9" s="627"/>
      <c r="AJ9" s="627"/>
      <c r="AK9" s="627"/>
      <c r="AL9" s="628">
        <v>0.3</v>
      </c>
      <c r="AM9" s="629"/>
      <c r="AN9" s="629"/>
      <c r="AO9" s="630"/>
      <c r="AP9" s="620" t="s">
        <v>246</v>
      </c>
      <c r="AQ9" s="621"/>
      <c r="AR9" s="621"/>
      <c r="AS9" s="621"/>
      <c r="AT9" s="621"/>
      <c r="AU9" s="621"/>
      <c r="AV9" s="621"/>
      <c r="AW9" s="621"/>
      <c r="AX9" s="621"/>
      <c r="AY9" s="621"/>
      <c r="AZ9" s="621"/>
      <c r="BA9" s="621"/>
      <c r="BB9" s="621"/>
      <c r="BC9" s="621"/>
      <c r="BD9" s="621"/>
      <c r="BE9" s="621"/>
      <c r="BF9" s="622"/>
      <c r="BG9" s="623">
        <v>4218647</v>
      </c>
      <c r="BH9" s="624"/>
      <c r="BI9" s="624"/>
      <c r="BJ9" s="624"/>
      <c r="BK9" s="624"/>
      <c r="BL9" s="624"/>
      <c r="BM9" s="624"/>
      <c r="BN9" s="625"/>
      <c r="BO9" s="626">
        <v>33.1</v>
      </c>
      <c r="BP9" s="626"/>
      <c r="BQ9" s="626"/>
      <c r="BR9" s="626"/>
      <c r="BS9" s="627" t="s">
        <v>238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2806358</v>
      </c>
      <c r="CS9" s="624"/>
      <c r="CT9" s="624"/>
      <c r="CU9" s="624"/>
      <c r="CV9" s="624"/>
      <c r="CW9" s="624"/>
      <c r="CX9" s="624"/>
      <c r="CY9" s="625"/>
      <c r="CZ9" s="626">
        <v>9.1999999999999993</v>
      </c>
      <c r="DA9" s="626"/>
      <c r="DB9" s="626"/>
      <c r="DC9" s="626"/>
      <c r="DD9" s="632">
        <v>104608</v>
      </c>
      <c r="DE9" s="624"/>
      <c r="DF9" s="624"/>
      <c r="DG9" s="624"/>
      <c r="DH9" s="624"/>
      <c r="DI9" s="624"/>
      <c r="DJ9" s="624"/>
      <c r="DK9" s="624"/>
      <c r="DL9" s="624"/>
      <c r="DM9" s="624"/>
      <c r="DN9" s="624"/>
      <c r="DO9" s="624"/>
      <c r="DP9" s="625"/>
      <c r="DQ9" s="632">
        <v>2133753</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131</v>
      </c>
      <c r="AA10" s="626"/>
      <c r="AB10" s="626"/>
      <c r="AC10" s="626"/>
      <c r="AD10" s="627" t="s">
        <v>238</v>
      </c>
      <c r="AE10" s="627"/>
      <c r="AF10" s="627"/>
      <c r="AG10" s="627"/>
      <c r="AH10" s="627"/>
      <c r="AI10" s="627"/>
      <c r="AJ10" s="627"/>
      <c r="AK10" s="627"/>
      <c r="AL10" s="628" t="s">
        <v>238</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232186</v>
      </c>
      <c r="BH10" s="624"/>
      <c r="BI10" s="624"/>
      <c r="BJ10" s="624"/>
      <c r="BK10" s="624"/>
      <c r="BL10" s="624"/>
      <c r="BM10" s="624"/>
      <c r="BN10" s="625"/>
      <c r="BO10" s="626">
        <v>1.8</v>
      </c>
      <c r="BP10" s="626"/>
      <c r="BQ10" s="626"/>
      <c r="BR10" s="626"/>
      <c r="BS10" s="627" t="s">
        <v>238</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171156</v>
      </c>
      <c r="CS10" s="624"/>
      <c r="CT10" s="624"/>
      <c r="CU10" s="624"/>
      <c r="CV10" s="624"/>
      <c r="CW10" s="624"/>
      <c r="CX10" s="624"/>
      <c r="CY10" s="625"/>
      <c r="CZ10" s="626">
        <v>0.6</v>
      </c>
      <c r="DA10" s="626"/>
      <c r="DB10" s="626"/>
      <c r="DC10" s="626"/>
      <c r="DD10" s="632">
        <v>11479</v>
      </c>
      <c r="DE10" s="624"/>
      <c r="DF10" s="624"/>
      <c r="DG10" s="624"/>
      <c r="DH10" s="624"/>
      <c r="DI10" s="624"/>
      <c r="DJ10" s="624"/>
      <c r="DK10" s="624"/>
      <c r="DL10" s="624"/>
      <c r="DM10" s="624"/>
      <c r="DN10" s="624"/>
      <c r="DO10" s="624"/>
      <c r="DP10" s="625"/>
      <c r="DQ10" s="632">
        <v>167286</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1662773</v>
      </c>
      <c r="S11" s="624"/>
      <c r="T11" s="624"/>
      <c r="U11" s="624"/>
      <c r="V11" s="624"/>
      <c r="W11" s="624"/>
      <c r="X11" s="624"/>
      <c r="Y11" s="625"/>
      <c r="Z11" s="628">
        <v>5.2</v>
      </c>
      <c r="AA11" s="629"/>
      <c r="AB11" s="629"/>
      <c r="AC11" s="635"/>
      <c r="AD11" s="632">
        <v>1662773</v>
      </c>
      <c r="AE11" s="624"/>
      <c r="AF11" s="624"/>
      <c r="AG11" s="624"/>
      <c r="AH11" s="624"/>
      <c r="AI11" s="624"/>
      <c r="AJ11" s="624"/>
      <c r="AK11" s="625"/>
      <c r="AL11" s="628">
        <v>9.6999999999999993</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982830</v>
      </c>
      <c r="BH11" s="624"/>
      <c r="BI11" s="624"/>
      <c r="BJ11" s="624"/>
      <c r="BK11" s="624"/>
      <c r="BL11" s="624"/>
      <c r="BM11" s="624"/>
      <c r="BN11" s="625"/>
      <c r="BO11" s="626">
        <v>7.7</v>
      </c>
      <c r="BP11" s="626"/>
      <c r="BQ11" s="626"/>
      <c r="BR11" s="626"/>
      <c r="BS11" s="627">
        <v>266014</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186873</v>
      </c>
      <c r="CS11" s="624"/>
      <c r="CT11" s="624"/>
      <c r="CU11" s="624"/>
      <c r="CV11" s="624"/>
      <c r="CW11" s="624"/>
      <c r="CX11" s="624"/>
      <c r="CY11" s="625"/>
      <c r="CZ11" s="626">
        <v>0.6</v>
      </c>
      <c r="DA11" s="626"/>
      <c r="DB11" s="626"/>
      <c r="DC11" s="626"/>
      <c r="DD11" s="632">
        <v>90159</v>
      </c>
      <c r="DE11" s="624"/>
      <c r="DF11" s="624"/>
      <c r="DG11" s="624"/>
      <c r="DH11" s="624"/>
      <c r="DI11" s="624"/>
      <c r="DJ11" s="624"/>
      <c r="DK11" s="624"/>
      <c r="DL11" s="624"/>
      <c r="DM11" s="624"/>
      <c r="DN11" s="624"/>
      <c r="DO11" s="624"/>
      <c r="DP11" s="625"/>
      <c r="DQ11" s="632">
        <v>137278</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t="s">
        <v>238</v>
      </c>
      <c r="S12" s="624"/>
      <c r="T12" s="624"/>
      <c r="U12" s="624"/>
      <c r="V12" s="624"/>
      <c r="W12" s="624"/>
      <c r="X12" s="624"/>
      <c r="Y12" s="625"/>
      <c r="Z12" s="626" t="s">
        <v>238</v>
      </c>
      <c r="AA12" s="626"/>
      <c r="AB12" s="626"/>
      <c r="AC12" s="626"/>
      <c r="AD12" s="627" t="s">
        <v>238</v>
      </c>
      <c r="AE12" s="627"/>
      <c r="AF12" s="627"/>
      <c r="AG12" s="627"/>
      <c r="AH12" s="627"/>
      <c r="AI12" s="627"/>
      <c r="AJ12" s="627"/>
      <c r="AK12" s="627"/>
      <c r="AL12" s="628" t="s">
        <v>238</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5802824</v>
      </c>
      <c r="BH12" s="624"/>
      <c r="BI12" s="624"/>
      <c r="BJ12" s="624"/>
      <c r="BK12" s="624"/>
      <c r="BL12" s="624"/>
      <c r="BM12" s="624"/>
      <c r="BN12" s="625"/>
      <c r="BO12" s="626">
        <v>45.5</v>
      </c>
      <c r="BP12" s="626"/>
      <c r="BQ12" s="626"/>
      <c r="BR12" s="626"/>
      <c r="BS12" s="627" t="s">
        <v>131</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419729</v>
      </c>
      <c r="CS12" s="624"/>
      <c r="CT12" s="624"/>
      <c r="CU12" s="624"/>
      <c r="CV12" s="624"/>
      <c r="CW12" s="624"/>
      <c r="CX12" s="624"/>
      <c r="CY12" s="625"/>
      <c r="CZ12" s="626">
        <v>1.4</v>
      </c>
      <c r="DA12" s="626"/>
      <c r="DB12" s="626"/>
      <c r="DC12" s="626"/>
      <c r="DD12" s="632">
        <v>23983</v>
      </c>
      <c r="DE12" s="624"/>
      <c r="DF12" s="624"/>
      <c r="DG12" s="624"/>
      <c r="DH12" s="624"/>
      <c r="DI12" s="624"/>
      <c r="DJ12" s="624"/>
      <c r="DK12" s="624"/>
      <c r="DL12" s="624"/>
      <c r="DM12" s="624"/>
      <c r="DN12" s="624"/>
      <c r="DO12" s="624"/>
      <c r="DP12" s="625"/>
      <c r="DQ12" s="632">
        <v>257055</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131</v>
      </c>
      <c r="AA13" s="626"/>
      <c r="AB13" s="626"/>
      <c r="AC13" s="626"/>
      <c r="AD13" s="627" t="s">
        <v>238</v>
      </c>
      <c r="AE13" s="627"/>
      <c r="AF13" s="627"/>
      <c r="AG13" s="627"/>
      <c r="AH13" s="627"/>
      <c r="AI13" s="627"/>
      <c r="AJ13" s="627"/>
      <c r="AK13" s="627"/>
      <c r="AL13" s="628" t="s">
        <v>238</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5789915</v>
      </c>
      <c r="BH13" s="624"/>
      <c r="BI13" s="624"/>
      <c r="BJ13" s="624"/>
      <c r="BK13" s="624"/>
      <c r="BL13" s="624"/>
      <c r="BM13" s="624"/>
      <c r="BN13" s="625"/>
      <c r="BO13" s="626">
        <v>45.4</v>
      </c>
      <c r="BP13" s="626"/>
      <c r="BQ13" s="626"/>
      <c r="BR13" s="626"/>
      <c r="BS13" s="627" t="s">
        <v>238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4008900</v>
      </c>
      <c r="CS13" s="624"/>
      <c r="CT13" s="624"/>
      <c r="CU13" s="624"/>
      <c r="CV13" s="624"/>
      <c r="CW13" s="624"/>
      <c r="CX13" s="624"/>
      <c r="CY13" s="625"/>
      <c r="CZ13" s="626">
        <v>13.1</v>
      </c>
      <c r="DA13" s="626"/>
      <c r="DB13" s="626"/>
      <c r="DC13" s="626"/>
      <c r="DD13" s="632">
        <v>1909818</v>
      </c>
      <c r="DE13" s="624"/>
      <c r="DF13" s="624"/>
      <c r="DG13" s="624"/>
      <c r="DH13" s="624"/>
      <c r="DI13" s="624"/>
      <c r="DJ13" s="624"/>
      <c r="DK13" s="624"/>
      <c r="DL13" s="624"/>
      <c r="DM13" s="624"/>
      <c r="DN13" s="624"/>
      <c r="DO13" s="624"/>
      <c r="DP13" s="625"/>
      <c r="DQ13" s="632">
        <v>2082859</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2</v>
      </c>
      <c r="S14" s="624"/>
      <c r="T14" s="624"/>
      <c r="U14" s="624"/>
      <c r="V14" s="624"/>
      <c r="W14" s="624"/>
      <c r="X14" s="624"/>
      <c r="Y14" s="625"/>
      <c r="Z14" s="626">
        <v>0</v>
      </c>
      <c r="AA14" s="626"/>
      <c r="AB14" s="626"/>
      <c r="AC14" s="626"/>
      <c r="AD14" s="627">
        <v>2</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131927</v>
      </c>
      <c r="BH14" s="624"/>
      <c r="BI14" s="624"/>
      <c r="BJ14" s="624"/>
      <c r="BK14" s="624"/>
      <c r="BL14" s="624"/>
      <c r="BM14" s="624"/>
      <c r="BN14" s="625"/>
      <c r="BO14" s="626">
        <v>1</v>
      </c>
      <c r="BP14" s="626"/>
      <c r="BQ14" s="626"/>
      <c r="BR14" s="626"/>
      <c r="BS14" s="627" t="s">
        <v>238</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950556</v>
      </c>
      <c r="CS14" s="624"/>
      <c r="CT14" s="624"/>
      <c r="CU14" s="624"/>
      <c r="CV14" s="624"/>
      <c r="CW14" s="624"/>
      <c r="CX14" s="624"/>
      <c r="CY14" s="625"/>
      <c r="CZ14" s="626">
        <v>3.1</v>
      </c>
      <c r="DA14" s="626"/>
      <c r="DB14" s="626"/>
      <c r="DC14" s="626"/>
      <c r="DD14" s="632">
        <v>22638</v>
      </c>
      <c r="DE14" s="624"/>
      <c r="DF14" s="624"/>
      <c r="DG14" s="624"/>
      <c r="DH14" s="624"/>
      <c r="DI14" s="624"/>
      <c r="DJ14" s="624"/>
      <c r="DK14" s="624"/>
      <c r="DL14" s="624"/>
      <c r="DM14" s="624"/>
      <c r="DN14" s="624"/>
      <c r="DO14" s="624"/>
      <c r="DP14" s="625"/>
      <c r="DQ14" s="632">
        <v>922370</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238</v>
      </c>
      <c r="AA15" s="626"/>
      <c r="AB15" s="626"/>
      <c r="AC15" s="626"/>
      <c r="AD15" s="627" t="s">
        <v>238</v>
      </c>
      <c r="AE15" s="627"/>
      <c r="AF15" s="627"/>
      <c r="AG15" s="627"/>
      <c r="AH15" s="627"/>
      <c r="AI15" s="627"/>
      <c r="AJ15" s="627"/>
      <c r="AK15" s="627"/>
      <c r="AL15" s="628" t="s">
        <v>238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474313</v>
      </c>
      <c r="BH15" s="624"/>
      <c r="BI15" s="624"/>
      <c r="BJ15" s="624"/>
      <c r="BK15" s="624"/>
      <c r="BL15" s="624"/>
      <c r="BM15" s="624"/>
      <c r="BN15" s="625"/>
      <c r="BO15" s="626">
        <v>3.7</v>
      </c>
      <c r="BP15" s="626"/>
      <c r="BQ15" s="626"/>
      <c r="BR15" s="626"/>
      <c r="BS15" s="627" t="s">
        <v>238</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4179134</v>
      </c>
      <c r="CS15" s="624"/>
      <c r="CT15" s="624"/>
      <c r="CU15" s="624"/>
      <c r="CV15" s="624"/>
      <c r="CW15" s="624"/>
      <c r="CX15" s="624"/>
      <c r="CY15" s="625"/>
      <c r="CZ15" s="626">
        <v>13.6</v>
      </c>
      <c r="DA15" s="626"/>
      <c r="DB15" s="626"/>
      <c r="DC15" s="626"/>
      <c r="DD15" s="632">
        <v>1442696</v>
      </c>
      <c r="DE15" s="624"/>
      <c r="DF15" s="624"/>
      <c r="DG15" s="624"/>
      <c r="DH15" s="624"/>
      <c r="DI15" s="624"/>
      <c r="DJ15" s="624"/>
      <c r="DK15" s="624"/>
      <c r="DL15" s="624"/>
      <c r="DM15" s="624"/>
      <c r="DN15" s="624"/>
      <c r="DO15" s="624"/>
      <c r="DP15" s="625"/>
      <c r="DQ15" s="632">
        <v>2410693</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39022</v>
      </c>
      <c r="S16" s="624"/>
      <c r="T16" s="624"/>
      <c r="U16" s="624"/>
      <c r="V16" s="624"/>
      <c r="W16" s="624"/>
      <c r="X16" s="624"/>
      <c r="Y16" s="625"/>
      <c r="Z16" s="626">
        <v>0.1</v>
      </c>
      <c r="AA16" s="626"/>
      <c r="AB16" s="626"/>
      <c r="AC16" s="626"/>
      <c r="AD16" s="627">
        <v>39022</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238</v>
      </c>
      <c r="BP16" s="626"/>
      <c r="BQ16" s="626"/>
      <c r="BR16" s="626"/>
      <c r="BS16" s="627" t="s">
        <v>238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238</v>
      </c>
      <c r="CS16" s="624"/>
      <c r="CT16" s="624"/>
      <c r="CU16" s="624"/>
      <c r="CV16" s="624"/>
      <c r="CW16" s="624"/>
      <c r="CX16" s="624"/>
      <c r="CY16" s="625"/>
      <c r="CZ16" s="626" t="s">
        <v>238</v>
      </c>
      <c r="DA16" s="626"/>
      <c r="DB16" s="626"/>
      <c r="DC16" s="626"/>
      <c r="DD16" s="632" t="s">
        <v>238</v>
      </c>
      <c r="DE16" s="624"/>
      <c r="DF16" s="624"/>
      <c r="DG16" s="624"/>
      <c r="DH16" s="624"/>
      <c r="DI16" s="624"/>
      <c r="DJ16" s="624"/>
      <c r="DK16" s="624"/>
      <c r="DL16" s="624"/>
      <c r="DM16" s="624"/>
      <c r="DN16" s="624"/>
      <c r="DO16" s="624"/>
      <c r="DP16" s="625"/>
      <c r="DQ16" s="632" t="s">
        <v>238</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208610</v>
      </c>
      <c r="S17" s="624"/>
      <c r="T17" s="624"/>
      <c r="U17" s="624"/>
      <c r="V17" s="624"/>
      <c r="W17" s="624"/>
      <c r="X17" s="624"/>
      <c r="Y17" s="625"/>
      <c r="Z17" s="626">
        <v>0.6</v>
      </c>
      <c r="AA17" s="626"/>
      <c r="AB17" s="626"/>
      <c r="AC17" s="626"/>
      <c r="AD17" s="627">
        <v>208610</v>
      </c>
      <c r="AE17" s="627"/>
      <c r="AF17" s="627"/>
      <c r="AG17" s="627"/>
      <c r="AH17" s="627"/>
      <c r="AI17" s="627"/>
      <c r="AJ17" s="627"/>
      <c r="AK17" s="627"/>
      <c r="AL17" s="628">
        <v>1.2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238</v>
      </c>
      <c r="BP17" s="626"/>
      <c r="BQ17" s="626"/>
      <c r="BR17" s="626"/>
      <c r="BS17" s="627" t="s">
        <v>238</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2239259</v>
      </c>
      <c r="CS17" s="624"/>
      <c r="CT17" s="624"/>
      <c r="CU17" s="624"/>
      <c r="CV17" s="624"/>
      <c r="CW17" s="624"/>
      <c r="CX17" s="624"/>
      <c r="CY17" s="625"/>
      <c r="CZ17" s="626">
        <v>7.3</v>
      </c>
      <c r="DA17" s="626"/>
      <c r="DB17" s="626"/>
      <c r="DC17" s="626"/>
      <c r="DD17" s="632" t="s">
        <v>238</v>
      </c>
      <c r="DE17" s="624"/>
      <c r="DF17" s="624"/>
      <c r="DG17" s="624"/>
      <c r="DH17" s="624"/>
      <c r="DI17" s="624"/>
      <c r="DJ17" s="624"/>
      <c r="DK17" s="624"/>
      <c r="DL17" s="624"/>
      <c r="DM17" s="624"/>
      <c r="DN17" s="624"/>
      <c r="DO17" s="624"/>
      <c r="DP17" s="625"/>
      <c r="DQ17" s="632">
        <v>2239259</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120926</v>
      </c>
      <c r="S18" s="624"/>
      <c r="T18" s="624"/>
      <c r="U18" s="624"/>
      <c r="V18" s="624"/>
      <c r="W18" s="624"/>
      <c r="X18" s="624"/>
      <c r="Y18" s="625"/>
      <c r="Z18" s="626">
        <v>0.4</v>
      </c>
      <c r="AA18" s="626"/>
      <c r="AB18" s="626"/>
      <c r="AC18" s="626"/>
      <c r="AD18" s="627">
        <v>120926</v>
      </c>
      <c r="AE18" s="627"/>
      <c r="AF18" s="627"/>
      <c r="AG18" s="627"/>
      <c r="AH18" s="627"/>
      <c r="AI18" s="627"/>
      <c r="AJ18" s="627"/>
      <c r="AK18" s="627"/>
      <c r="AL18" s="628">
        <v>0.7</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238</v>
      </c>
      <c r="DA18" s="626"/>
      <c r="DB18" s="626"/>
      <c r="DC18" s="626"/>
      <c r="DD18" s="632" t="s">
        <v>238</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113267</v>
      </c>
      <c r="S19" s="624"/>
      <c r="T19" s="624"/>
      <c r="U19" s="624"/>
      <c r="V19" s="624"/>
      <c r="W19" s="624"/>
      <c r="X19" s="624"/>
      <c r="Y19" s="625"/>
      <c r="Z19" s="626">
        <v>0.4</v>
      </c>
      <c r="AA19" s="626"/>
      <c r="AB19" s="626"/>
      <c r="AC19" s="626"/>
      <c r="AD19" s="627">
        <v>113267</v>
      </c>
      <c r="AE19" s="627"/>
      <c r="AF19" s="627"/>
      <c r="AG19" s="627"/>
      <c r="AH19" s="627"/>
      <c r="AI19" s="627"/>
      <c r="AJ19" s="627"/>
      <c r="AK19" s="627"/>
      <c r="AL19" s="628">
        <v>0.7</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777780</v>
      </c>
      <c r="BH19" s="624"/>
      <c r="BI19" s="624"/>
      <c r="BJ19" s="624"/>
      <c r="BK19" s="624"/>
      <c r="BL19" s="624"/>
      <c r="BM19" s="624"/>
      <c r="BN19" s="625"/>
      <c r="BO19" s="626">
        <v>6.1</v>
      </c>
      <c r="BP19" s="626"/>
      <c r="BQ19" s="626"/>
      <c r="BR19" s="626"/>
      <c r="BS19" s="627" t="s">
        <v>238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238</v>
      </c>
      <c r="DA19" s="626"/>
      <c r="DB19" s="626"/>
      <c r="DC19" s="626"/>
      <c r="DD19" s="632" t="s">
        <v>238</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7659</v>
      </c>
      <c r="S20" s="624"/>
      <c r="T20" s="624"/>
      <c r="U20" s="624"/>
      <c r="V20" s="624"/>
      <c r="W20" s="624"/>
      <c r="X20" s="624"/>
      <c r="Y20" s="625"/>
      <c r="Z20" s="626">
        <v>0</v>
      </c>
      <c r="AA20" s="626"/>
      <c r="AB20" s="626"/>
      <c r="AC20" s="626"/>
      <c r="AD20" s="627">
        <v>7659</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777780</v>
      </c>
      <c r="BH20" s="624"/>
      <c r="BI20" s="624"/>
      <c r="BJ20" s="624"/>
      <c r="BK20" s="624"/>
      <c r="BL20" s="624"/>
      <c r="BM20" s="624"/>
      <c r="BN20" s="625"/>
      <c r="BO20" s="626">
        <v>6.1</v>
      </c>
      <c r="BP20" s="626"/>
      <c r="BQ20" s="626"/>
      <c r="BR20" s="626"/>
      <c r="BS20" s="627" t="s">
        <v>238</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30635591</v>
      </c>
      <c r="CS20" s="624"/>
      <c r="CT20" s="624"/>
      <c r="CU20" s="624"/>
      <c r="CV20" s="624"/>
      <c r="CW20" s="624"/>
      <c r="CX20" s="624"/>
      <c r="CY20" s="625"/>
      <c r="CZ20" s="626">
        <v>100</v>
      </c>
      <c r="DA20" s="626"/>
      <c r="DB20" s="626"/>
      <c r="DC20" s="626"/>
      <c r="DD20" s="632">
        <v>4052053</v>
      </c>
      <c r="DE20" s="624"/>
      <c r="DF20" s="624"/>
      <c r="DG20" s="624"/>
      <c r="DH20" s="624"/>
      <c r="DI20" s="624"/>
      <c r="DJ20" s="624"/>
      <c r="DK20" s="624"/>
      <c r="DL20" s="624"/>
      <c r="DM20" s="624"/>
      <c r="DN20" s="624"/>
      <c r="DO20" s="624"/>
      <c r="DP20" s="625"/>
      <c r="DQ20" s="632">
        <v>20198606</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3251472</v>
      </c>
      <c r="S21" s="624"/>
      <c r="T21" s="624"/>
      <c r="U21" s="624"/>
      <c r="V21" s="624"/>
      <c r="W21" s="624"/>
      <c r="X21" s="624"/>
      <c r="Y21" s="625"/>
      <c r="Z21" s="626">
        <v>10.1</v>
      </c>
      <c r="AA21" s="626"/>
      <c r="AB21" s="626"/>
      <c r="AC21" s="626"/>
      <c r="AD21" s="627">
        <v>2970786</v>
      </c>
      <c r="AE21" s="627"/>
      <c r="AF21" s="627"/>
      <c r="AG21" s="627"/>
      <c r="AH21" s="627"/>
      <c r="AI21" s="627"/>
      <c r="AJ21" s="627"/>
      <c r="AK21" s="627"/>
      <c r="AL21" s="628">
        <v>17.399999999999999</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238</v>
      </c>
      <c r="BH21" s="624"/>
      <c r="BI21" s="624"/>
      <c r="BJ21" s="624"/>
      <c r="BK21" s="624"/>
      <c r="BL21" s="624"/>
      <c r="BM21" s="624"/>
      <c r="BN21" s="625"/>
      <c r="BO21" s="626" t="s">
        <v>238</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2970786</v>
      </c>
      <c r="S22" s="624"/>
      <c r="T22" s="624"/>
      <c r="U22" s="624"/>
      <c r="V22" s="624"/>
      <c r="W22" s="624"/>
      <c r="X22" s="624"/>
      <c r="Y22" s="625"/>
      <c r="Z22" s="626">
        <v>9.3000000000000007</v>
      </c>
      <c r="AA22" s="626"/>
      <c r="AB22" s="626"/>
      <c r="AC22" s="626"/>
      <c r="AD22" s="627">
        <v>2970786</v>
      </c>
      <c r="AE22" s="627"/>
      <c r="AF22" s="627"/>
      <c r="AG22" s="627"/>
      <c r="AH22" s="627"/>
      <c r="AI22" s="627"/>
      <c r="AJ22" s="627"/>
      <c r="AK22" s="627"/>
      <c r="AL22" s="628">
        <v>17.399999999999999</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238</v>
      </c>
      <c r="BP22" s="626"/>
      <c r="BQ22" s="626"/>
      <c r="BR22" s="626"/>
      <c r="BS22" s="627" t="s">
        <v>238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280686</v>
      </c>
      <c r="S23" s="624"/>
      <c r="T23" s="624"/>
      <c r="U23" s="624"/>
      <c r="V23" s="624"/>
      <c r="W23" s="624"/>
      <c r="X23" s="624"/>
      <c r="Y23" s="625"/>
      <c r="Z23" s="626">
        <v>0.9</v>
      </c>
      <c r="AA23" s="626"/>
      <c r="AB23" s="626"/>
      <c r="AC23" s="626"/>
      <c r="AD23" s="627" t="s">
        <v>238</v>
      </c>
      <c r="AE23" s="627"/>
      <c r="AF23" s="627"/>
      <c r="AG23" s="627"/>
      <c r="AH23" s="627"/>
      <c r="AI23" s="627"/>
      <c r="AJ23" s="627"/>
      <c r="AK23" s="627"/>
      <c r="AL23" s="628" t="s">
        <v>238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777780</v>
      </c>
      <c r="BH23" s="624"/>
      <c r="BI23" s="624"/>
      <c r="BJ23" s="624"/>
      <c r="BK23" s="624"/>
      <c r="BL23" s="624"/>
      <c r="BM23" s="624"/>
      <c r="BN23" s="625"/>
      <c r="BO23" s="626">
        <v>6.1</v>
      </c>
      <c r="BP23" s="626"/>
      <c r="BQ23" s="626"/>
      <c r="BR23" s="626"/>
      <c r="BS23" s="627" t="s">
        <v>238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238</v>
      </c>
      <c r="AA24" s="626"/>
      <c r="AB24" s="626"/>
      <c r="AC24" s="626"/>
      <c r="AD24" s="627" t="s">
        <v>238</v>
      </c>
      <c r="AE24" s="627"/>
      <c r="AF24" s="627"/>
      <c r="AG24" s="627"/>
      <c r="AH24" s="627"/>
      <c r="AI24" s="627"/>
      <c r="AJ24" s="627"/>
      <c r="AK24" s="627"/>
      <c r="AL24" s="628" t="s">
        <v>238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238</v>
      </c>
      <c r="BP24" s="626"/>
      <c r="BQ24" s="626"/>
      <c r="BR24" s="626"/>
      <c r="BS24" s="627" t="s">
        <v>238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13604356</v>
      </c>
      <c r="CS24" s="613"/>
      <c r="CT24" s="613"/>
      <c r="CU24" s="613"/>
      <c r="CV24" s="613"/>
      <c r="CW24" s="613"/>
      <c r="CX24" s="613"/>
      <c r="CY24" s="614"/>
      <c r="CZ24" s="617">
        <v>44.4</v>
      </c>
      <c r="DA24" s="618"/>
      <c r="DB24" s="618"/>
      <c r="DC24" s="634"/>
      <c r="DD24" s="658">
        <v>8436887</v>
      </c>
      <c r="DE24" s="613"/>
      <c r="DF24" s="613"/>
      <c r="DG24" s="613"/>
      <c r="DH24" s="613"/>
      <c r="DI24" s="613"/>
      <c r="DJ24" s="613"/>
      <c r="DK24" s="614"/>
      <c r="DL24" s="658">
        <v>8188338</v>
      </c>
      <c r="DM24" s="613"/>
      <c r="DN24" s="613"/>
      <c r="DO24" s="613"/>
      <c r="DP24" s="613"/>
      <c r="DQ24" s="613"/>
      <c r="DR24" s="613"/>
      <c r="DS24" s="613"/>
      <c r="DT24" s="613"/>
      <c r="DU24" s="613"/>
      <c r="DV24" s="614"/>
      <c r="DW24" s="617">
        <v>46.7</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18349597</v>
      </c>
      <c r="S25" s="624"/>
      <c r="T25" s="624"/>
      <c r="U25" s="624"/>
      <c r="V25" s="624"/>
      <c r="W25" s="624"/>
      <c r="X25" s="624"/>
      <c r="Y25" s="625"/>
      <c r="Z25" s="626">
        <v>57.1</v>
      </c>
      <c r="AA25" s="626"/>
      <c r="AB25" s="626"/>
      <c r="AC25" s="626"/>
      <c r="AD25" s="627">
        <v>17021048</v>
      </c>
      <c r="AE25" s="627"/>
      <c r="AF25" s="627"/>
      <c r="AG25" s="627"/>
      <c r="AH25" s="627"/>
      <c r="AI25" s="627"/>
      <c r="AJ25" s="627"/>
      <c r="AK25" s="627"/>
      <c r="AL25" s="628">
        <v>99.5</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238</v>
      </c>
      <c r="BP25" s="626"/>
      <c r="BQ25" s="626"/>
      <c r="BR25" s="626"/>
      <c r="BS25" s="627" t="s">
        <v>238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4316706</v>
      </c>
      <c r="CS25" s="655"/>
      <c r="CT25" s="655"/>
      <c r="CU25" s="655"/>
      <c r="CV25" s="655"/>
      <c r="CW25" s="655"/>
      <c r="CX25" s="655"/>
      <c r="CY25" s="656"/>
      <c r="CZ25" s="628">
        <v>14.1</v>
      </c>
      <c r="DA25" s="653"/>
      <c r="DB25" s="653"/>
      <c r="DC25" s="657"/>
      <c r="DD25" s="632">
        <v>3816315</v>
      </c>
      <c r="DE25" s="655"/>
      <c r="DF25" s="655"/>
      <c r="DG25" s="655"/>
      <c r="DH25" s="655"/>
      <c r="DI25" s="655"/>
      <c r="DJ25" s="655"/>
      <c r="DK25" s="656"/>
      <c r="DL25" s="632">
        <v>3780940</v>
      </c>
      <c r="DM25" s="655"/>
      <c r="DN25" s="655"/>
      <c r="DO25" s="655"/>
      <c r="DP25" s="655"/>
      <c r="DQ25" s="655"/>
      <c r="DR25" s="655"/>
      <c r="DS25" s="655"/>
      <c r="DT25" s="655"/>
      <c r="DU25" s="655"/>
      <c r="DV25" s="656"/>
      <c r="DW25" s="628">
        <v>21.5</v>
      </c>
      <c r="DX25" s="653"/>
      <c r="DY25" s="653"/>
      <c r="DZ25" s="653"/>
      <c r="EA25" s="653"/>
      <c r="EB25" s="653"/>
      <c r="EC25" s="654"/>
    </row>
    <row r="26" spans="2:133" ht="11.25" customHeight="1" x14ac:dyDescent="0.2">
      <c r="B26" s="620" t="s">
        <v>299</v>
      </c>
      <c r="C26" s="621"/>
      <c r="D26" s="621"/>
      <c r="E26" s="621"/>
      <c r="F26" s="621"/>
      <c r="G26" s="621"/>
      <c r="H26" s="621"/>
      <c r="I26" s="621"/>
      <c r="J26" s="621"/>
      <c r="K26" s="621"/>
      <c r="L26" s="621"/>
      <c r="M26" s="621"/>
      <c r="N26" s="621"/>
      <c r="O26" s="621"/>
      <c r="P26" s="621"/>
      <c r="Q26" s="622"/>
      <c r="R26" s="623">
        <v>10457</v>
      </c>
      <c r="S26" s="624"/>
      <c r="T26" s="624"/>
      <c r="U26" s="624"/>
      <c r="V26" s="624"/>
      <c r="W26" s="624"/>
      <c r="X26" s="624"/>
      <c r="Y26" s="625"/>
      <c r="Z26" s="626">
        <v>0</v>
      </c>
      <c r="AA26" s="626"/>
      <c r="AB26" s="626"/>
      <c r="AC26" s="626"/>
      <c r="AD26" s="627">
        <v>10457</v>
      </c>
      <c r="AE26" s="627"/>
      <c r="AF26" s="627"/>
      <c r="AG26" s="627"/>
      <c r="AH26" s="627"/>
      <c r="AI26" s="627"/>
      <c r="AJ26" s="627"/>
      <c r="AK26" s="627"/>
      <c r="AL26" s="628">
        <v>0.1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238</v>
      </c>
      <c r="BH26" s="624"/>
      <c r="BI26" s="624"/>
      <c r="BJ26" s="624"/>
      <c r="BK26" s="624"/>
      <c r="BL26" s="624"/>
      <c r="BM26" s="624"/>
      <c r="BN26" s="625"/>
      <c r="BO26" s="626" t="s">
        <v>131</v>
      </c>
      <c r="BP26" s="626"/>
      <c r="BQ26" s="626"/>
      <c r="BR26" s="626"/>
      <c r="BS26" s="627" t="s">
        <v>238</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2189753</v>
      </c>
      <c r="CS26" s="624"/>
      <c r="CT26" s="624"/>
      <c r="CU26" s="624"/>
      <c r="CV26" s="624"/>
      <c r="CW26" s="624"/>
      <c r="CX26" s="624"/>
      <c r="CY26" s="625"/>
      <c r="CZ26" s="628">
        <v>7.1</v>
      </c>
      <c r="DA26" s="653"/>
      <c r="DB26" s="653"/>
      <c r="DC26" s="657"/>
      <c r="DD26" s="632">
        <v>1861489</v>
      </c>
      <c r="DE26" s="624"/>
      <c r="DF26" s="624"/>
      <c r="DG26" s="624"/>
      <c r="DH26" s="624"/>
      <c r="DI26" s="624"/>
      <c r="DJ26" s="624"/>
      <c r="DK26" s="625"/>
      <c r="DL26" s="632" t="s">
        <v>238</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2">
      <c r="B27" s="620" t="s">
        <v>302</v>
      </c>
      <c r="C27" s="621"/>
      <c r="D27" s="621"/>
      <c r="E27" s="621"/>
      <c r="F27" s="621"/>
      <c r="G27" s="621"/>
      <c r="H27" s="621"/>
      <c r="I27" s="621"/>
      <c r="J27" s="621"/>
      <c r="K27" s="621"/>
      <c r="L27" s="621"/>
      <c r="M27" s="621"/>
      <c r="N27" s="621"/>
      <c r="O27" s="621"/>
      <c r="P27" s="621"/>
      <c r="Q27" s="622"/>
      <c r="R27" s="623">
        <v>64633</v>
      </c>
      <c r="S27" s="624"/>
      <c r="T27" s="624"/>
      <c r="U27" s="624"/>
      <c r="V27" s="624"/>
      <c r="W27" s="624"/>
      <c r="X27" s="624"/>
      <c r="Y27" s="625"/>
      <c r="Z27" s="626">
        <v>0.2</v>
      </c>
      <c r="AA27" s="626"/>
      <c r="AB27" s="626"/>
      <c r="AC27" s="626"/>
      <c r="AD27" s="627" t="s">
        <v>131</v>
      </c>
      <c r="AE27" s="627"/>
      <c r="AF27" s="627"/>
      <c r="AG27" s="627"/>
      <c r="AH27" s="627"/>
      <c r="AI27" s="627"/>
      <c r="AJ27" s="627"/>
      <c r="AK27" s="627"/>
      <c r="AL27" s="628" t="s">
        <v>238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12748607</v>
      </c>
      <c r="BH27" s="624"/>
      <c r="BI27" s="624"/>
      <c r="BJ27" s="624"/>
      <c r="BK27" s="624"/>
      <c r="BL27" s="624"/>
      <c r="BM27" s="624"/>
      <c r="BN27" s="625"/>
      <c r="BO27" s="626">
        <v>100</v>
      </c>
      <c r="BP27" s="626"/>
      <c r="BQ27" s="626"/>
      <c r="BR27" s="626"/>
      <c r="BS27" s="627">
        <v>266014</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7048391</v>
      </c>
      <c r="CS27" s="655"/>
      <c r="CT27" s="655"/>
      <c r="CU27" s="655"/>
      <c r="CV27" s="655"/>
      <c r="CW27" s="655"/>
      <c r="CX27" s="655"/>
      <c r="CY27" s="656"/>
      <c r="CZ27" s="628">
        <v>23</v>
      </c>
      <c r="DA27" s="653"/>
      <c r="DB27" s="653"/>
      <c r="DC27" s="657"/>
      <c r="DD27" s="632">
        <v>2381313</v>
      </c>
      <c r="DE27" s="655"/>
      <c r="DF27" s="655"/>
      <c r="DG27" s="655"/>
      <c r="DH27" s="655"/>
      <c r="DI27" s="655"/>
      <c r="DJ27" s="655"/>
      <c r="DK27" s="656"/>
      <c r="DL27" s="632">
        <v>2168139</v>
      </c>
      <c r="DM27" s="655"/>
      <c r="DN27" s="655"/>
      <c r="DO27" s="655"/>
      <c r="DP27" s="655"/>
      <c r="DQ27" s="655"/>
      <c r="DR27" s="655"/>
      <c r="DS27" s="655"/>
      <c r="DT27" s="655"/>
      <c r="DU27" s="655"/>
      <c r="DV27" s="656"/>
      <c r="DW27" s="628">
        <v>12.4</v>
      </c>
      <c r="DX27" s="653"/>
      <c r="DY27" s="653"/>
      <c r="DZ27" s="653"/>
      <c r="EA27" s="653"/>
      <c r="EB27" s="653"/>
      <c r="EC27" s="654"/>
    </row>
    <row r="28" spans="2:133" ht="11.25" customHeight="1" x14ac:dyDescent="0.2">
      <c r="B28" s="620" t="s">
        <v>305</v>
      </c>
      <c r="C28" s="621"/>
      <c r="D28" s="621"/>
      <c r="E28" s="621"/>
      <c r="F28" s="621"/>
      <c r="G28" s="621"/>
      <c r="H28" s="621"/>
      <c r="I28" s="621"/>
      <c r="J28" s="621"/>
      <c r="K28" s="621"/>
      <c r="L28" s="621"/>
      <c r="M28" s="621"/>
      <c r="N28" s="621"/>
      <c r="O28" s="621"/>
      <c r="P28" s="621"/>
      <c r="Q28" s="622"/>
      <c r="R28" s="623">
        <v>233642</v>
      </c>
      <c r="S28" s="624"/>
      <c r="T28" s="624"/>
      <c r="U28" s="624"/>
      <c r="V28" s="624"/>
      <c r="W28" s="624"/>
      <c r="X28" s="624"/>
      <c r="Y28" s="625"/>
      <c r="Z28" s="626">
        <v>0.7</v>
      </c>
      <c r="AA28" s="626"/>
      <c r="AB28" s="626"/>
      <c r="AC28" s="626"/>
      <c r="AD28" s="627">
        <v>68842</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2239259</v>
      </c>
      <c r="CS28" s="624"/>
      <c r="CT28" s="624"/>
      <c r="CU28" s="624"/>
      <c r="CV28" s="624"/>
      <c r="CW28" s="624"/>
      <c r="CX28" s="624"/>
      <c r="CY28" s="625"/>
      <c r="CZ28" s="628">
        <v>7.3</v>
      </c>
      <c r="DA28" s="653"/>
      <c r="DB28" s="653"/>
      <c r="DC28" s="657"/>
      <c r="DD28" s="632">
        <v>2239259</v>
      </c>
      <c r="DE28" s="624"/>
      <c r="DF28" s="624"/>
      <c r="DG28" s="624"/>
      <c r="DH28" s="624"/>
      <c r="DI28" s="624"/>
      <c r="DJ28" s="624"/>
      <c r="DK28" s="625"/>
      <c r="DL28" s="632">
        <v>2239259</v>
      </c>
      <c r="DM28" s="624"/>
      <c r="DN28" s="624"/>
      <c r="DO28" s="624"/>
      <c r="DP28" s="624"/>
      <c r="DQ28" s="624"/>
      <c r="DR28" s="624"/>
      <c r="DS28" s="624"/>
      <c r="DT28" s="624"/>
      <c r="DU28" s="624"/>
      <c r="DV28" s="625"/>
      <c r="DW28" s="628">
        <v>12.8</v>
      </c>
      <c r="DX28" s="653"/>
      <c r="DY28" s="653"/>
      <c r="DZ28" s="653"/>
      <c r="EA28" s="653"/>
      <c r="EB28" s="653"/>
      <c r="EC28" s="654"/>
    </row>
    <row r="29" spans="2:133" ht="11.25" customHeight="1" x14ac:dyDescent="0.2">
      <c r="B29" s="620" t="s">
        <v>307</v>
      </c>
      <c r="C29" s="621"/>
      <c r="D29" s="621"/>
      <c r="E29" s="621"/>
      <c r="F29" s="621"/>
      <c r="G29" s="621"/>
      <c r="H29" s="621"/>
      <c r="I29" s="621"/>
      <c r="J29" s="621"/>
      <c r="K29" s="621"/>
      <c r="L29" s="621"/>
      <c r="M29" s="621"/>
      <c r="N29" s="621"/>
      <c r="O29" s="621"/>
      <c r="P29" s="621"/>
      <c r="Q29" s="622"/>
      <c r="R29" s="623">
        <v>179940</v>
      </c>
      <c r="S29" s="624"/>
      <c r="T29" s="624"/>
      <c r="U29" s="624"/>
      <c r="V29" s="624"/>
      <c r="W29" s="624"/>
      <c r="X29" s="624"/>
      <c r="Y29" s="625"/>
      <c r="Z29" s="626">
        <v>0.6</v>
      </c>
      <c r="AA29" s="626"/>
      <c r="AB29" s="626"/>
      <c r="AC29" s="626"/>
      <c r="AD29" s="627" t="s">
        <v>238</v>
      </c>
      <c r="AE29" s="627"/>
      <c r="AF29" s="627"/>
      <c r="AG29" s="627"/>
      <c r="AH29" s="627"/>
      <c r="AI29" s="627"/>
      <c r="AJ29" s="627"/>
      <c r="AK29" s="627"/>
      <c r="AL29" s="628" t="s">
        <v>238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2239259</v>
      </c>
      <c r="CS29" s="655"/>
      <c r="CT29" s="655"/>
      <c r="CU29" s="655"/>
      <c r="CV29" s="655"/>
      <c r="CW29" s="655"/>
      <c r="CX29" s="655"/>
      <c r="CY29" s="656"/>
      <c r="CZ29" s="628">
        <v>7.3</v>
      </c>
      <c r="DA29" s="653"/>
      <c r="DB29" s="653"/>
      <c r="DC29" s="657"/>
      <c r="DD29" s="632">
        <v>2239259</v>
      </c>
      <c r="DE29" s="655"/>
      <c r="DF29" s="655"/>
      <c r="DG29" s="655"/>
      <c r="DH29" s="655"/>
      <c r="DI29" s="655"/>
      <c r="DJ29" s="655"/>
      <c r="DK29" s="656"/>
      <c r="DL29" s="632">
        <v>2239259</v>
      </c>
      <c r="DM29" s="655"/>
      <c r="DN29" s="655"/>
      <c r="DO29" s="655"/>
      <c r="DP29" s="655"/>
      <c r="DQ29" s="655"/>
      <c r="DR29" s="655"/>
      <c r="DS29" s="655"/>
      <c r="DT29" s="655"/>
      <c r="DU29" s="655"/>
      <c r="DV29" s="656"/>
      <c r="DW29" s="628">
        <v>12.8</v>
      </c>
      <c r="DX29" s="653"/>
      <c r="DY29" s="653"/>
      <c r="DZ29" s="653"/>
      <c r="EA29" s="653"/>
      <c r="EB29" s="653"/>
      <c r="EC29" s="654"/>
    </row>
    <row r="30" spans="2:133" ht="11.25" customHeight="1" x14ac:dyDescent="0.2">
      <c r="B30" s="620" t="s">
        <v>310</v>
      </c>
      <c r="C30" s="621"/>
      <c r="D30" s="621"/>
      <c r="E30" s="621"/>
      <c r="F30" s="621"/>
      <c r="G30" s="621"/>
      <c r="H30" s="621"/>
      <c r="I30" s="621"/>
      <c r="J30" s="621"/>
      <c r="K30" s="621"/>
      <c r="L30" s="621"/>
      <c r="M30" s="621"/>
      <c r="N30" s="621"/>
      <c r="O30" s="621"/>
      <c r="P30" s="621"/>
      <c r="Q30" s="622"/>
      <c r="R30" s="623">
        <v>5182013</v>
      </c>
      <c r="S30" s="624"/>
      <c r="T30" s="624"/>
      <c r="U30" s="624"/>
      <c r="V30" s="624"/>
      <c r="W30" s="624"/>
      <c r="X30" s="624"/>
      <c r="Y30" s="625"/>
      <c r="Z30" s="626">
        <v>16.100000000000001</v>
      </c>
      <c r="AA30" s="626"/>
      <c r="AB30" s="626"/>
      <c r="AC30" s="626"/>
      <c r="AD30" s="627" t="s">
        <v>238</v>
      </c>
      <c r="AE30" s="627"/>
      <c r="AF30" s="627"/>
      <c r="AG30" s="627"/>
      <c r="AH30" s="627"/>
      <c r="AI30" s="627"/>
      <c r="AJ30" s="627"/>
      <c r="AK30" s="627"/>
      <c r="AL30" s="628" t="s">
        <v>238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2200177</v>
      </c>
      <c r="CS30" s="624"/>
      <c r="CT30" s="624"/>
      <c r="CU30" s="624"/>
      <c r="CV30" s="624"/>
      <c r="CW30" s="624"/>
      <c r="CX30" s="624"/>
      <c r="CY30" s="625"/>
      <c r="CZ30" s="628">
        <v>7.2</v>
      </c>
      <c r="DA30" s="653"/>
      <c r="DB30" s="653"/>
      <c r="DC30" s="657"/>
      <c r="DD30" s="632">
        <v>2200177</v>
      </c>
      <c r="DE30" s="624"/>
      <c r="DF30" s="624"/>
      <c r="DG30" s="624"/>
      <c r="DH30" s="624"/>
      <c r="DI30" s="624"/>
      <c r="DJ30" s="624"/>
      <c r="DK30" s="625"/>
      <c r="DL30" s="632">
        <v>2200177</v>
      </c>
      <c r="DM30" s="624"/>
      <c r="DN30" s="624"/>
      <c r="DO30" s="624"/>
      <c r="DP30" s="624"/>
      <c r="DQ30" s="624"/>
      <c r="DR30" s="624"/>
      <c r="DS30" s="624"/>
      <c r="DT30" s="624"/>
      <c r="DU30" s="624"/>
      <c r="DV30" s="625"/>
      <c r="DW30" s="628">
        <v>12.5</v>
      </c>
      <c r="DX30" s="653"/>
      <c r="DY30" s="653"/>
      <c r="DZ30" s="653"/>
      <c r="EA30" s="653"/>
      <c r="EB30" s="653"/>
      <c r="EC30" s="654"/>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238</v>
      </c>
      <c r="S31" s="624"/>
      <c r="T31" s="624"/>
      <c r="U31" s="624"/>
      <c r="V31" s="624"/>
      <c r="W31" s="624"/>
      <c r="X31" s="624"/>
      <c r="Y31" s="625"/>
      <c r="Z31" s="626" t="s">
        <v>238</v>
      </c>
      <c r="AA31" s="626"/>
      <c r="AB31" s="626"/>
      <c r="AC31" s="626"/>
      <c r="AD31" s="627" t="s">
        <v>238</v>
      </c>
      <c r="AE31" s="627"/>
      <c r="AF31" s="627"/>
      <c r="AG31" s="627"/>
      <c r="AH31" s="627"/>
      <c r="AI31" s="627"/>
      <c r="AJ31" s="627"/>
      <c r="AK31" s="627"/>
      <c r="AL31" s="628" t="s">
        <v>238</v>
      </c>
      <c r="AM31" s="629"/>
      <c r="AN31" s="629"/>
      <c r="AO31" s="630"/>
      <c r="AP31" s="669" t="s">
        <v>315</v>
      </c>
      <c r="AQ31" s="670"/>
      <c r="AR31" s="670"/>
      <c r="AS31" s="670"/>
      <c r="AT31" s="675" t="s">
        <v>316</v>
      </c>
      <c r="AU31" s="218"/>
      <c r="AV31" s="218"/>
      <c r="AW31" s="218"/>
      <c r="AX31" s="609" t="s">
        <v>190</v>
      </c>
      <c r="AY31" s="610"/>
      <c r="AZ31" s="610"/>
      <c r="BA31" s="610"/>
      <c r="BB31" s="610"/>
      <c r="BC31" s="610"/>
      <c r="BD31" s="610"/>
      <c r="BE31" s="610"/>
      <c r="BF31" s="611"/>
      <c r="BG31" s="679">
        <v>99.2</v>
      </c>
      <c r="BH31" s="667"/>
      <c r="BI31" s="667"/>
      <c r="BJ31" s="667"/>
      <c r="BK31" s="667"/>
      <c r="BL31" s="667"/>
      <c r="BM31" s="618">
        <v>97.4</v>
      </c>
      <c r="BN31" s="667"/>
      <c r="BO31" s="667"/>
      <c r="BP31" s="667"/>
      <c r="BQ31" s="668"/>
      <c r="BR31" s="679">
        <v>99.2</v>
      </c>
      <c r="BS31" s="667"/>
      <c r="BT31" s="667"/>
      <c r="BU31" s="667"/>
      <c r="BV31" s="667"/>
      <c r="BW31" s="667"/>
      <c r="BX31" s="618">
        <v>97.1</v>
      </c>
      <c r="BY31" s="667"/>
      <c r="BZ31" s="667"/>
      <c r="CA31" s="667"/>
      <c r="CB31" s="668"/>
      <c r="CD31" s="661"/>
      <c r="CE31" s="662"/>
      <c r="CF31" s="620" t="s">
        <v>317</v>
      </c>
      <c r="CG31" s="621"/>
      <c r="CH31" s="621"/>
      <c r="CI31" s="621"/>
      <c r="CJ31" s="621"/>
      <c r="CK31" s="621"/>
      <c r="CL31" s="621"/>
      <c r="CM31" s="621"/>
      <c r="CN31" s="621"/>
      <c r="CO31" s="621"/>
      <c r="CP31" s="621"/>
      <c r="CQ31" s="622"/>
      <c r="CR31" s="623">
        <v>39082</v>
      </c>
      <c r="CS31" s="655"/>
      <c r="CT31" s="655"/>
      <c r="CU31" s="655"/>
      <c r="CV31" s="655"/>
      <c r="CW31" s="655"/>
      <c r="CX31" s="655"/>
      <c r="CY31" s="656"/>
      <c r="CZ31" s="628">
        <v>0.1</v>
      </c>
      <c r="DA31" s="653"/>
      <c r="DB31" s="653"/>
      <c r="DC31" s="657"/>
      <c r="DD31" s="632">
        <v>39082</v>
      </c>
      <c r="DE31" s="655"/>
      <c r="DF31" s="655"/>
      <c r="DG31" s="655"/>
      <c r="DH31" s="655"/>
      <c r="DI31" s="655"/>
      <c r="DJ31" s="655"/>
      <c r="DK31" s="656"/>
      <c r="DL31" s="632">
        <v>39082</v>
      </c>
      <c r="DM31" s="655"/>
      <c r="DN31" s="655"/>
      <c r="DO31" s="655"/>
      <c r="DP31" s="655"/>
      <c r="DQ31" s="655"/>
      <c r="DR31" s="655"/>
      <c r="DS31" s="655"/>
      <c r="DT31" s="655"/>
      <c r="DU31" s="655"/>
      <c r="DV31" s="656"/>
      <c r="DW31" s="628">
        <v>0.2</v>
      </c>
      <c r="DX31" s="653"/>
      <c r="DY31" s="653"/>
      <c r="DZ31" s="653"/>
      <c r="EA31" s="653"/>
      <c r="EB31" s="653"/>
      <c r="EC31" s="654"/>
    </row>
    <row r="32" spans="2:133" ht="11.25" customHeight="1" x14ac:dyDescent="0.2">
      <c r="B32" s="620" t="s">
        <v>318</v>
      </c>
      <c r="C32" s="621"/>
      <c r="D32" s="621"/>
      <c r="E32" s="621"/>
      <c r="F32" s="621"/>
      <c r="G32" s="621"/>
      <c r="H32" s="621"/>
      <c r="I32" s="621"/>
      <c r="J32" s="621"/>
      <c r="K32" s="621"/>
      <c r="L32" s="621"/>
      <c r="M32" s="621"/>
      <c r="N32" s="621"/>
      <c r="O32" s="621"/>
      <c r="P32" s="621"/>
      <c r="Q32" s="622"/>
      <c r="R32" s="623">
        <v>1878885</v>
      </c>
      <c r="S32" s="624"/>
      <c r="T32" s="624"/>
      <c r="U32" s="624"/>
      <c r="V32" s="624"/>
      <c r="W32" s="624"/>
      <c r="X32" s="624"/>
      <c r="Y32" s="625"/>
      <c r="Z32" s="626">
        <v>5.9</v>
      </c>
      <c r="AA32" s="626"/>
      <c r="AB32" s="626"/>
      <c r="AC32" s="626"/>
      <c r="AD32" s="627" t="s">
        <v>238</v>
      </c>
      <c r="AE32" s="627"/>
      <c r="AF32" s="627"/>
      <c r="AG32" s="627"/>
      <c r="AH32" s="627"/>
      <c r="AI32" s="627"/>
      <c r="AJ32" s="627"/>
      <c r="AK32" s="627"/>
      <c r="AL32" s="628" t="s">
        <v>238</v>
      </c>
      <c r="AM32" s="629"/>
      <c r="AN32" s="629"/>
      <c r="AO32" s="630"/>
      <c r="AP32" s="671"/>
      <c r="AQ32" s="672"/>
      <c r="AR32" s="672"/>
      <c r="AS32" s="672"/>
      <c r="AT32" s="676"/>
      <c r="AU32" s="214" t="s">
        <v>319</v>
      </c>
      <c r="AX32" s="620" t="s">
        <v>320</v>
      </c>
      <c r="AY32" s="621"/>
      <c r="AZ32" s="621"/>
      <c r="BA32" s="621"/>
      <c r="BB32" s="621"/>
      <c r="BC32" s="621"/>
      <c r="BD32" s="621"/>
      <c r="BE32" s="621"/>
      <c r="BF32" s="622"/>
      <c r="BG32" s="680">
        <v>98.8</v>
      </c>
      <c r="BH32" s="655"/>
      <c r="BI32" s="655"/>
      <c r="BJ32" s="655"/>
      <c r="BK32" s="655"/>
      <c r="BL32" s="655"/>
      <c r="BM32" s="629">
        <v>96.5</v>
      </c>
      <c r="BN32" s="655"/>
      <c r="BO32" s="655"/>
      <c r="BP32" s="655"/>
      <c r="BQ32" s="678"/>
      <c r="BR32" s="680">
        <v>98.9</v>
      </c>
      <c r="BS32" s="655"/>
      <c r="BT32" s="655"/>
      <c r="BU32" s="655"/>
      <c r="BV32" s="655"/>
      <c r="BW32" s="655"/>
      <c r="BX32" s="629">
        <v>96.2</v>
      </c>
      <c r="BY32" s="655"/>
      <c r="BZ32" s="655"/>
      <c r="CA32" s="655"/>
      <c r="CB32" s="678"/>
      <c r="CD32" s="663"/>
      <c r="CE32" s="664"/>
      <c r="CF32" s="620" t="s">
        <v>321</v>
      </c>
      <c r="CG32" s="621"/>
      <c r="CH32" s="621"/>
      <c r="CI32" s="621"/>
      <c r="CJ32" s="621"/>
      <c r="CK32" s="621"/>
      <c r="CL32" s="621"/>
      <c r="CM32" s="621"/>
      <c r="CN32" s="621"/>
      <c r="CO32" s="621"/>
      <c r="CP32" s="621"/>
      <c r="CQ32" s="622"/>
      <c r="CR32" s="623" t="s">
        <v>238</v>
      </c>
      <c r="CS32" s="624"/>
      <c r="CT32" s="624"/>
      <c r="CU32" s="624"/>
      <c r="CV32" s="624"/>
      <c r="CW32" s="624"/>
      <c r="CX32" s="624"/>
      <c r="CY32" s="625"/>
      <c r="CZ32" s="628" t="s">
        <v>238</v>
      </c>
      <c r="DA32" s="653"/>
      <c r="DB32" s="653"/>
      <c r="DC32" s="657"/>
      <c r="DD32" s="632" t="s">
        <v>238</v>
      </c>
      <c r="DE32" s="624"/>
      <c r="DF32" s="624"/>
      <c r="DG32" s="624"/>
      <c r="DH32" s="624"/>
      <c r="DI32" s="624"/>
      <c r="DJ32" s="624"/>
      <c r="DK32" s="625"/>
      <c r="DL32" s="632" t="s">
        <v>238</v>
      </c>
      <c r="DM32" s="624"/>
      <c r="DN32" s="624"/>
      <c r="DO32" s="624"/>
      <c r="DP32" s="624"/>
      <c r="DQ32" s="624"/>
      <c r="DR32" s="624"/>
      <c r="DS32" s="624"/>
      <c r="DT32" s="624"/>
      <c r="DU32" s="624"/>
      <c r="DV32" s="625"/>
      <c r="DW32" s="628" t="s">
        <v>238</v>
      </c>
      <c r="DX32" s="653"/>
      <c r="DY32" s="653"/>
      <c r="DZ32" s="653"/>
      <c r="EA32" s="653"/>
      <c r="EB32" s="653"/>
      <c r="EC32" s="654"/>
    </row>
    <row r="33" spans="2:133" ht="11.25" customHeight="1" x14ac:dyDescent="0.2">
      <c r="B33" s="620" t="s">
        <v>322</v>
      </c>
      <c r="C33" s="621"/>
      <c r="D33" s="621"/>
      <c r="E33" s="621"/>
      <c r="F33" s="621"/>
      <c r="G33" s="621"/>
      <c r="H33" s="621"/>
      <c r="I33" s="621"/>
      <c r="J33" s="621"/>
      <c r="K33" s="621"/>
      <c r="L33" s="621"/>
      <c r="M33" s="621"/>
      <c r="N33" s="621"/>
      <c r="O33" s="621"/>
      <c r="P33" s="621"/>
      <c r="Q33" s="622"/>
      <c r="R33" s="623">
        <v>147200</v>
      </c>
      <c r="S33" s="624"/>
      <c r="T33" s="624"/>
      <c r="U33" s="624"/>
      <c r="V33" s="624"/>
      <c r="W33" s="624"/>
      <c r="X33" s="624"/>
      <c r="Y33" s="625"/>
      <c r="Z33" s="626">
        <v>0.5</v>
      </c>
      <c r="AA33" s="626"/>
      <c r="AB33" s="626"/>
      <c r="AC33" s="626"/>
      <c r="AD33" s="627" t="s">
        <v>238</v>
      </c>
      <c r="AE33" s="627"/>
      <c r="AF33" s="627"/>
      <c r="AG33" s="627"/>
      <c r="AH33" s="627"/>
      <c r="AI33" s="627"/>
      <c r="AJ33" s="627"/>
      <c r="AK33" s="627"/>
      <c r="AL33" s="628" t="s">
        <v>238</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99.5</v>
      </c>
      <c r="BH33" s="682"/>
      <c r="BI33" s="682"/>
      <c r="BJ33" s="682"/>
      <c r="BK33" s="682"/>
      <c r="BL33" s="682"/>
      <c r="BM33" s="683">
        <v>98.1</v>
      </c>
      <c r="BN33" s="682"/>
      <c r="BO33" s="682"/>
      <c r="BP33" s="682"/>
      <c r="BQ33" s="684"/>
      <c r="BR33" s="681">
        <v>99.4</v>
      </c>
      <c r="BS33" s="682"/>
      <c r="BT33" s="682"/>
      <c r="BU33" s="682"/>
      <c r="BV33" s="682"/>
      <c r="BW33" s="682"/>
      <c r="BX33" s="683">
        <v>97.8</v>
      </c>
      <c r="BY33" s="682"/>
      <c r="BZ33" s="682"/>
      <c r="CA33" s="682"/>
      <c r="CB33" s="684"/>
      <c r="CD33" s="620" t="s">
        <v>324</v>
      </c>
      <c r="CE33" s="621"/>
      <c r="CF33" s="621"/>
      <c r="CG33" s="621"/>
      <c r="CH33" s="621"/>
      <c r="CI33" s="621"/>
      <c r="CJ33" s="621"/>
      <c r="CK33" s="621"/>
      <c r="CL33" s="621"/>
      <c r="CM33" s="621"/>
      <c r="CN33" s="621"/>
      <c r="CO33" s="621"/>
      <c r="CP33" s="621"/>
      <c r="CQ33" s="622"/>
      <c r="CR33" s="623">
        <v>12979182</v>
      </c>
      <c r="CS33" s="655"/>
      <c r="CT33" s="655"/>
      <c r="CU33" s="655"/>
      <c r="CV33" s="655"/>
      <c r="CW33" s="655"/>
      <c r="CX33" s="655"/>
      <c r="CY33" s="656"/>
      <c r="CZ33" s="628">
        <v>42.4</v>
      </c>
      <c r="DA33" s="653"/>
      <c r="DB33" s="653"/>
      <c r="DC33" s="657"/>
      <c r="DD33" s="632">
        <v>10949818</v>
      </c>
      <c r="DE33" s="655"/>
      <c r="DF33" s="655"/>
      <c r="DG33" s="655"/>
      <c r="DH33" s="655"/>
      <c r="DI33" s="655"/>
      <c r="DJ33" s="655"/>
      <c r="DK33" s="656"/>
      <c r="DL33" s="632">
        <v>7458421</v>
      </c>
      <c r="DM33" s="655"/>
      <c r="DN33" s="655"/>
      <c r="DO33" s="655"/>
      <c r="DP33" s="655"/>
      <c r="DQ33" s="655"/>
      <c r="DR33" s="655"/>
      <c r="DS33" s="655"/>
      <c r="DT33" s="655"/>
      <c r="DU33" s="655"/>
      <c r="DV33" s="656"/>
      <c r="DW33" s="628">
        <v>42.5</v>
      </c>
      <c r="DX33" s="653"/>
      <c r="DY33" s="653"/>
      <c r="DZ33" s="653"/>
      <c r="EA33" s="653"/>
      <c r="EB33" s="653"/>
      <c r="EC33" s="654"/>
    </row>
    <row r="34" spans="2:133" ht="11.25" customHeight="1" x14ac:dyDescent="0.2">
      <c r="B34" s="620" t="s">
        <v>325</v>
      </c>
      <c r="C34" s="621"/>
      <c r="D34" s="621"/>
      <c r="E34" s="621"/>
      <c r="F34" s="621"/>
      <c r="G34" s="621"/>
      <c r="H34" s="621"/>
      <c r="I34" s="621"/>
      <c r="J34" s="621"/>
      <c r="K34" s="621"/>
      <c r="L34" s="621"/>
      <c r="M34" s="621"/>
      <c r="N34" s="621"/>
      <c r="O34" s="621"/>
      <c r="P34" s="621"/>
      <c r="Q34" s="622"/>
      <c r="R34" s="623">
        <v>81611</v>
      </c>
      <c r="S34" s="624"/>
      <c r="T34" s="624"/>
      <c r="U34" s="624"/>
      <c r="V34" s="624"/>
      <c r="W34" s="624"/>
      <c r="X34" s="624"/>
      <c r="Y34" s="625"/>
      <c r="Z34" s="626">
        <v>0.3</v>
      </c>
      <c r="AA34" s="626"/>
      <c r="AB34" s="626"/>
      <c r="AC34" s="626"/>
      <c r="AD34" s="627" t="s">
        <v>238</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5395897</v>
      </c>
      <c r="CS34" s="624"/>
      <c r="CT34" s="624"/>
      <c r="CU34" s="624"/>
      <c r="CV34" s="624"/>
      <c r="CW34" s="624"/>
      <c r="CX34" s="624"/>
      <c r="CY34" s="625"/>
      <c r="CZ34" s="628">
        <v>17.600000000000001</v>
      </c>
      <c r="DA34" s="653"/>
      <c r="DB34" s="653"/>
      <c r="DC34" s="657"/>
      <c r="DD34" s="632">
        <v>4244517</v>
      </c>
      <c r="DE34" s="624"/>
      <c r="DF34" s="624"/>
      <c r="DG34" s="624"/>
      <c r="DH34" s="624"/>
      <c r="DI34" s="624"/>
      <c r="DJ34" s="624"/>
      <c r="DK34" s="625"/>
      <c r="DL34" s="632">
        <v>3348689</v>
      </c>
      <c r="DM34" s="624"/>
      <c r="DN34" s="624"/>
      <c r="DO34" s="624"/>
      <c r="DP34" s="624"/>
      <c r="DQ34" s="624"/>
      <c r="DR34" s="624"/>
      <c r="DS34" s="624"/>
      <c r="DT34" s="624"/>
      <c r="DU34" s="624"/>
      <c r="DV34" s="625"/>
      <c r="DW34" s="628">
        <v>19.100000000000001</v>
      </c>
      <c r="DX34" s="653"/>
      <c r="DY34" s="653"/>
      <c r="DZ34" s="653"/>
      <c r="EA34" s="653"/>
      <c r="EB34" s="653"/>
      <c r="EC34" s="654"/>
    </row>
    <row r="35" spans="2:133" ht="11.25" customHeight="1" x14ac:dyDescent="0.2">
      <c r="B35" s="620" t="s">
        <v>327</v>
      </c>
      <c r="C35" s="621"/>
      <c r="D35" s="621"/>
      <c r="E35" s="621"/>
      <c r="F35" s="621"/>
      <c r="G35" s="621"/>
      <c r="H35" s="621"/>
      <c r="I35" s="621"/>
      <c r="J35" s="621"/>
      <c r="K35" s="621"/>
      <c r="L35" s="621"/>
      <c r="M35" s="621"/>
      <c r="N35" s="621"/>
      <c r="O35" s="621"/>
      <c r="P35" s="621"/>
      <c r="Q35" s="622"/>
      <c r="R35" s="623">
        <v>1017981</v>
      </c>
      <c r="S35" s="624"/>
      <c r="T35" s="624"/>
      <c r="U35" s="624"/>
      <c r="V35" s="624"/>
      <c r="W35" s="624"/>
      <c r="X35" s="624"/>
      <c r="Y35" s="625"/>
      <c r="Z35" s="626">
        <v>3.2</v>
      </c>
      <c r="AA35" s="626"/>
      <c r="AB35" s="626"/>
      <c r="AC35" s="626"/>
      <c r="AD35" s="627" t="s">
        <v>238</v>
      </c>
      <c r="AE35" s="627"/>
      <c r="AF35" s="627"/>
      <c r="AG35" s="627"/>
      <c r="AH35" s="627"/>
      <c r="AI35" s="627"/>
      <c r="AJ35" s="627"/>
      <c r="AK35" s="627"/>
      <c r="AL35" s="628" t="s">
        <v>238</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107368</v>
      </c>
      <c r="CS35" s="655"/>
      <c r="CT35" s="655"/>
      <c r="CU35" s="655"/>
      <c r="CV35" s="655"/>
      <c r="CW35" s="655"/>
      <c r="CX35" s="655"/>
      <c r="CY35" s="656"/>
      <c r="CZ35" s="628">
        <v>0.4</v>
      </c>
      <c r="DA35" s="653"/>
      <c r="DB35" s="653"/>
      <c r="DC35" s="657"/>
      <c r="DD35" s="632">
        <v>107165</v>
      </c>
      <c r="DE35" s="655"/>
      <c r="DF35" s="655"/>
      <c r="DG35" s="655"/>
      <c r="DH35" s="655"/>
      <c r="DI35" s="655"/>
      <c r="DJ35" s="655"/>
      <c r="DK35" s="656"/>
      <c r="DL35" s="632">
        <v>107165</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2">
      <c r="B36" s="620" t="s">
        <v>331</v>
      </c>
      <c r="C36" s="621"/>
      <c r="D36" s="621"/>
      <c r="E36" s="621"/>
      <c r="F36" s="621"/>
      <c r="G36" s="621"/>
      <c r="H36" s="621"/>
      <c r="I36" s="621"/>
      <c r="J36" s="621"/>
      <c r="K36" s="621"/>
      <c r="L36" s="621"/>
      <c r="M36" s="621"/>
      <c r="N36" s="621"/>
      <c r="O36" s="621"/>
      <c r="P36" s="621"/>
      <c r="Q36" s="622"/>
      <c r="R36" s="623">
        <v>1813467</v>
      </c>
      <c r="S36" s="624"/>
      <c r="T36" s="624"/>
      <c r="U36" s="624"/>
      <c r="V36" s="624"/>
      <c r="W36" s="624"/>
      <c r="X36" s="624"/>
      <c r="Y36" s="625"/>
      <c r="Z36" s="626">
        <v>5.6</v>
      </c>
      <c r="AA36" s="626"/>
      <c r="AB36" s="626"/>
      <c r="AC36" s="626"/>
      <c r="AD36" s="627" t="s">
        <v>238</v>
      </c>
      <c r="AE36" s="627"/>
      <c r="AF36" s="627"/>
      <c r="AG36" s="627"/>
      <c r="AH36" s="627"/>
      <c r="AI36" s="627"/>
      <c r="AJ36" s="627"/>
      <c r="AK36" s="627"/>
      <c r="AL36" s="628" t="s">
        <v>238</v>
      </c>
      <c r="AM36" s="629"/>
      <c r="AN36" s="629"/>
      <c r="AO36" s="630"/>
      <c r="AP36" s="222"/>
      <c r="AQ36" s="689" t="s">
        <v>332</v>
      </c>
      <c r="AR36" s="690"/>
      <c r="AS36" s="690"/>
      <c r="AT36" s="690"/>
      <c r="AU36" s="690"/>
      <c r="AV36" s="690"/>
      <c r="AW36" s="690"/>
      <c r="AX36" s="690"/>
      <c r="AY36" s="691"/>
      <c r="AZ36" s="612">
        <v>3323181</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119827</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3203766</v>
      </c>
      <c r="CS36" s="624"/>
      <c r="CT36" s="624"/>
      <c r="CU36" s="624"/>
      <c r="CV36" s="624"/>
      <c r="CW36" s="624"/>
      <c r="CX36" s="624"/>
      <c r="CY36" s="625"/>
      <c r="CZ36" s="628">
        <v>10.5</v>
      </c>
      <c r="DA36" s="653"/>
      <c r="DB36" s="653"/>
      <c r="DC36" s="657"/>
      <c r="DD36" s="632">
        <v>2959735</v>
      </c>
      <c r="DE36" s="624"/>
      <c r="DF36" s="624"/>
      <c r="DG36" s="624"/>
      <c r="DH36" s="624"/>
      <c r="DI36" s="624"/>
      <c r="DJ36" s="624"/>
      <c r="DK36" s="625"/>
      <c r="DL36" s="632">
        <v>2180718</v>
      </c>
      <c r="DM36" s="624"/>
      <c r="DN36" s="624"/>
      <c r="DO36" s="624"/>
      <c r="DP36" s="624"/>
      <c r="DQ36" s="624"/>
      <c r="DR36" s="624"/>
      <c r="DS36" s="624"/>
      <c r="DT36" s="624"/>
      <c r="DU36" s="624"/>
      <c r="DV36" s="625"/>
      <c r="DW36" s="628">
        <v>12.4</v>
      </c>
      <c r="DX36" s="653"/>
      <c r="DY36" s="653"/>
      <c r="DZ36" s="653"/>
      <c r="EA36" s="653"/>
      <c r="EB36" s="653"/>
      <c r="EC36" s="654"/>
    </row>
    <row r="37" spans="2:133" ht="11.25" customHeight="1" x14ac:dyDescent="0.2">
      <c r="B37" s="620" t="s">
        <v>335</v>
      </c>
      <c r="C37" s="621"/>
      <c r="D37" s="621"/>
      <c r="E37" s="621"/>
      <c r="F37" s="621"/>
      <c r="G37" s="621"/>
      <c r="H37" s="621"/>
      <c r="I37" s="621"/>
      <c r="J37" s="621"/>
      <c r="K37" s="621"/>
      <c r="L37" s="621"/>
      <c r="M37" s="621"/>
      <c r="N37" s="621"/>
      <c r="O37" s="621"/>
      <c r="P37" s="621"/>
      <c r="Q37" s="622"/>
      <c r="R37" s="623">
        <v>1093966</v>
      </c>
      <c r="S37" s="624"/>
      <c r="T37" s="624"/>
      <c r="U37" s="624"/>
      <c r="V37" s="624"/>
      <c r="W37" s="624"/>
      <c r="X37" s="624"/>
      <c r="Y37" s="625"/>
      <c r="Z37" s="626">
        <v>3.4</v>
      </c>
      <c r="AA37" s="626"/>
      <c r="AB37" s="626"/>
      <c r="AC37" s="626"/>
      <c r="AD37" s="627">
        <v>55</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1026378</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187881</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1035265</v>
      </c>
      <c r="CS37" s="655"/>
      <c r="CT37" s="655"/>
      <c r="CU37" s="655"/>
      <c r="CV37" s="655"/>
      <c r="CW37" s="655"/>
      <c r="CX37" s="655"/>
      <c r="CY37" s="656"/>
      <c r="CZ37" s="628">
        <v>3.4</v>
      </c>
      <c r="DA37" s="653"/>
      <c r="DB37" s="653"/>
      <c r="DC37" s="657"/>
      <c r="DD37" s="632">
        <v>1035265</v>
      </c>
      <c r="DE37" s="655"/>
      <c r="DF37" s="655"/>
      <c r="DG37" s="655"/>
      <c r="DH37" s="655"/>
      <c r="DI37" s="655"/>
      <c r="DJ37" s="655"/>
      <c r="DK37" s="656"/>
      <c r="DL37" s="632">
        <v>920939</v>
      </c>
      <c r="DM37" s="655"/>
      <c r="DN37" s="655"/>
      <c r="DO37" s="655"/>
      <c r="DP37" s="655"/>
      <c r="DQ37" s="655"/>
      <c r="DR37" s="655"/>
      <c r="DS37" s="655"/>
      <c r="DT37" s="655"/>
      <c r="DU37" s="655"/>
      <c r="DV37" s="656"/>
      <c r="DW37" s="628">
        <v>5.2</v>
      </c>
      <c r="DX37" s="653"/>
      <c r="DY37" s="653"/>
      <c r="DZ37" s="653"/>
      <c r="EA37" s="653"/>
      <c r="EB37" s="653"/>
      <c r="EC37" s="654"/>
    </row>
    <row r="38" spans="2:133" ht="11.25" customHeight="1" x14ac:dyDescent="0.2">
      <c r="B38" s="620" t="s">
        <v>339</v>
      </c>
      <c r="C38" s="621"/>
      <c r="D38" s="621"/>
      <c r="E38" s="621"/>
      <c r="F38" s="621"/>
      <c r="G38" s="621"/>
      <c r="H38" s="621"/>
      <c r="I38" s="621"/>
      <c r="J38" s="621"/>
      <c r="K38" s="621"/>
      <c r="L38" s="621"/>
      <c r="M38" s="621"/>
      <c r="N38" s="621"/>
      <c r="O38" s="621"/>
      <c r="P38" s="621"/>
      <c r="Q38" s="622"/>
      <c r="R38" s="623">
        <v>2056000</v>
      </c>
      <c r="S38" s="624"/>
      <c r="T38" s="624"/>
      <c r="U38" s="624"/>
      <c r="V38" s="624"/>
      <c r="W38" s="624"/>
      <c r="X38" s="624"/>
      <c r="Y38" s="625"/>
      <c r="Z38" s="626">
        <v>6.4</v>
      </c>
      <c r="AA38" s="626"/>
      <c r="AB38" s="626"/>
      <c r="AC38" s="626"/>
      <c r="AD38" s="627" t="s">
        <v>238</v>
      </c>
      <c r="AE38" s="627"/>
      <c r="AF38" s="627"/>
      <c r="AG38" s="627"/>
      <c r="AH38" s="627"/>
      <c r="AI38" s="627"/>
      <c r="AJ38" s="627"/>
      <c r="AK38" s="627"/>
      <c r="AL38" s="628" t="s">
        <v>238</v>
      </c>
      <c r="AM38" s="629"/>
      <c r="AN38" s="629"/>
      <c r="AO38" s="630"/>
      <c r="AQ38" s="686" t="s">
        <v>340</v>
      </c>
      <c r="AR38" s="687"/>
      <c r="AS38" s="687"/>
      <c r="AT38" s="687"/>
      <c r="AU38" s="687"/>
      <c r="AV38" s="687"/>
      <c r="AW38" s="687"/>
      <c r="AX38" s="687"/>
      <c r="AY38" s="688"/>
      <c r="AZ38" s="623">
        <v>101879</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7841</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2194924</v>
      </c>
      <c r="CS38" s="624"/>
      <c r="CT38" s="624"/>
      <c r="CU38" s="624"/>
      <c r="CV38" s="624"/>
      <c r="CW38" s="624"/>
      <c r="CX38" s="624"/>
      <c r="CY38" s="625"/>
      <c r="CZ38" s="628">
        <v>7.2</v>
      </c>
      <c r="DA38" s="653"/>
      <c r="DB38" s="653"/>
      <c r="DC38" s="657"/>
      <c r="DD38" s="632">
        <v>1845017</v>
      </c>
      <c r="DE38" s="624"/>
      <c r="DF38" s="624"/>
      <c r="DG38" s="624"/>
      <c r="DH38" s="624"/>
      <c r="DI38" s="624"/>
      <c r="DJ38" s="624"/>
      <c r="DK38" s="625"/>
      <c r="DL38" s="632">
        <v>1821849</v>
      </c>
      <c r="DM38" s="624"/>
      <c r="DN38" s="624"/>
      <c r="DO38" s="624"/>
      <c r="DP38" s="624"/>
      <c r="DQ38" s="624"/>
      <c r="DR38" s="624"/>
      <c r="DS38" s="624"/>
      <c r="DT38" s="624"/>
      <c r="DU38" s="624"/>
      <c r="DV38" s="625"/>
      <c r="DW38" s="628">
        <v>10.4</v>
      </c>
      <c r="DX38" s="653"/>
      <c r="DY38" s="653"/>
      <c r="DZ38" s="653"/>
      <c r="EA38" s="653"/>
      <c r="EB38" s="653"/>
      <c r="EC38" s="654"/>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238</v>
      </c>
      <c r="AA39" s="626"/>
      <c r="AB39" s="626"/>
      <c r="AC39" s="626"/>
      <c r="AD39" s="627" t="s">
        <v>131</v>
      </c>
      <c r="AE39" s="627"/>
      <c r="AF39" s="627"/>
      <c r="AG39" s="627"/>
      <c r="AH39" s="627"/>
      <c r="AI39" s="627"/>
      <c r="AJ39" s="627"/>
      <c r="AK39" s="627"/>
      <c r="AL39" s="628" t="s">
        <v>238</v>
      </c>
      <c r="AM39" s="629"/>
      <c r="AN39" s="629"/>
      <c r="AO39" s="630"/>
      <c r="AQ39" s="686" t="s">
        <v>344</v>
      </c>
      <c r="AR39" s="687"/>
      <c r="AS39" s="687"/>
      <c r="AT39" s="687"/>
      <c r="AU39" s="687"/>
      <c r="AV39" s="687"/>
      <c r="AW39" s="687"/>
      <c r="AX39" s="687"/>
      <c r="AY39" s="688"/>
      <c r="AZ39" s="623" t="s">
        <v>238</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11767</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1697535</v>
      </c>
      <c r="CS39" s="655"/>
      <c r="CT39" s="655"/>
      <c r="CU39" s="655"/>
      <c r="CV39" s="655"/>
      <c r="CW39" s="655"/>
      <c r="CX39" s="655"/>
      <c r="CY39" s="656"/>
      <c r="CZ39" s="628">
        <v>5.5</v>
      </c>
      <c r="DA39" s="653"/>
      <c r="DB39" s="653"/>
      <c r="DC39" s="657"/>
      <c r="DD39" s="632">
        <v>1693384</v>
      </c>
      <c r="DE39" s="655"/>
      <c r="DF39" s="655"/>
      <c r="DG39" s="655"/>
      <c r="DH39" s="655"/>
      <c r="DI39" s="655"/>
      <c r="DJ39" s="655"/>
      <c r="DK39" s="656"/>
      <c r="DL39" s="632" t="s">
        <v>238</v>
      </c>
      <c r="DM39" s="655"/>
      <c r="DN39" s="655"/>
      <c r="DO39" s="655"/>
      <c r="DP39" s="655"/>
      <c r="DQ39" s="655"/>
      <c r="DR39" s="655"/>
      <c r="DS39" s="655"/>
      <c r="DT39" s="655"/>
      <c r="DU39" s="655"/>
      <c r="DV39" s="656"/>
      <c r="DW39" s="628" t="s">
        <v>131</v>
      </c>
      <c r="DX39" s="653"/>
      <c r="DY39" s="653"/>
      <c r="DZ39" s="653"/>
      <c r="EA39" s="653"/>
      <c r="EB39" s="653"/>
      <c r="EC39" s="654"/>
    </row>
    <row r="40" spans="2:133" ht="11.25" customHeight="1" x14ac:dyDescent="0.2">
      <c r="B40" s="620" t="s">
        <v>347</v>
      </c>
      <c r="C40" s="621"/>
      <c r="D40" s="621"/>
      <c r="E40" s="621"/>
      <c r="F40" s="621"/>
      <c r="G40" s="621"/>
      <c r="H40" s="621"/>
      <c r="I40" s="621"/>
      <c r="J40" s="621"/>
      <c r="K40" s="621"/>
      <c r="L40" s="621"/>
      <c r="M40" s="621"/>
      <c r="N40" s="621"/>
      <c r="O40" s="621"/>
      <c r="P40" s="621"/>
      <c r="Q40" s="622"/>
      <c r="R40" s="623">
        <v>450000</v>
      </c>
      <c r="S40" s="624"/>
      <c r="T40" s="624"/>
      <c r="U40" s="624"/>
      <c r="V40" s="624"/>
      <c r="W40" s="624"/>
      <c r="X40" s="624"/>
      <c r="Y40" s="625"/>
      <c r="Z40" s="626">
        <v>1.4</v>
      </c>
      <c r="AA40" s="626"/>
      <c r="AB40" s="626"/>
      <c r="AC40" s="626"/>
      <c r="AD40" s="627" t="s">
        <v>131</v>
      </c>
      <c r="AE40" s="627"/>
      <c r="AF40" s="627"/>
      <c r="AG40" s="627"/>
      <c r="AH40" s="627"/>
      <c r="AI40" s="627"/>
      <c r="AJ40" s="627"/>
      <c r="AK40" s="627"/>
      <c r="AL40" s="628" t="s">
        <v>238</v>
      </c>
      <c r="AM40" s="629"/>
      <c r="AN40" s="629"/>
      <c r="AO40" s="630"/>
      <c r="AQ40" s="686" t="s">
        <v>348</v>
      </c>
      <c r="AR40" s="687"/>
      <c r="AS40" s="687"/>
      <c r="AT40" s="687"/>
      <c r="AU40" s="687"/>
      <c r="AV40" s="687"/>
      <c r="AW40" s="687"/>
      <c r="AX40" s="687"/>
      <c r="AY40" s="688"/>
      <c r="AZ40" s="623" t="s">
        <v>238</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110</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379692</v>
      </c>
      <c r="CS40" s="624"/>
      <c r="CT40" s="624"/>
      <c r="CU40" s="624"/>
      <c r="CV40" s="624"/>
      <c r="CW40" s="624"/>
      <c r="CX40" s="624"/>
      <c r="CY40" s="625"/>
      <c r="CZ40" s="628">
        <v>1.2</v>
      </c>
      <c r="DA40" s="653"/>
      <c r="DB40" s="653"/>
      <c r="DC40" s="657"/>
      <c r="DD40" s="632">
        <v>100000</v>
      </c>
      <c r="DE40" s="624"/>
      <c r="DF40" s="624"/>
      <c r="DG40" s="624"/>
      <c r="DH40" s="624"/>
      <c r="DI40" s="624"/>
      <c r="DJ40" s="624"/>
      <c r="DK40" s="625"/>
      <c r="DL40" s="632" t="s">
        <v>238</v>
      </c>
      <c r="DM40" s="624"/>
      <c r="DN40" s="624"/>
      <c r="DO40" s="624"/>
      <c r="DP40" s="624"/>
      <c r="DQ40" s="624"/>
      <c r="DR40" s="624"/>
      <c r="DS40" s="624"/>
      <c r="DT40" s="624"/>
      <c r="DU40" s="624"/>
      <c r="DV40" s="625"/>
      <c r="DW40" s="628" t="s">
        <v>238</v>
      </c>
      <c r="DX40" s="653"/>
      <c r="DY40" s="653"/>
      <c r="DZ40" s="653"/>
      <c r="EA40" s="653"/>
      <c r="EB40" s="653"/>
      <c r="EC40" s="654"/>
    </row>
    <row r="41" spans="2:133" ht="11.25" customHeight="1" x14ac:dyDescent="0.2">
      <c r="B41" s="644" t="s">
        <v>352</v>
      </c>
      <c r="C41" s="645"/>
      <c r="D41" s="645"/>
      <c r="E41" s="645"/>
      <c r="F41" s="645"/>
      <c r="G41" s="645"/>
      <c r="H41" s="645"/>
      <c r="I41" s="645"/>
      <c r="J41" s="645"/>
      <c r="K41" s="645"/>
      <c r="L41" s="645"/>
      <c r="M41" s="645"/>
      <c r="N41" s="645"/>
      <c r="O41" s="645"/>
      <c r="P41" s="645"/>
      <c r="Q41" s="646"/>
      <c r="R41" s="695">
        <v>32109392</v>
      </c>
      <c r="S41" s="696"/>
      <c r="T41" s="696"/>
      <c r="U41" s="696"/>
      <c r="V41" s="696"/>
      <c r="W41" s="696"/>
      <c r="X41" s="696"/>
      <c r="Y41" s="700"/>
      <c r="Z41" s="701">
        <v>100</v>
      </c>
      <c r="AA41" s="701"/>
      <c r="AB41" s="701"/>
      <c r="AC41" s="701"/>
      <c r="AD41" s="702">
        <v>17100402</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640156</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355</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238</v>
      </c>
      <c r="CS41" s="655"/>
      <c r="CT41" s="655"/>
      <c r="CU41" s="655"/>
      <c r="CV41" s="655"/>
      <c r="CW41" s="655"/>
      <c r="CX41" s="655"/>
      <c r="CY41" s="656"/>
      <c r="CZ41" s="628" t="s">
        <v>131</v>
      </c>
      <c r="DA41" s="653"/>
      <c r="DB41" s="653"/>
      <c r="DC41" s="657"/>
      <c r="DD41" s="632" t="s">
        <v>131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1554768</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343</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4052053</v>
      </c>
      <c r="CS42" s="655"/>
      <c r="CT42" s="655"/>
      <c r="CU42" s="655"/>
      <c r="CV42" s="655"/>
      <c r="CW42" s="655"/>
      <c r="CX42" s="655"/>
      <c r="CY42" s="656"/>
      <c r="CZ42" s="628">
        <v>13.2</v>
      </c>
      <c r="DA42" s="653"/>
      <c r="DB42" s="653"/>
      <c r="DC42" s="657"/>
      <c r="DD42" s="632">
        <v>811901</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58922</v>
      </c>
      <c r="CS43" s="655"/>
      <c r="CT43" s="655"/>
      <c r="CU43" s="655"/>
      <c r="CV43" s="655"/>
      <c r="CW43" s="655"/>
      <c r="CX43" s="655"/>
      <c r="CY43" s="656"/>
      <c r="CZ43" s="628">
        <v>0.2</v>
      </c>
      <c r="DA43" s="653"/>
      <c r="DB43" s="653"/>
      <c r="DC43" s="657"/>
      <c r="DD43" s="632">
        <v>58922</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363</v>
      </c>
      <c r="CG44" s="621"/>
      <c r="CH44" s="621"/>
      <c r="CI44" s="621"/>
      <c r="CJ44" s="621"/>
      <c r="CK44" s="621"/>
      <c r="CL44" s="621"/>
      <c r="CM44" s="621"/>
      <c r="CN44" s="621"/>
      <c r="CO44" s="621"/>
      <c r="CP44" s="621"/>
      <c r="CQ44" s="622"/>
      <c r="CR44" s="623">
        <v>4052053</v>
      </c>
      <c r="CS44" s="624"/>
      <c r="CT44" s="624"/>
      <c r="CU44" s="624"/>
      <c r="CV44" s="624"/>
      <c r="CW44" s="624"/>
      <c r="CX44" s="624"/>
      <c r="CY44" s="625"/>
      <c r="CZ44" s="628">
        <v>13.2</v>
      </c>
      <c r="DA44" s="629"/>
      <c r="DB44" s="629"/>
      <c r="DC44" s="635"/>
      <c r="DD44" s="632">
        <v>811901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1147912</v>
      </c>
      <c r="CS45" s="655"/>
      <c r="CT45" s="655"/>
      <c r="CU45" s="655"/>
      <c r="CV45" s="655"/>
      <c r="CW45" s="655"/>
      <c r="CX45" s="655"/>
      <c r="CY45" s="656"/>
      <c r="CZ45" s="628">
        <v>3.7</v>
      </c>
      <c r="DA45" s="653"/>
      <c r="DB45" s="653"/>
      <c r="DC45" s="657"/>
      <c r="DD45" s="632">
        <v>120190</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366</v>
      </c>
      <c r="CG46" s="621"/>
      <c r="CH46" s="621"/>
      <c r="CI46" s="621"/>
      <c r="CJ46" s="621"/>
      <c r="CK46" s="621"/>
      <c r="CL46" s="621"/>
      <c r="CM46" s="621"/>
      <c r="CN46" s="621"/>
      <c r="CO46" s="621"/>
      <c r="CP46" s="621"/>
      <c r="CQ46" s="622"/>
      <c r="CR46" s="623">
        <v>2899268</v>
      </c>
      <c r="CS46" s="624"/>
      <c r="CT46" s="624"/>
      <c r="CU46" s="624"/>
      <c r="CV46" s="624"/>
      <c r="CW46" s="624"/>
      <c r="CX46" s="624"/>
      <c r="CY46" s="625"/>
      <c r="CZ46" s="628">
        <v>9.5</v>
      </c>
      <c r="DA46" s="629"/>
      <c r="DB46" s="629"/>
      <c r="DC46" s="635"/>
      <c r="DD46" s="632">
        <v>686838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367</v>
      </c>
      <c r="CG47" s="621"/>
      <c r="CH47" s="621"/>
      <c r="CI47" s="621"/>
      <c r="CJ47" s="621"/>
      <c r="CK47" s="621"/>
      <c r="CL47" s="621"/>
      <c r="CM47" s="621"/>
      <c r="CN47" s="621"/>
      <c r="CO47" s="621"/>
      <c r="CP47" s="621"/>
      <c r="CQ47" s="622"/>
      <c r="CR47" s="623" t="s">
        <v>238</v>
      </c>
      <c r="CS47" s="655"/>
      <c r="CT47" s="655"/>
      <c r="CU47" s="655"/>
      <c r="CV47" s="655"/>
      <c r="CW47" s="655"/>
      <c r="CX47" s="655"/>
      <c r="CY47" s="656"/>
      <c r="CZ47" s="628" t="s">
        <v>355</v>
      </c>
      <c r="DA47" s="653"/>
      <c r="DB47" s="653"/>
      <c r="DC47" s="657"/>
      <c r="DD47" s="632" t="s">
        <v>238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368</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238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30635591</v>
      </c>
      <c r="CS49" s="682"/>
      <c r="CT49" s="682"/>
      <c r="CU49" s="682"/>
      <c r="CV49" s="682"/>
      <c r="CW49" s="682"/>
      <c r="CX49" s="682"/>
      <c r="CY49" s="711"/>
      <c r="CZ49" s="703">
        <v>100</v>
      </c>
      <c r="DA49" s="712"/>
      <c r="DB49" s="712"/>
      <c r="DC49" s="713"/>
      <c r="DD49" s="714">
        <v>20198606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8VzmOvzQ/bBOozE0NEGP5Vn2nA0exaZn3F1g7Z65UWzf21EP+sSI4ToYol0NVxVAFQcRkkkwN7odQT/f0Y25Q==" saltValue="6FYr6/HySqr4PUVQypzoq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32109</v>
      </c>
      <c r="R7" s="753"/>
      <c r="S7" s="753"/>
      <c r="T7" s="753"/>
      <c r="U7" s="753"/>
      <c r="V7" s="753">
        <v>30636</v>
      </c>
      <c r="W7" s="753"/>
      <c r="X7" s="753"/>
      <c r="Y7" s="753"/>
      <c r="Z7" s="753"/>
      <c r="AA7" s="753">
        <v>1474</v>
      </c>
      <c r="AB7" s="753"/>
      <c r="AC7" s="753"/>
      <c r="AD7" s="753"/>
      <c r="AE7" s="754"/>
      <c r="AF7" s="755">
        <v>1291</v>
      </c>
      <c r="AG7" s="756"/>
      <c r="AH7" s="756"/>
      <c r="AI7" s="756"/>
      <c r="AJ7" s="757"/>
      <c r="AK7" s="758">
        <v>1018</v>
      </c>
      <c r="AL7" s="759"/>
      <c r="AM7" s="759"/>
      <c r="AN7" s="759"/>
      <c r="AO7" s="759"/>
      <c r="AP7" s="759">
        <v>19115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591</v>
      </c>
      <c r="BT7" s="747"/>
      <c r="BU7" s="747"/>
      <c r="BV7" s="747"/>
      <c r="BW7" s="747"/>
      <c r="BX7" s="747"/>
      <c r="BY7" s="747"/>
      <c r="BZ7" s="747"/>
      <c r="CA7" s="747"/>
      <c r="CB7" s="747"/>
      <c r="CC7" s="747"/>
      <c r="CD7" s="747"/>
      <c r="CE7" s="747"/>
      <c r="CF7" s="747"/>
      <c r="CG7" s="762"/>
      <c r="CH7" s="743">
        <v>1</v>
      </c>
      <c r="CI7" s="744"/>
      <c r="CJ7" s="744"/>
      <c r="CK7" s="744"/>
      <c r="CL7" s="745"/>
      <c r="CM7" s="743">
        <v>30</v>
      </c>
      <c r="CN7" s="744"/>
      <c r="CO7" s="744"/>
      <c r="CP7" s="744"/>
      <c r="CQ7" s="745"/>
      <c r="CR7" s="743">
        <v>3</v>
      </c>
      <c r="CS7" s="744"/>
      <c r="CT7" s="744"/>
      <c r="CU7" s="744"/>
      <c r="CV7" s="745"/>
      <c r="CW7" s="743" t="s">
        <v>585</v>
      </c>
      <c r="CX7" s="744"/>
      <c r="CY7" s="744"/>
      <c r="CZ7" s="744"/>
      <c r="DA7" s="745"/>
      <c r="DB7" s="743" t="s">
        <v>585</v>
      </c>
      <c r="DC7" s="744"/>
      <c r="DD7" s="744"/>
      <c r="DE7" s="744"/>
      <c r="DF7" s="745"/>
      <c r="DG7" s="743" t="s">
        <v>585</v>
      </c>
      <c r="DH7" s="744"/>
      <c r="DI7" s="744"/>
      <c r="DJ7" s="744"/>
      <c r="DK7" s="745"/>
      <c r="DL7" s="743" t="s">
        <v>585</v>
      </c>
      <c r="DM7" s="744"/>
      <c r="DN7" s="744"/>
      <c r="DO7" s="744"/>
      <c r="DP7" s="745"/>
      <c r="DQ7" s="743" t="s">
        <v>585</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32109</v>
      </c>
      <c r="R23" s="793"/>
      <c r="S23" s="793"/>
      <c r="T23" s="793"/>
      <c r="U23" s="793"/>
      <c r="V23" s="793">
        <v>30636</v>
      </c>
      <c r="W23" s="793"/>
      <c r="X23" s="793"/>
      <c r="Y23" s="793"/>
      <c r="Z23" s="793"/>
      <c r="AA23" s="793">
        <v>1474</v>
      </c>
      <c r="AB23" s="793"/>
      <c r="AC23" s="793"/>
      <c r="AD23" s="793"/>
      <c r="AE23" s="794"/>
      <c r="AF23" s="795">
        <v>1291</v>
      </c>
      <c r="AG23" s="793"/>
      <c r="AH23" s="793"/>
      <c r="AI23" s="793"/>
      <c r="AJ23" s="796"/>
      <c r="AK23" s="797"/>
      <c r="AL23" s="798"/>
      <c r="AM23" s="798"/>
      <c r="AN23" s="798"/>
      <c r="AO23" s="798"/>
      <c r="AP23" s="793">
        <v>19115</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6116</v>
      </c>
      <c r="R28" s="823"/>
      <c r="S28" s="823"/>
      <c r="T28" s="823"/>
      <c r="U28" s="823"/>
      <c r="V28" s="823">
        <v>5996</v>
      </c>
      <c r="W28" s="823"/>
      <c r="X28" s="823"/>
      <c r="Y28" s="823"/>
      <c r="Z28" s="823"/>
      <c r="AA28" s="823">
        <v>120</v>
      </c>
      <c r="AB28" s="823"/>
      <c r="AC28" s="823"/>
      <c r="AD28" s="823"/>
      <c r="AE28" s="824"/>
      <c r="AF28" s="825">
        <v>120</v>
      </c>
      <c r="AG28" s="823"/>
      <c r="AH28" s="823"/>
      <c r="AI28" s="823"/>
      <c r="AJ28" s="826"/>
      <c r="AK28" s="827">
        <v>640</v>
      </c>
      <c r="AL28" s="828"/>
      <c r="AM28" s="828"/>
      <c r="AN28" s="828"/>
      <c r="AO28" s="828"/>
      <c r="AP28" s="828" t="s">
        <v>585</v>
      </c>
      <c r="AQ28" s="828"/>
      <c r="AR28" s="828"/>
      <c r="AS28" s="828"/>
      <c r="AT28" s="828"/>
      <c r="AU28" s="828" t="s">
        <v>585</v>
      </c>
      <c r="AV28" s="828"/>
      <c r="AW28" s="828"/>
      <c r="AX28" s="828"/>
      <c r="AY28" s="828"/>
      <c r="AZ28" s="829" t="s">
        <v>585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5216</v>
      </c>
      <c r="R29" s="784"/>
      <c r="S29" s="784"/>
      <c r="T29" s="784"/>
      <c r="U29" s="784"/>
      <c r="V29" s="784">
        <v>5008</v>
      </c>
      <c r="W29" s="784"/>
      <c r="X29" s="784"/>
      <c r="Y29" s="784"/>
      <c r="Z29" s="784"/>
      <c r="AA29" s="784">
        <v>208</v>
      </c>
      <c r="AB29" s="784"/>
      <c r="AC29" s="784"/>
      <c r="AD29" s="784"/>
      <c r="AE29" s="785"/>
      <c r="AF29" s="786">
        <v>208</v>
      </c>
      <c r="AG29" s="787"/>
      <c r="AH29" s="787"/>
      <c r="AI29" s="787"/>
      <c r="AJ29" s="788"/>
      <c r="AK29" s="834">
        <v>844</v>
      </c>
      <c r="AL29" s="830"/>
      <c r="AM29" s="830"/>
      <c r="AN29" s="830"/>
      <c r="AO29" s="830"/>
      <c r="AP29" s="830" t="s">
        <v>585</v>
      </c>
      <c r="AQ29" s="830"/>
      <c r="AR29" s="830"/>
      <c r="AS29" s="830"/>
      <c r="AT29" s="830"/>
      <c r="AU29" s="830" t="s">
        <v>585</v>
      </c>
      <c r="AV29" s="830"/>
      <c r="AW29" s="830"/>
      <c r="AX29" s="830"/>
      <c r="AY29" s="830"/>
      <c r="AZ29" s="831" t="s">
        <v>585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1654</v>
      </c>
      <c r="R30" s="784"/>
      <c r="S30" s="784"/>
      <c r="T30" s="784"/>
      <c r="U30" s="784"/>
      <c r="V30" s="784">
        <v>1621</v>
      </c>
      <c r="W30" s="784"/>
      <c r="X30" s="784"/>
      <c r="Y30" s="784"/>
      <c r="Z30" s="784"/>
      <c r="AA30" s="784">
        <v>33</v>
      </c>
      <c r="AB30" s="784"/>
      <c r="AC30" s="784"/>
      <c r="AD30" s="784"/>
      <c r="AE30" s="785"/>
      <c r="AF30" s="786">
        <v>33</v>
      </c>
      <c r="AG30" s="787"/>
      <c r="AH30" s="787"/>
      <c r="AI30" s="787"/>
      <c r="AJ30" s="788"/>
      <c r="AK30" s="834">
        <v>766</v>
      </c>
      <c r="AL30" s="830"/>
      <c r="AM30" s="830"/>
      <c r="AN30" s="830"/>
      <c r="AO30" s="830"/>
      <c r="AP30" s="830" t="s">
        <v>585</v>
      </c>
      <c r="AQ30" s="830"/>
      <c r="AR30" s="830"/>
      <c r="AS30" s="830"/>
      <c r="AT30" s="830"/>
      <c r="AU30" s="830" t="s">
        <v>585</v>
      </c>
      <c r="AV30" s="830"/>
      <c r="AW30" s="830"/>
      <c r="AX30" s="830"/>
      <c r="AY30" s="830"/>
      <c r="AZ30" s="831" t="s">
        <v>585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207</v>
      </c>
      <c r="R31" s="784"/>
      <c r="S31" s="784"/>
      <c r="T31" s="784"/>
      <c r="U31" s="784"/>
      <c r="V31" s="784">
        <v>187</v>
      </c>
      <c r="W31" s="784"/>
      <c r="X31" s="784"/>
      <c r="Y31" s="784"/>
      <c r="Z31" s="784"/>
      <c r="AA31" s="784">
        <v>21</v>
      </c>
      <c r="AB31" s="784"/>
      <c r="AC31" s="784"/>
      <c r="AD31" s="784"/>
      <c r="AE31" s="785"/>
      <c r="AF31" s="786">
        <v>130</v>
      </c>
      <c r="AG31" s="787"/>
      <c r="AH31" s="787"/>
      <c r="AI31" s="787"/>
      <c r="AJ31" s="788"/>
      <c r="AK31" s="834">
        <v>1</v>
      </c>
      <c r="AL31" s="830"/>
      <c r="AM31" s="830"/>
      <c r="AN31" s="830"/>
      <c r="AO31" s="830"/>
      <c r="AP31" s="830">
        <v>71</v>
      </c>
      <c r="AQ31" s="830"/>
      <c r="AR31" s="830"/>
      <c r="AS31" s="830"/>
      <c r="AT31" s="830"/>
      <c r="AU31" s="830">
        <v>0</v>
      </c>
      <c r="AV31" s="830"/>
      <c r="AW31" s="830"/>
      <c r="AX31" s="830"/>
      <c r="AY31" s="830"/>
      <c r="AZ31" s="831" t="s">
        <v>585</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412</v>
      </c>
      <c r="C32" s="781"/>
      <c r="D32" s="781"/>
      <c r="E32" s="781"/>
      <c r="F32" s="781"/>
      <c r="G32" s="781"/>
      <c r="H32" s="781"/>
      <c r="I32" s="781"/>
      <c r="J32" s="781"/>
      <c r="K32" s="781"/>
      <c r="L32" s="781"/>
      <c r="M32" s="781"/>
      <c r="N32" s="781"/>
      <c r="O32" s="781"/>
      <c r="P32" s="782"/>
      <c r="Q32" s="783">
        <v>1517</v>
      </c>
      <c r="R32" s="784"/>
      <c r="S32" s="784"/>
      <c r="T32" s="784"/>
      <c r="U32" s="784"/>
      <c r="V32" s="784">
        <v>1457</v>
      </c>
      <c r="W32" s="784"/>
      <c r="X32" s="784"/>
      <c r="Y32" s="784"/>
      <c r="Z32" s="784"/>
      <c r="AA32" s="784">
        <v>60</v>
      </c>
      <c r="AB32" s="784"/>
      <c r="AC32" s="784"/>
      <c r="AD32" s="784"/>
      <c r="AE32" s="785"/>
      <c r="AF32" s="786">
        <v>797</v>
      </c>
      <c r="AG32" s="787"/>
      <c r="AH32" s="787"/>
      <c r="AI32" s="787"/>
      <c r="AJ32" s="788"/>
      <c r="AK32" s="834">
        <v>794</v>
      </c>
      <c r="AL32" s="830"/>
      <c r="AM32" s="830"/>
      <c r="AN32" s="830"/>
      <c r="AO32" s="830"/>
      <c r="AP32" s="830">
        <v>14313</v>
      </c>
      <c r="AQ32" s="830"/>
      <c r="AR32" s="830"/>
      <c r="AS32" s="830"/>
      <c r="AT32" s="830"/>
      <c r="AU32" s="830">
        <v>13512</v>
      </c>
      <c r="AV32" s="830"/>
      <c r="AW32" s="830"/>
      <c r="AX32" s="830"/>
      <c r="AY32" s="830"/>
      <c r="AZ32" s="831" t="s">
        <v>585</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1288</v>
      </c>
      <c r="AG63" s="844"/>
      <c r="AH63" s="844"/>
      <c r="AI63" s="844"/>
      <c r="AJ63" s="845"/>
      <c r="AK63" s="846"/>
      <c r="AL63" s="841"/>
      <c r="AM63" s="841"/>
      <c r="AN63" s="841"/>
      <c r="AO63" s="841"/>
      <c r="AP63" s="844">
        <v>14384</v>
      </c>
      <c r="AQ63" s="844"/>
      <c r="AR63" s="844"/>
      <c r="AS63" s="844"/>
      <c r="AT63" s="844"/>
      <c r="AU63" s="844">
        <v>13512</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586</v>
      </c>
      <c r="C68" s="870"/>
      <c r="D68" s="870"/>
      <c r="E68" s="870"/>
      <c r="F68" s="870"/>
      <c r="G68" s="870"/>
      <c r="H68" s="870"/>
      <c r="I68" s="870"/>
      <c r="J68" s="870"/>
      <c r="K68" s="870"/>
      <c r="L68" s="870"/>
      <c r="M68" s="870"/>
      <c r="N68" s="870"/>
      <c r="O68" s="870"/>
      <c r="P68" s="871"/>
      <c r="Q68" s="872">
        <v>1967</v>
      </c>
      <c r="R68" s="866"/>
      <c r="S68" s="866"/>
      <c r="T68" s="866"/>
      <c r="U68" s="866"/>
      <c r="V68" s="866">
        <v>1840</v>
      </c>
      <c r="W68" s="866"/>
      <c r="X68" s="866"/>
      <c r="Y68" s="866"/>
      <c r="Z68" s="866"/>
      <c r="AA68" s="866">
        <v>127</v>
      </c>
      <c r="AB68" s="866"/>
      <c r="AC68" s="866"/>
      <c r="AD68" s="866"/>
      <c r="AE68" s="866"/>
      <c r="AF68" s="866">
        <v>56</v>
      </c>
      <c r="AG68" s="866"/>
      <c r="AH68" s="866"/>
      <c r="AI68" s="866"/>
      <c r="AJ68" s="866"/>
      <c r="AK68" s="866">
        <v>45</v>
      </c>
      <c r="AL68" s="866"/>
      <c r="AM68" s="866"/>
      <c r="AN68" s="866"/>
      <c r="AO68" s="866"/>
      <c r="AP68" s="866">
        <v>147</v>
      </c>
      <c r="AQ68" s="866"/>
      <c r="AR68" s="866"/>
      <c r="AS68" s="866"/>
      <c r="AT68" s="866"/>
      <c r="AU68" s="866">
        <v>59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587</v>
      </c>
      <c r="C69" s="874"/>
      <c r="D69" s="874"/>
      <c r="E69" s="874"/>
      <c r="F69" s="874"/>
      <c r="G69" s="874"/>
      <c r="H69" s="874"/>
      <c r="I69" s="874"/>
      <c r="J69" s="874"/>
      <c r="K69" s="874"/>
      <c r="L69" s="874"/>
      <c r="M69" s="874"/>
      <c r="N69" s="874"/>
      <c r="O69" s="874"/>
      <c r="P69" s="875"/>
      <c r="Q69" s="876">
        <v>665</v>
      </c>
      <c r="R69" s="830"/>
      <c r="S69" s="830"/>
      <c r="T69" s="830"/>
      <c r="U69" s="830"/>
      <c r="V69" s="830">
        <v>617</v>
      </c>
      <c r="W69" s="830"/>
      <c r="X69" s="830"/>
      <c r="Y69" s="830"/>
      <c r="Z69" s="830"/>
      <c r="AA69" s="830">
        <v>48</v>
      </c>
      <c r="AB69" s="830"/>
      <c r="AC69" s="830"/>
      <c r="AD69" s="830"/>
      <c r="AE69" s="830"/>
      <c r="AF69" s="830">
        <v>48</v>
      </c>
      <c r="AG69" s="830"/>
      <c r="AH69" s="830"/>
      <c r="AI69" s="830"/>
      <c r="AJ69" s="830"/>
      <c r="AK69" s="830">
        <v>70</v>
      </c>
      <c r="AL69" s="830"/>
      <c r="AM69" s="830"/>
      <c r="AN69" s="830"/>
      <c r="AO69" s="830"/>
      <c r="AP69" s="830">
        <v>2793</v>
      </c>
      <c r="AQ69" s="830"/>
      <c r="AR69" s="830"/>
      <c r="AS69" s="830"/>
      <c r="AT69" s="830"/>
      <c r="AU69" s="830">
        <v>1514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588</v>
      </c>
      <c r="C70" s="874"/>
      <c r="D70" s="874"/>
      <c r="E70" s="874"/>
      <c r="F70" s="874"/>
      <c r="G70" s="874"/>
      <c r="H70" s="874"/>
      <c r="I70" s="874"/>
      <c r="J70" s="874"/>
      <c r="K70" s="874"/>
      <c r="L70" s="874"/>
      <c r="M70" s="874"/>
      <c r="N70" s="874"/>
      <c r="O70" s="874"/>
      <c r="P70" s="875"/>
      <c r="Q70" s="876">
        <v>7254</v>
      </c>
      <c r="R70" s="830"/>
      <c r="S70" s="830"/>
      <c r="T70" s="830"/>
      <c r="U70" s="830"/>
      <c r="V70" s="830">
        <v>6917</v>
      </c>
      <c r="W70" s="830"/>
      <c r="X70" s="830"/>
      <c r="Y70" s="830"/>
      <c r="Z70" s="830"/>
      <c r="AA70" s="830">
        <v>337</v>
      </c>
      <c r="AB70" s="830"/>
      <c r="AC70" s="830"/>
      <c r="AD70" s="830"/>
      <c r="AE70" s="830"/>
      <c r="AF70" s="830">
        <v>337</v>
      </c>
      <c r="AG70" s="830"/>
      <c r="AH70" s="830"/>
      <c r="AI70" s="830"/>
      <c r="AJ70" s="830"/>
      <c r="AK70" s="830" t="s">
        <v>585</v>
      </c>
      <c r="AL70" s="830"/>
      <c r="AM70" s="830"/>
      <c r="AN70" s="830"/>
      <c r="AO70" s="830"/>
      <c r="AP70" s="830" t="s">
        <v>585</v>
      </c>
      <c r="AQ70" s="830"/>
      <c r="AR70" s="830"/>
      <c r="AS70" s="830"/>
      <c r="AT70" s="830"/>
      <c r="AU70" s="830" t="s">
        <v>585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589</v>
      </c>
      <c r="C71" s="874"/>
      <c r="D71" s="874"/>
      <c r="E71" s="874"/>
      <c r="F71" s="874"/>
      <c r="G71" s="874"/>
      <c r="H71" s="874"/>
      <c r="I71" s="874"/>
      <c r="J71" s="874"/>
      <c r="K71" s="874"/>
      <c r="L71" s="874"/>
      <c r="M71" s="874"/>
      <c r="N71" s="874"/>
      <c r="O71" s="874"/>
      <c r="P71" s="875"/>
      <c r="Q71" s="876">
        <v>2273</v>
      </c>
      <c r="R71" s="830"/>
      <c r="S71" s="830"/>
      <c r="T71" s="830"/>
      <c r="U71" s="830"/>
      <c r="V71" s="830">
        <v>2162</v>
      </c>
      <c r="W71" s="830"/>
      <c r="X71" s="830"/>
      <c r="Y71" s="830"/>
      <c r="Z71" s="830"/>
      <c r="AA71" s="830">
        <v>111</v>
      </c>
      <c r="AB71" s="830"/>
      <c r="AC71" s="830"/>
      <c r="AD71" s="830"/>
      <c r="AE71" s="830"/>
      <c r="AF71" s="830">
        <v>111</v>
      </c>
      <c r="AG71" s="830"/>
      <c r="AH71" s="830"/>
      <c r="AI71" s="830"/>
      <c r="AJ71" s="830"/>
      <c r="AK71" s="830" t="s">
        <v>585</v>
      </c>
      <c r="AL71" s="830"/>
      <c r="AM71" s="830"/>
      <c r="AN71" s="830"/>
      <c r="AO71" s="830"/>
      <c r="AP71" s="830" t="s">
        <v>585</v>
      </c>
      <c r="AQ71" s="830"/>
      <c r="AR71" s="830"/>
      <c r="AS71" s="830"/>
      <c r="AT71" s="830"/>
      <c r="AU71" s="830" t="s">
        <v>585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590</v>
      </c>
      <c r="C72" s="874"/>
      <c r="D72" s="874"/>
      <c r="E72" s="874"/>
      <c r="F72" s="874"/>
      <c r="G72" s="874"/>
      <c r="H72" s="874"/>
      <c r="I72" s="874"/>
      <c r="J72" s="874"/>
      <c r="K72" s="874"/>
      <c r="L72" s="874"/>
      <c r="M72" s="874"/>
      <c r="N72" s="874"/>
      <c r="O72" s="874"/>
      <c r="P72" s="875"/>
      <c r="Q72" s="876">
        <v>983883</v>
      </c>
      <c r="R72" s="830"/>
      <c r="S72" s="830"/>
      <c r="T72" s="830"/>
      <c r="U72" s="830"/>
      <c r="V72" s="830">
        <v>942967</v>
      </c>
      <c r="W72" s="830"/>
      <c r="X72" s="830"/>
      <c r="Y72" s="830"/>
      <c r="Z72" s="830"/>
      <c r="AA72" s="830">
        <v>40916</v>
      </c>
      <c r="AB72" s="830"/>
      <c r="AC72" s="830"/>
      <c r="AD72" s="830"/>
      <c r="AE72" s="830"/>
      <c r="AF72" s="830">
        <v>40916</v>
      </c>
      <c r="AG72" s="830"/>
      <c r="AH72" s="830"/>
      <c r="AI72" s="830"/>
      <c r="AJ72" s="830"/>
      <c r="AK72" s="830">
        <v>1</v>
      </c>
      <c r="AL72" s="830"/>
      <c r="AM72" s="830"/>
      <c r="AN72" s="830"/>
      <c r="AO72" s="830"/>
      <c r="AP72" s="830" t="s">
        <v>585</v>
      </c>
      <c r="AQ72" s="830"/>
      <c r="AR72" s="830"/>
      <c r="AS72" s="830"/>
      <c r="AT72" s="830"/>
      <c r="AU72" s="830" t="s">
        <v>585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41468</v>
      </c>
      <c r="AG88" s="844"/>
      <c r="AH88" s="844"/>
      <c r="AI88" s="844"/>
      <c r="AJ88" s="844"/>
      <c r="AK88" s="841"/>
      <c r="AL88" s="841"/>
      <c r="AM88" s="841"/>
      <c r="AN88" s="841"/>
      <c r="AO88" s="841"/>
      <c r="AP88" s="844">
        <v>2940</v>
      </c>
      <c r="AQ88" s="844"/>
      <c r="AR88" s="844"/>
      <c r="AS88" s="844"/>
      <c r="AT88" s="844"/>
      <c r="AU88" s="844">
        <v>1573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v>
      </c>
      <c r="CS102" s="852"/>
      <c r="CT102" s="852"/>
      <c r="CU102" s="852"/>
      <c r="CV102" s="891"/>
      <c r="CW102" s="890" t="s">
        <v>598</v>
      </c>
      <c r="CX102" s="852"/>
      <c r="CY102" s="852"/>
      <c r="CZ102" s="852"/>
      <c r="DA102" s="891"/>
      <c r="DB102" s="890" t="s">
        <v>598</v>
      </c>
      <c r="DC102" s="852"/>
      <c r="DD102" s="852"/>
      <c r="DE102" s="852"/>
      <c r="DF102" s="891"/>
      <c r="DG102" s="890" t="s">
        <v>598</v>
      </c>
      <c r="DH102" s="852"/>
      <c r="DI102" s="852"/>
      <c r="DJ102" s="852"/>
      <c r="DK102" s="891"/>
      <c r="DL102" s="890" t="s">
        <v>598</v>
      </c>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311</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311</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311</v>
      </c>
      <c r="DR109" s="893"/>
      <c r="DS109" s="893"/>
      <c r="DT109" s="893"/>
      <c r="DU109" s="894"/>
      <c r="DV109" s="892" t="s">
        <v>437</v>
      </c>
      <c r="DW109" s="893"/>
      <c r="DX109" s="893"/>
      <c r="DY109" s="893"/>
      <c r="DZ109" s="895"/>
    </row>
    <row r="110" spans="1:131" s="230" customFormat="1" ht="26.25" customHeight="1" x14ac:dyDescent="0.2">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2027962</v>
      </c>
      <c r="AB110" s="900"/>
      <c r="AC110" s="900"/>
      <c r="AD110" s="900"/>
      <c r="AE110" s="901"/>
      <c r="AF110" s="902">
        <v>2186826</v>
      </c>
      <c r="AG110" s="900"/>
      <c r="AH110" s="900"/>
      <c r="AI110" s="900"/>
      <c r="AJ110" s="901"/>
      <c r="AK110" s="902">
        <v>2239259</v>
      </c>
      <c r="AL110" s="900"/>
      <c r="AM110" s="900"/>
      <c r="AN110" s="900"/>
      <c r="AO110" s="901"/>
      <c r="AP110" s="903">
        <v>15.2</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18767971</v>
      </c>
      <c r="BR110" s="931"/>
      <c r="BS110" s="931"/>
      <c r="BT110" s="931"/>
      <c r="BU110" s="931"/>
      <c r="BV110" s="931">
        <v>19259342</v>
      </c>
      <c r="BW110" s="931"/>
      <c r="BX110" s="931"/>
      <c r="BY110" s="931"/>
      <c r="BZ110" s="931"/>
      <c r="CA110" s="931">
        <v>19115165</v>
      </c>
      <c r="CB110" s="931"/>
      <c r="CC110" s="931"/>
      <c r="CD110" s="931"/>
      <c r="CE110" s="931"/>
      <c r="CF110" s="944">
        <v>129.4</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444</v>
      </c>
      <c r="DM110" s="931"/>
      <c r="DN110" s="931"/>
      <c r="DO110" s="931"/>
      <c r="DP110" s="931"/>
      <c r="DQ110" s="931" t="s">
        <v>444</v>
      </c>
      <c r="DR110" s="931"/>
      <c r="DS110" s="931"/>
      <c r="DT110" s="931"/>
      <c r="DU110" s="931"/>
      <c r="DV110" s="932" t="s">
        <v>445</v>
      </c>
      <c r="DW110" s="932"/>
      <c r="DX110" s="932"/>
      <c r="DY110" s="932"/>
      <c r="DZ110" s="933"/>
    </row>
    <row r="111" spans="1:131" s="230" customFormat="1" ht="26.25" customHeight="1" x14ac:dyDescent="0.2">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444</v>
      </c>
      <c r="AB111" s="938"/>
      <c r="AC111" s="938"/>
      <c r="AD111" s="938"/>
      <c r="AE111" s="939"/>
      <c r="AF111" s="940" t="s">
        <v>131</v>
      </c>
      <c r="AG111" s="938"/>
      <c r="AH111" s="938"/>
      <c r="AI111" s="938"/>
      <c r="AJ111" s="939"/>
      <c r="AK111" s="940" t="s">
        <v>444</v>
      </c>
      <c r="AL111" s="938"/>
      <c r="AM111" s="938"/>
      <c r="AN111" s="938"/>
      <c r="AO111" s="939"/>
      <c r="AP111" s="941" t="s">
        <v>444</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v>872450</v>
      </c>
      <c r="BR111" s="926"/>
      <c r="BS111" s="926"/>
      <c r="BT111" s="926"/>
      <c r="BU111" s="926"/>
      <c r="BV111" s="926">
        <v>788335</v>
      </c>
      <c r="BW111" s="926"/>
      <c r="BX111" s="926"/>
      <c r="BY111" s="926"/>
      <c r="BZ111" s="926"/>
      <c r="CA111" s="926">
        <v>704280</v>
      </c>
      <c r="CB111" s="926"/>
      <c r="CC111" s="926"/>
      <c r="CD111" s="926"/>
      <c r="CE111" s="926"/>
      <c r="CF111" s="920">
        <v>4.8</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416</v>
      </c>
      <c r="DH111" s="926"/>
      <c r="DI111" s="926"/>
      <c r="DJ111" s="926"/>
      <c r="DK111" s="926"/>
      <c r="DL111" s="926" t="s">
        <v>131</v>
      </c>
      <c r="DM111" s="926"/>
      <c r="DN111" s="926"/>
      <c r="DO111" s="926"/>
      <c r="DP111" s="926"/>
      <c r="DQ111" s="926" t="s">
        <v>131</v>
      </c>
      <c r="DR111" s="926"/>
      <c r="DS111" s="926"/>
      <c r="DT111" s="926"/>
      <c r="DU111" s="926"/>
      <c r="DV111" s="927" t="s">
        <v>444</v>
      </c>
      <c r="DW111" s="927"/>
      <c r="DX111" s="927"/>
      <c r="DY111" s="927"/>
      <c r="DZ111" s="928"/>
    </row>
    <row r="112" spans="1:131" s="230" customFormat="1" ht="26.25" customHeight="1" x14ac:dyDescent="0.2">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451</v>
      </c>
      <c r="AB112" s="959"/>
      <c r="AC112" s="959"/>
      <c r="AD112" s="959"/>
      <c r="AE112" s="960"/>
      <c r="AF112" s="961" t="s">
        <v>444</v>
      </c>
      <c r="AG112" s="959"/>
      <c r="AH112" s="959"/>
      <c r="AI112" s="959"/>
      <c r="AJ112" s="960"/>
      <c r="AK112" s="961" t="s">
        <v>416</v>
      </c>
      <c r="AL112" s="959"/>
      <c r="AM112" s="959"/>
      <c r="AN112" s="959"/>
      <c r="AO112" s="960"/>
      <c r="AP112" s="962" t="s">
        <v>444</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13090440</v>
      </c>
      <c r="BR112" s="926"/>
      <c r="BS112" s="926"/>
      <c r="BT112" s="926"/>
      <c r="BU112" s="926"/>
      <c r="BV112" s="926">
        <v>12704396</v>
      </c>
      <c r="BW112" s="926"/>
      <c r="BX112" s="926"/>
      <c r="BY112" s="926"/>
      <c r="BZ112" s="926"/>
      <c r="CA112" s="926">
        <v>13511719</v>
      </c>
      <c r="CB112" s="926"/>
      <c r="CC112" s="926"/>
      <c r="CD112" s="926"/>
      <c r="CE112" s="926"/>
      <c r="CF112" s="920">
        <v>91.4</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451</v>
      </c>
      <c r="DH112" s="926"/>
      <c r="DI112" s="926"/>
      <c r="DJ112" s="926"/>
      <c r="DK112" s="926"/>
      <c r="DL112" s="926" t="s">
        <v>445</v>
      </c>
      <c r="DM112" s="926"/>
      <c r="DN112" s="926"/>
      <c r="DO112" s="926"/>
      <c r="DP112" s="926"/>
      <c r="DQ112" s="926" t="s">
        <v>131</v>
      </c>
      <c r="DR112" s="926"/>
      <c r="DS112" s="926"/>
      <c r="DT112" s="926"/>
      <c r="DU112" s="926"/>
      <c r="DV112" s="927" t="s">
        <v>451</v>
      </c>
      <c r="DW112" s="927"/>
      <c r="DX112" s="927"/>
      <c r="DY112" s="927"/>
      <c r="DZ112" s="928"/>
    </row>
    <row r="113" spans="1:130" s="230" customFormat="1" ht="26.25" customHeight="1" x14ac:dyDescent="0.2">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511598</v>
      </c>
      <c r="AB113" s="938"/>
      <c r="AC113" s="938"/>
      <c r="AD113" s="938"/>
      <c r="AE113" s="939"/>
      <c r="AF113" s="940">
        <v>533038</v>
      </c>
      <c r="AG113" s="938"/>
      <c r="AH113" s="938"/>
      <c r="AI113" s="938"/>
      <c r="AJ113" s="939"/>
      <c r="AK113" s="940">
        <v>680099</v>
      </c>
      <c r="AL113" s="938"/>
      <c r="AM113" s="938"/>
      <c r="AN113" s="938"/>
      <c r="AO113" s="939"/>
      <c r="AP113" s="941">
        <v>4.5999999999999996</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1496754</v>
      </c>
      <c r="BR113" s="926"/>
      <c r="BS113" s="926"/>
      <c r="BT113" s="926"/>
      <c r="BU113" s="926"/>
      <c r="BV113" s="926">
        <v>1591356</v>
      </c>
      <c r="BW113" s="926"/>
      <c r="BX113" s="926"/>
      <c r="BY113" s="926"/>
      <c r="BZ113" s="926"/>
      <c r="CA113" s="926">
        <v>1572563</v>
      </c>
      <c r="CB113" s="926"/>
      <c r="CC113" s="926"/>
      <c r="CD113" s="926"/>
      <c r="CE113" s="926"/>
      <c r="CF113" s="920">
        <v>10.6</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131</v>
      </c>
      <c r="DR113" s="959"/>
      <c r="DS113" s="959"/>
      <c r="DT113" s="959"/>
      <c r="DU113" s="960"/>
      <c r="DV113" s="962" t="s">
        <v>444</v>
      </c>
      <c r="DW113" s="963"/>
      <c r="DX113" s="963"/>
      <c r="DY113" s="963"/>
      <c r="DZ113" s="964"/>
    </row>
    <row r="114" spans="1:130" s="230" customFormat="1" ht="26.25" customHeight="1" x14ac:dyDescent="0.2">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41527</v>
      </c>
      <c r="AB114" s="959"/>
      <c r="AC114" s="959"/>
      <c r="AD114" s="959"/>
      <c r="AE114" s="960"/>
      <c r="AF114" s="961">
        <v>26758</v>
      </c>
      <c r="AG114" s="959"/>
      <c r="AH114" s="959"/>
      <c r="AI114" s="959"/>
      <c r="AJ114" s="960"/>
      <c r="AK114" s="961">
        <v>30065</v>
      </c>
      <c r="AL114" s="959"/>
      <c r="AM114" s="959"/>
      <c r="AN114" s="959"/>
      <c r="AO114" s="960"/>
      <c r="AP114" s="962">
        <v>0.2</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4224748</v>
      </c>
      <c r="BR114" s="926"/>
      <c r="BS114" s="926"/>
      <c r="BT114" s="926"/>
      <c r="BU114" s="926"/>
      <c r="BV114" s="926">
        <v>4233459</v>
      </c>
      <c r="BW114" s="926"/>
      <c r="BX114" s="926"/>
      <c r="BY114" s="926"/>
      <c r="BZ114" s="926"/>
      <c r="CA114" s="926">
        <v>4342480</v>
      </c>
      <c r="CB114" s="926"/>
      <c r="CC114" s="926"/>
      <c r="CD114" s="926"/>
      <c r="CE114" s="926"/>
      <c r="CF114" s="920">
        <v>29.4</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416</v>
      </c>
      <c r="DH114" s="959"/>
      <c r="DI114" s="959"/>
      <c r="DJ114" s="959"/>
      <c r="DK114" s="960"/>
      <c r="DL114" s="961" t="s">
        <v>444</v>
      </c>
      <c r="DM114" s="959"/>
      <c r="DN114" s="959"/>
      <c r="DO114" s="959"/>
      <c r="DP114" s="960"/>
      <c r="DQ114" s="961" t="s">
        <v>451</v>
      </c>
      <c r="DR114" s="959"/>
      <c r="DS114" s="959"/>
      <c r="DT114" s="959"/>
      <c r="DU114" s="960"/>
      <c r="DV114" s="962" t="s">
        <v>451</v>
      </c>
      <c r="DW114" s="963"/>
      <c r="DX114" s="963"/>
      <c r="DY114" s="963"/>
      <c r="DZ114" s="964"/>
    </row>
    <row r="115" spans="1:130" s="230" customFormat="1" ht="26.25" customHeight="1" x14ac:dyDescent="0.2">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69216</v>
      </c>
      <c r="AB115" s="938"/>
      <c r="AC115" s="938"/>
      <c r="AD115" s="938"/>
      <c r="AE115" s="939"/>
      <c r="AF115" s="940">
        <v>84114</v>
      </c>
      <c r="AG115" s="938"/>
      <c r="AH115" s="938"/>
      <c r="AI115" s="938"/>
      <c r="AJ115" s="939"/>
      <c r="AK115" s="940">
        <v>84051</v>
      </c>
      <c r="AL115" s="938"/>
      <c r="AM115" s="938"/>
      <c r="AN115" s="938"/>
      <c r="AO115" s="939"/>
      <c r="AP115" s="941">
        <v>0.6</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444</v>
      </c>
      <c r="BW115" s="926"/>
      <c r="BX115" s="926"/>
      <c r="BY115" s="926"/>
      <c r="BZ115" s="926"/>
      <c r="CA115" s="926" t="s">
        <v>416</v>
      </c>
      <c r="CB115" s="926"/>
      <c r="CC115" s="926"/>
      <c r="CD115" s="926"/>
      <c r="CE115" s="926"/>
      <c r="CF115" s="920" t="s">
        <v>445</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69657</v>
      </c>
      <c r="DH115" s="959"/>
      <c r="DI115" s="959"/>
      <c r="DJ115" s="959"/>
      <c r="DK115" s="960"/>
      <c r="DL115" s="961">
        <v>52197</v>
      </c>
      <c r="DM115" s="959"/>
      <c r="DN115" s="959"/>
      <c r="DO115" s="959"/>
      <c r="DP115" s="960"/>
      <c r="DQ115" s="961">
        <v>34767</v>
      </c>
      <c r="DR115" s="959"/>
      <c r="DS115" s="959"/>
      <c r="DT115" s="959"/>
      <c r="DU115" s="960"/>
      <c r="DV115" s="962">
        <v>0.2</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451</v>
      </c>
      <c r="AB116" s="959"/>
      <c r="AC116" s="959"/>
      <c r="AD116" s="959"/>
      <c r="AE116" s="960"/>
      <c r="AF116" s="961" t="s">
        <v>131</v>
      </c>
      <c r="AG116" s="959"/>
      <c r="AH116" s="959"/>
      <c r="AI116" s="959"/>
      <c r="AJ116" s="960"/>
      <c r="AK116" s="961" t="s">
        <v>451</v>
      </c>
      <c r="AL116" s="959"/>
      <c r="AM116" s="959"/>
      <c r="AN116" s="959"/>
      <c r="AO116" s="960"/>
      <c r="AP116" s="962" t="s">
        <v>451</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444</v>
      </c>
      <c r="BW116" s="926"/>
      <c r="BX116" s="926"/>
      <c r="BY116" s="926"/>
      <c r="BZ116" s="926"/>
      <c r="CA116" s="926" t="s">
        <v>131</v>
      </c>
      <c r="CB116" s="926"/>
      <c r="CC116" s="926"/>
      <c r="CD116" s="926"/>
      <c r="CE116" s="926"/>
      <c r="CF116" s="920" t="s">
        <v>131</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785148</v>
      </c>
      <c r="DH116" s="959"/>
      <c r="DI116" s="959"/>
      <c r="DJ116" s="959"/>
      <c r="DK116" s="960"/>
      <c r="DL116" s="961">
        <v>721431</v>
      </c>
      <c r="DM116" s="959"/>
      <c r="DN116" s="959"/>
      <c r="DO116" s="959"/>
      <c r="DP116" s="960"/>
      <c r="DQ116" s="961">
        <v>657746</v>
      </c>
      <c r="DR116" s="959"/>
      <c r="DS116" s="959"/>
      <c r="DT116" s="959"/>
      <c r="DU116" s="960"/>
      <c r="DV116" s="962">
        <v>4.5</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2650303</v>
      </c>
      <c r="AB117" s="979"/>
      <c r="AC117" s="979"/>
      <c r="AD117" s="979"/>
      <c r="AE117" s="980"/>
      <c r="AF117" s="981">
        <v>2830736</v>
      </c>
      <c r="AG117" s="979"/>
      <c r="AH117" s="979"/>
      <c r="AI117" s="979"/>
      <c r="AJ117" s="980"/>
      <c r="AK117" s="981">
        <v>3033474</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444</v>
      </c>
      <c r="BR117" s="926"/>
      <c r="BS117" s="926"/>
      <c r="BT117" s="926"/>
      <c r="BU117" s="926"/>
      <c r="BV117" s="926" t="s">
        <v>131</v>
      </c>
      <c r="BW117" s="926"/>
      <c r="BX117" s="926"/>
      <c r="BY117" s="926"/>
      <c r="BZ117" s="926"/>
      <c r="CA117" s="926" t="s">
        <v>416</v>
      </c>
      <c r="CB117" s="926"/>
      <c r="CC117" s="926"/>
      <c r="CD117" s="926"/>
      <c r="CE117" s="926"/>
      <c r="CF117" s="920" t="s">
        <v>444</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444</v>
      </c>
      <c r="DH117" s="959"/>
      <c r="DI117" s="959"/>
      <c r="DJ117" s="959"/>
      <c r="DK117" s="960"/>
      <c r="DL117" s="961" t="s">
        <v>444</v>
      </c>
      <c r="DM117" s="959"/>
      <c r="DN117" s="959"/>
      <c r="DO117" s="959"/>
      <c r="DP117" s="960"/>
      <c r="DQ117" s="961" t="s">
        <v>444</v>
      </c>
      <c r="DR117" s="959"/>
      <c r="DS117" s="959"/>
      <c r="DT117" s="959"/>
      <c r="DU117" s="960"/>
      <c r="DV117" s="962" t="s">
        <v>444</v>
      </c>
      <c r="DW117" s="963"/>
      <c r="DX117" s="963"/>
      <c r="DY117" s="963"/>
      <c r="DZ117" s="964"/>
    </row>
    <row r="118" spans="1:130" s="230" customFormat="1" ht="26.25" customHeight="1" x14ac:dyDescent="0.2">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311</v>
      </c>
      <c r="AL118" s="893"/>
      <c r="AM118" s="893"/>
      <c r="AN118" s="893"/>
      <c r="AO118" s="894"/>
      <c r="AP118" s="970" t="s">
        <v>437</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444</v>
      </c>
      <c r="BR118" s="1000"/>
      <c r="BS118" s="1000"/>
      <c r="BT118" s="1000"/>
      <c r="BU118" s="1000"/>
      <c r="BV118" s="1000" t="s">
        <v>416</v>
      </c>
      <c r="BW118" s="1000"/>
      <c r="BX118" s="1000"/>
      <c r="BY118" s="1000"/>
      <c r="BZ118" s="1000"/>
      <c r="CA118" s="1000" t="s">
        <v>416</v>
      </c>
      <c r="CB118" s="1000"/>
      <c r="CC118" s="1000"/>
      <c r="CD118" s="1000"/>
      <c r="CE118" s="1000"/>
      <c r="CF118" s="920" t="s">
        <v>444</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416</v>
      </c>
      <c r="DH118" s="959"/>
      <c r="DI118" s="959"/>
      <c r="DJ118" s="959"/>
      <c r="DK118" s="960"/>
      <c r="DL118" s="961" t="s">
        <v>444</v>
      </c>
      <c r="DM118" s="959"/>
      <c r="DN118" s="959"/>
      <c r="DO118" s="959"/>
      <c r="DP118" s="960"/>
      <c r="DQ118" s="961" t="s">
        <v>444</v>
      </c>
      <c r="DR118" s="959"/>
      <c r="DS118" s="959"/>
      <c r="DT118" s="959"/>
      <c r="DU118" s="960"/>
      <c r="DV118" s="962" t="s">
        <v>416</v>
      </c>
      <c r="DW118" s="963"/>
      <c r="DX118" s="963"/>
      <c r="DY118" s="963"/>
      <c r="DZ118" s="964"/>
    </row>
    <row r="119" spans="1:130" s="230" customFormat="1" ht="26.25" customHeight="1" x14ac:dyDescent="0.2">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416</v>
      </c>
      <c r="AB119" s="900"/>
      <c r="AC119" s="900"/>
      <c r="AD119" s="900"/>
      <c r="AE119" s="901"/>
      <c r="AF119" s="902" t="s">
        <v>416</v>
      </c>
      <c r="AG119" s="900"/>
      <c r="AH119" s="900"/>
      <c r="AI119" s="900"/>
      <c r="AJ119" s="901"/>
      <c r="AK119" s="902" t="s">
        <v>444</v>
      </c>
      <c r="AL119" s="900"/>
      <c r="AM119" s="900"/>
      <c r="AN119" s="900"/>
      <c r="AO119" s="901"/>
      <c r="AP119" s="903" t="s">
        <v>416</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471</v>
      </c>
      <c r="BP119" s="1005"/>
      <c r="BQ119" s="999">
        <v>38452363</v>
      </c>
      <c r="BR119" s="1000"/>
      <c r="BS119" s="1000"/>
      <c r="BT119" s="1000"/>
      <c r="BU119" s="1000"/>
      <c r="BV119" s="1000">
        <v>38576888</v>
      </c>
      <c r="BW119" s="1000"/>
      <c r="BX119" s="1000"/>
      <c r="BY119" s="1000"/>
      <c r="BZ119" s="1000"/>
      <c r="CA119" s="1000">
        <v>39246207</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17645</v>
      </c>
      <c r="DH119" s="986"/>
      <c r="DI119" s="986"/>
      <c r="DJ119" s="986"/>
      <c r="DK119" s="987"/>
      <c r="DL119" s="985">
        <v>14707</v>
      </c>
      <c r="DM119" s="986"/>
      <c r="DN119" s="986"/>
      <c r="DO119" s="986"/>
      <c r="DP119" s="987"/>
      <c r="DQ119" s="985">
        <v>11767</v>
      </c>
      <c r="DR119" s="986"/>
      <c r="DS119" s="986"/>
      <c r="DT119" s="986"/>
      <c r="DU119" s="987"/>
      <c r="DV119" s="988">
        <v>0.1</v>
      </c>
      <c r="DW119" s="989"/>
      <c r="DX119" s="989"/>
      <c r="DY119" s="989"/>
      <c r="DZ119" s="990"/>
    </row>
    <row r="120" spans="1:130" s="230" customFormat="1" ht="26.25" customHeight="1" x14ac:dyDescent="0.2">
      <c r="A120" s="1057"/>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444</v>
      </c>
      <c r="AB120" s="959"/>
      <c r="AC120" s="959"/>
      <c r="AD120" s="959"/>
      <c r="AE120" s="960"/>
      <c r="AF120" s="961" t="s">
        <v>444</v>
      </c>
      <c r="AG120" s="959"/>
      <c r="AH120" s="959"/>
      <c r="AI120" s="959"/>
      <c r="AJ120" s="960"/>
      <c r="AK120" s="961" t="s">
        <v>444</v>
      </c>
      <c r="AL120" s="959"/>
      <c r="AM120" s="959"/>
      <c r="AN120" s="959"/>
      <c r="AO120" s="960"/>
      <c r="AP120" s="962" t="s">
        <v>444</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4954214</v>
      </c>
      <c r="BR120" s="931"/>
      <c r="BS120" s="931"/>
      <c r="BT120" s="931"/>
      <c r="BU120" s="931"/>
      <c r="BV120" s="931">
        <v>5784511</v>
      </c>
      <c r="BW120" s="931"/>
      <c r="BX120" s="931"/>
      <c r="BY120" s="931"/>
      <c r="BZ120" s="931"/>
      <c r="CA120" s="931">
        <v>6750605</v>
      </c>
      <c r="CB120" s="931"/>
      <c r="CC120" s="931"/>
      <c r="CD120" s="931"/>
      <c r="CE120" s="931"/>
      <c r="CF120" s="944">
        <v>45.7</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13090094</v>
      </c>
      <c r="DH120" s="931"/>
      <c r="DI120" s="931"/>
      <c r="DJ120" s="931"/>
      <c r="DK120" s="931"/>
      <c r="DL120" s="931">
        <v>12704159</v>
      </c>
      <c r="DM120" s="931"/>
      <c r="DN120" s="931"/>
      <c r="DO120" s="931"/>
      <c r="DP120" s="931"/>
      <c r="DQ120" s="931">
        <v>13511577</v>
      </c>
      <c r="DR120" s="931"/>
      <c r="DS120" s="931"/>
      <c r="DT120" s="931"/>
      <c r="DU120" s="931"/>
      <c r="DV120" s="932">
        <v>91.4</v>
      </c>
      <c r="DW120" s="932"/>
      <c r="DX120" s="932"/>
      <c r="DY120" s="932"/>
      <c r="DZ120" s="933"/>
    </row>
    <row r="121" spans="1:130" s="230" customFormat="1" ht="26.25" customHeight="1" x14ac:dyDescent="0.2">
      <c r="A121" s="1057"/>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444</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7216056</v>
      </c>
      <c r="BR121" s="926"/>
      <c r="BS121" s="926"/>
      <c r="BT121" s="926"/>
      <c r="BU121" s="926"/>
      <c r="BV121" s="926">
        <v>7864104</v>
      </c>
      <c r="BW121" s="926"/>
      <c r="BX121" s="926"/>
      <c r="BY121" s="926"/>
      <c r="BZ121" s="926"/>
      <c r="CA121" s="926">
        <v>9277182</v>
      </c>
      <c r="CB121" s="926"/>
      <c r="CC121" s="926"/>
      <c r="CD121" s="926"/>
      <c r="CE121" s="926"/>
      <c r="CF121" s="920">
        <v>62.8</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v>346</v>
      </c>
      <c r="DH121" s="926"/>
      <c r="DI121" s="926"/>
      <c r="DJ121" s="926"/>
      <c r="DK121" s="926"/>
      <c r="DL121" s="926">
        <v>237</v>
      </c>
      <c r="DM121" s="926"/>
      <c r="DN121" s="926"/>
      <c r="DO121" s="926"/>
      <c r="DP121" s="926"/>
      <c r="DQ121" s="926">
        <v>142</v>
      </c>
      <c r="DR121" s="926"/>
      <c r="DS121" s="926"/>
      <c r="DT121" s="926"/>
      <c r="DU121" s="926"/>
      <c r="DV121" s="927">
        <v>0</v>
      </c>
      <c r="DW121" s="927"/>
      <c r="DX121" s="927"/>
      <c r="DY121" s="927"/>
      <c r="DZ121" s="928"/>
    </row>
    <row r="122" spans="1:130" s="230" customFormat="1" ht="26.25" customHeight="1" x14ac:dyDescent="0.2">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444</v>
      </c>
      <c r="AB122" s="959"/>
      <c r="AC122" s="959"/>
      <c r="AD122" s="959"/>
      <c r="AE122" s="960"/>
      <c r="AF122" s="961" t="s">
        <v>416</v>
      </c>
      <c r="AG122" s="959"/>
      <c r="AH122" s="959"/>
      <c r="AI122" s="959"/>
      <c r="AJ122" s="960"/>
      <c r="AK122" s="961" t="s">
        <v>416</v>
      </c>
      <c r="AL122" s="959"/>
      <c r="AM122" s="959"/>
      <c r="AN122" s="959"/>
      <c r="AO122" s="960"/>
      <c r="AP122" s="962" t="s">
        <v>416</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24979171</v>
      </c>
      <c r="BR122" s="1000"/>
      <c r="BS122" s="1000"/>
      <c r="BT122" s="1000"/>
      <c r="BU122" s="1000"/>
      <c r="BV122" s="1000">
        <v>25345301</v>
      </c>
      <c r="BW122" s="1000"/>
      <c r="BX122" s="1000"/>
      <c r="BY122" s="1000"/>
      <c r="BZ122" s="1000"/>
      <c r="CA122" s="1000">
        <v>25168088</v>
      </c>
      <c r="CB122" s="1000"/>
      <c r="CC122" s="1000"/>
      <c r="CD122" s="1000"/>
      <c r="CE122" s="1000"/>
      <c r="CF122" s="1017">
        <v>170.3</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t="s">
        <v>444</v>
      </c>
      <c r="DH122" s="926"/>
      <c r="DI122" s="926"/>
      <c r="DJ122" s="926"/>
      <c r="DK122" s="926"/>
      <c r="DL122" s="926" t="s">
        <v>444</v>
      </c>
      <c r="DM122" s="926"/>
      <c r="DN122" s="926"/>
      <c r="DO122" s="926"/>
      <c r="DP122" s="926"/>
      <c r="DQ122" s="926" t="s">
        <v>131</v>
      </c>
      <c r="DR122" s="926"/>
      <c r="DS122" s="926"/>
      <c r="DT122" s="926"/>
      <c r="DU122" s="926"/>
      <c r="DV122" s="927" t="s">
        <v>444</v>
      </c>
      <c r="DW122" s="927"/>
      <c r="DX122" s="927"/>
      <c r="DY122" s="927"/>
      <c r="DZ122" s="928"/>
    </row>
    <row r="123" spans="1:130" s="230" customFormat="1" ht="26.25" customHeight="1" x14ac:dyDescent="0.2">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48789</v>
      </c>
      <c r="AB123" s="959"/>
      <c r="AC123" s="959"/>
      <c r="AD123" s="959"/>
      <c r="AE123" s="960"/>
      <c r="AF123" s="961">
        <v>63716</v>
      </c>
      <c r="AG123" s="959"/>
      <c r="AH123" s="959"/>
      <c r="AI123" s="959"/>
      <c r="AJ123" s="960"/>
      <c r="AK123" s="961">
        <v>63683</v>
      </c>
      <c r="AL123" s="959"/>
      <c r="AM123" s="959"/>
      <c r="AN123" s="959"/>
      <c r="AO123" s="960"/>
      <c r="AP123" s="962">
        <v>0.4</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482</v>
      </c>
      <c r="BP123" s="1005"/>
      <c r="BQ123" s="1063">
        <v>37149441</v>
      </c>
      <c r="BR123" s="1064"/>
      <c r="BS123" s="1064"/>
      <c r="BT123" s="1064"/>
      <c r="BU123" s="1064"/>
      <c r="BV123" s="1064">
        <v>38993916</v>
      </c>
      <c r="BW123" s="1064"/>
      <c r="BX123" s="1064"/>
      <c r="BY123" s="1064"/>
      <c r="BZ123" s="1064"/>
      <c r="CA123" s="1064">
        <v>41195875</v>
      </c>
      <c r="CB123" s="1064"/>
      <c r="CC123" s="1064"/>
      <c r="CD123" s="1064"/>
      <c r="CE123" s="1064"/>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t="s">
        <v>444</v>
      </c>
      <c r="DH123" s="959"/>
      <c r="DI123" s="959"/>
      <c r="DJ123" s="959"/>
      <c r="DK123" s="960"/>
      <c r="DL123" s="961" t="s">
        <v>131</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x14ac:dyDescent="0.25">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8.9</v>
      </c>
      <c r="BR124" s="1027"/>
      <c r="BS124" s="1027"/>
      <c r="BT124" s="1027"/>
      <c r="BU124" s="1027"/>
      <c r="BV124" s="1027" t="s">
        <v>131</v>
      </c>
      <c r="BW124" s="1027"/>
      <c r="BX124" s="1027"/>
      <c r="BY124" s="1027"/>
      <c r="BZ124" s="1027"/>
      <c r="CA124" s="1027" t="s">
        <v>131</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416</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2">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416</v>
      </c>
      <c r="AB125" s="959"/>
      <c r="AC125" s="959"/>
      <c r="AD125" s="959"/>
      <c r="AE125" s="960"/>
      <c r="AF125" s="961" t="s">
        <v>416</v>
      </c>
      <c r="AG125" s="959"/>
      <c r="AH125" s="959"/>
      <c r="AI125" s="959"/>
      <c r="AJ125" s="960"/>
      <c r="AK125" s="961" t="s">
        <v>131</v>
      </c>
      <c r="AL125" s="959"/>
      <c r="AM125" s="959"/>
      <c r="AN125" s="959"/>
      <c r="AO125" s="960"/>
      <c r="AP125" s="962" t="s">
        <v>416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488</v>
      </c>
      <c r="DR125" s="931"/>
      <c r="DS125" s="931"/>
      <c r="DT125" s="931"/>
      <c r="DU125" s="931"/>
      <c r="DV125" s="932" t="s">
        <v>131</v>
      </c>
      <c r="DW125" s="932"/>
      <c r="DX125" s="932"/>
      <c r="DY125" s="932"/>
      <c r="DZ125" s="933"/>
    </row>
    <row r="126" spans="1:130" s="230" customFormat="1" ht="26.25" customHeight="1" thickBot="1" x14ac:dyDescent="0.25">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20427</v>
      </c>
      <c r="AB126" s="959"/>
      <c r="AC126" s="959"/>
      <c r="AD126" s="959"/>
      <c r="AE126" s="960"/>
      <c r="AF126" s="961">
        <v>20398</v>
      </c>
      <c r="AG126" s="959"/>
      <c r="AH126" s="959"/>
      <c r="AI126" s="959"/>
      <c r="AJ126" s="960"/>
      <c r="AK126" s="961">
        <v>20368</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489</v>
      </c>
      <c r="CQ126" s="923"/>
      <c r="CR126" s="923"/>
      <c r="CS126" s="923"/>
      <c r="CT126" s="923"/>
      <c r="CU126" s="923"/>
      <c r="CV126" s="923"/>
      <c r="CW126" s="923"/>
      <c r="CX126" s="923"/>
      <c r="CY126" s="923"/>
      <c r="CZ126" s="923"/>
      <c r="DA126" s="923"/>
      <c r="DB126" s="923"/>
      <c r="DC126" s="923"/>
      <c r="DD126" s="923"/>
      <c r="DE126" s="923"/>
      <c r="DF126" s="924"/>
      <c r="DG126" s="925" t="s">
        <v>416</v>
      </c>
      <c r="DH126" s="926"/>
      <c r="DI126" s="926"/>
      <c r="DJ126" s="926"/>
      <c r="DK126" s="926"/>
      <c r="DL126" s="926" t="s">
        <v>131</v>
      </c>
      <c r="DM126" s="926"/>
      <c r="DN126" s="926"/>
      <c r="DO126" s="926"/>
      <c r="DP126" s="926"/>
      <c r="DQ126" s="926" t="s">
        <v>416</v>
      </c>
      <c r="DR126" s="926"/>
      <c r="DS126" s="926"/>
      <c r="DT126" s="926"/>
      <c r="DU126" s="926"/>
      <c r="DV126" s="927" t="s">
        <v>131</v>
      </c>
      <c r="DW126" s="927"/>
      <c r="DX126" s="927"/>
      <c r="DY126" s="927"/>
      <c r="DZ126" s="928"/>
    </row>
    <row r="127" spans="1:130" s="230" customFormat="1" ht="26.25" customHeight="1" x14ac:dyDescent="0.2">
      <c r="A127" s="1058"/>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416</v>
      </c>
      <c r="AB127" s="959"/>
      <c r="AC127" s="959"/>
      <c r="AD127" s="959"/>
      <c r="AE127" s="960"/>
      <c r="AF127" s="961" t="s">
        <v>416</v>
      </c>
      <c r="AG127" s="959"/>
      <c r="AH127" s="959"/>
      <c r="AI127" s="959"/>
      <c r="AJ127" s="960"/>
      <c r="AK127" s="961" t="s">
        <v>416</v>
      </c>
      <c r="AL127" s="959"/>
      <c r="AM127" s="959"/>
      <c r="AN127" s="959"/>
      <c r="AO127" s="960"/>
      <c r="AP127" s="962" t="s">
        <v>416</v>
      </c>
      <c r="AQ127" s="963"/>
      <c r="AR127" s="963"/>
      <c r="AS127" s="963"/>
      <c r="AT127" s="964"/>
      <c r="AU127" s="232"/>
      <c r="AV127" s="232"/>
      <c r="AW127" s="232"/>
      <c r="AX127" s="1031" t="s">
        <v>491</v>
      </c>
      <c r="AY127" s="1032"/>
      <c r="AZ127" s="1032"/>
      <c r="BA127" s="1032"/>
      <c r="BB127" s="1032"/>
      <c r="BC127" s="1032"/>
      <c r="BD127" s="1032"/>
      <c r="BE127" s="1033"/>
      <c r="BF127" s="1034" t="s">
        <v>492</v>
      </c>
      <c r="BG127" s="1032"/>
      <c r="BH127" s="1032"/>
      <c r="BI127" s="1032"/>
      <c r="BJ127" s="1032"/>
      <c r="BK127" s="1032"/>
      <c r="BL127" s="1033"/>
      <c r="BM127" s="1034" t="s">
        <v>493</v>
      </c>
      <c r="BN127" s="1032"/>
      <c r="BO127" s="1032"/>
      <c r="BP127" s="1032"/>
      <c r="BQ127" s="1032"/>
      <c r="BR127" s="1032"/>
      <c r="BS127" s="1033"/>
      <c r="BT127" s="1034" t="s">
        <v>494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495</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416</v>
      </c>
      <c r="DR127" s="926"/>
      <c r="DS127" s="926"/>
      <c r="DT127" s="926"/>
      <c r="DU127" s="926"/>
      <c r="DV127" s="927" t="s">
        <v>496</v>
      </c>
      <c r="DW127" s="927"/>
      <c r="DX127" s="927"/>
      <c r="DY127" s="927"/>
      <c r="DZ127" s="928"/>
    </row>
    <row r="128" spans="1:130" s="230" customFormat="1" ht="26.25" customHeight="1" thickBot="1" x14ac:dyDescent="0.25">
      <c r="A128" s="1041" t="s">
        <v>497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498</v>
      </c>
      <c r="X128" s="1043"/>
      <c r="Y128" s="1043"/>
      <c r="Z128" s="1044"/>
      <c r="AA128" s="1045">
        <v>478067</v>
      </c>
      <c r="AB128" s="1046"/>
      <c r="AC128" s="1046"/>
      <c r="AD128" s="1046"/>
      <c r="AE128" s="1047"/>
      <c r="AF128" s="1048">
        <v>409247</v>
      </c>
      <c r="AG128" s="1046"/>
      <c r="AH128" s="1046"/>
      <c r="AI128" s="1046"/>
      <c r="AJ128" s="1047"/>
      <c r="AK128" s="1048">
        <v>477539</v>
      </c>
      <c r="AL128" s="1046"/>
      <c r="AM128" s="1046"/>
      <c r="AN128" s="1046"/>
      <c r="AO128" s="1047"/>
      <c r="AP128" s="1049"/>
      <c r="AQ128" s="1050"/>
      <c r="AR128" s="1050"/>
      <c r="AS128" s="1050"/>
      <c r="AT128" s="1051"/>
      <c r="AU128" s="232"/>
      <c r="AV128" s="232"/>
      <c r="AW128" s="232"/>
      <c r="AX128" s="896" t="s">
        <v>499</v>
      </c>
      <c r="AY128" s="897"/>
      <c r="AZ128" s="897"/>
      <c r="BA128" s="897"/>
      <c r="BB128" s="897"/>
      <c r="BC128" s="897"/>
      <c r="BD128" s="897"/>
      <c r="BE128" s="898"/>
      <c r="BF128" s="1052" t="s">
        <v>416</v>
      </c>
      <c r="BG128" s="1053"/>
      <c r="BH128" s="1053"/>
      <c r="BI128" s="1053"/>
      <c r="BJ128" s="1053"/>
      <c r="BK128" s="1053"/>
      <c r="BL128" s="1054"/>
      <c r="BM128" s="1052">
        <v>12.65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500</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416</v>
      </c>
      <c r="DM128" s="1038"/>
      <c r="DN128" s="1038"/>
      <c r="DO128" s="1038"/>
      <c r="DP128" s="1038"/>
      <c r="DQ128" s="1038" t="s">
        <v>416</v>
      </c>
      <c r="DR128" s="1038"/>
      <c r="DS128" s="1038"/>
      <c r="DT128" s="1038"/>
      <c r="DU128" s="1038"/>
      <c r="DV128" s="1039" t="s">
        <v>131</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501</v>
      </c>
      <c r="X129" s="1071"/>
      <c r="Y129" s="1071"/>
      <c r="Z129" s="1072"/>
      <c r="AA129" s="958">
        <v>16553546</v>
      </c>
      <c r="AB129" s="959"/>
      <c r="AC129" s="959"/>
      <c r="AD129" s="959"/>
      <c r="AE129" s="960"/>
      <c r="AF129" s="961">
        <v>17430841</v>
      </c>
      <c r="AG129" s="959"/>
      <c r="AH129" s="959"/>
      <c r="AI129" s="959"/>
      <c r="AJ129" s="960"/>
      <c r="AK129" s="961">
        <v>16948947</v>
      </c>
      <c r="AL129" s="959"/>
      <c r="AM129" s="959"/>
      <c r="AN129" s="959"/>
      <c r="AO129" s="960"/>
      <c r="AP129" s="1073"/>
      <c r="AQ129" s="1074"/>
      <c r="AR129" s="1074"/>
      <c r="AS129" s="1074"/>
      <c r="AT129" s="1075"/>
      <c r="AU129" s="233"/>
      <c r="AV129" s="233"/>
      <c r="AW129" s="233"/>
      <c r="AX129" s="1065" t="s">
        <v>502</v>
      </c>
      <c r="AY129" s="923"/>
      <c r="AZ129" s="923"/>
      <c r="BA129" s="923"/>
      <c r="BB129" s="923"/>
      <c r="BC129" s="923"/>
      <c r="BD129" s="923"/>
      <c r="BE129" s="924"/>
      <c r="BF129" s="1066" t="s">
        <v>131</v>
      </c>
      <c r="BG129" s="1067"/>
      <c r="BH129" s="1067"/>
      <c r="BI129" s="1067"/>
      <c r="BJ129" s="1067"/>
      <c r="BK129" s="1067"/>
      <c r="BL129" s="1068"/>
      <c r="BM129" s="1066">
        <v>17.649999999999999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504</v>
      </c>
      <c r="X130" s="1071"/>
      <c r="Y130" s="1071"/>
      <c r="Z130" s="1072"/>
      <c r="AA130" s="958">
        <v>2029858</v>
      </c>
      <c r="AB130" s="959"/>
      <c r="AC130" s="959"/>
      <c r="AD130" s="959"/>
      <c r="AE130" s="960"/>
      <c r="AF130" s="961">
        <v>2106642</v>
      </c>
      <c r="AG130" s="959"/>
      <c r="AH130" s="959"/>
      <c r="AI130" s="959"/>
      <c r="AJ130" s="960"/>
      <c r="AK130" s="961">
        <v>2171308</v>
      </c>
      <c r="AL130" s="959"/>
      <c r="AM130" s="959"/>
      <c r="AN130" s="959"/>
      <c r="AO130" s="960"/>
      <c r="AP130" s="1073"/>
      <c r="AQ130" s="1074"/>
      <c r="AR130" s="1074"/>
      <c r="AS130" s="1074"/>
      <c r="AT130" s="1075"/>
      <c r="AU130" s="233"/>
      <c r="AV130" s="233"/>
      <c r="AW130" s="233"/>
      <c r="AX130" s="1065" t="s">
        <v>505</v>
      </c>
      <c r="AY130" s="923"/>
      <c r="AZ130" s="923"/>
      <c r="BA130" s="923"/>
      <c r="BB130" s="923"/>
      <c r="BC130" s="923"/>
      <c r="BD130" s="923"/>
      <c r="BE130" s="924"/>
      <c r="BF130" s="1101">
        <v>1.8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506</v>
      </c>
      <c r="X131" s="1108"/>
      <c r="Y131" s="1108"/>
      <c r="Z131" s="1109"/>
      <c r="AA131" s="1004">
        <v>14523688</v>
      </c>
      <c r="AB131" s="986"/>
      <c r="AC131" s="986"/>
      <c r="AD131" s="986"/>
      <c r="AE131" s="987"/>
      <c r="AF131" s="985">
        <v>15324199</v>
      </c>
      <c r="AG131" s="986"/>
      <c r="AH131" s="986"/>
      <c r="AI131" s="986"/>
      <c r="AJ131" s="987"/>
      <c r="AK131" s="985">
        <v>14777639</v>
      </c>
      <c r="AL131" s="986"/>
      <c r="AM131" s="986"/>
      <c r="AN131" s="986"/>
      <c r="AO131" s="987"/>
      <c r="AP131" s="1110"/>
      <c r="AQ131" s="1111"/>
      <c r="AR131" s="1111"/>
      <c r="AS131" s="1111"/>
      <c r="AT131" s="1112"/>
      <c r="AU131" s="233"/>
      <c r="AV131" s="233"/>
      <c r="AW131" s="233"/>
      <c r="AX131" s="1083" t="s">
        <v>507</v>
      </c>
      <c r="AY131" s="726"/>
      <c r="AZ131" s="726"/>
      <c r="BA131" s="726"/>
      <c r="BB131" s="726"/>
      <c r="BC131" s="726"/>
      <c r="BD131" s="726"/>
      <c r="BE131" s="1036"/>
      <c r="BF131" s="1084" t="s">
        <v>416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509</v>
      </c>
      <c r="W132" s="1094"/>
      <c r="X132" s="1094"/>
      <c r="Y132" s="1094"/>
      <c r="Z132" s="1095"/>
      <c r="AA132" s="1096">
        <v>0.98031574300000002</v>
      </c>
      <c r="AB132" s="1097"/>
      <c r="AC132" s="1097"/>
      <c r="AD132" s="1097"/>
      <c r="AE132" s="1098"/>
      <c r="AF132" s="1099">
        <v>2.054573945</v>
      </c>
      <c r="AG132" s="1097"/>
      <c r="AH132" s="1097"/>
      <c r="AI132" s="1097"/>
      <c r="AJ132" s="1098"/>
      <c r="AK132" s="1099">
        <v>2.6027635400000002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510</v>
      </c>
      <c r="W133" s="1077"/>
      <c r="X133" s="1077"/>
      <c r="Y133" s="1077"/>
      <c r="Z133" s="1078"/>
      <c r="AA133" s="1079">
        <v>1.5</v>
      </c>
      <c r="AB133" s="1080"/>
      <c r="AC133" s="1080"/>
      <c r="AD133" s="1080"/>
      <c r="AE133" s="1081"/>
      <c r="AF133" s="1079">
        <v>1.7</v>
      </c>
      <c r="AG133" s="1080"/>
      <c r="AH133" s="1080"/>
      <c r="AI133" s="1080"/>
      <c r="AJ133" s="1081"/>
      <c r="AK133" s="1079">
        <v>1.8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qsZck0nw3UGIeqI4OVNQCBwrRie1k84RmeD8mFCOBVaSXq0lWqt2ujvQ5zifpo4pSSxMcKlgWQhdJLDCGHweQ==" saltValue="oo89Hsj+RjFxpnHJgYna6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511</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9ebNQ1KJn9Q4N5OrDvkXWh5BpPq2AQyANreY23E0Xx+lrb7zkS9mbTbTRBfLi7RT077rXBcHDJ8+aPfLCH9OWA==" saltValue="62j9jHImgm7OqWTXXkTY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1XxQErns4unimVaDdPrK6NugEmeCIQrA/1MpbmoEnFe9a+gz56CnlUFzHlzKHsn9th2SMylx0gU6rkELXeLQGQ==" saltValue="46ESkYqaow7njW+4WE5K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514</v>
      </c>
      <c r="AP7" s="272"/>
      <c r="AQ7" s="273" t="s">
        <v>515</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516</v>
      </c>
      <c r="AQ8" s="279" t="s">
        <v>517</v>
      </c>
      <c r="AR8" s="280" t="s">
        <v>518</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519</v>
      </c>
      <c r="AL9" s="1117"/>
      <c r="AM9" s="1117"/>
      <c r="AN9" s="1118"/>
      <c r="AO9" s="281">
        <v>4316706</v>
      </c>
      <c r="AP9" s="281">
        <v>62386</v>
      </c>
      <c r="AQ9" s="282">
        <v>65316</v>
      </c>
      <c r="AR9" s="283">
        <v>-4.5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520</v>
      </c>
      <c r="AL10" s="1117"/>
      <c r="AM10" s="1117"/>
      <c r="AN10" s="1118"/>
      <c r="AO10" s="284">
        <v>559293</v>
      </c>
      <c r="AP10" s="284">
        <v>8083</v>
      </c>
      <c r="AQ10" s="285">
        <v>6075</v>
      </c>
      <c r="AR10" s="286">
        <v>33.1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521</v>
      </c>
      <c r="AL11" s="1117"/>
      <c r="AM11" s="1117"/>
      <c r="AN11" s="1118"/>
      <c r="AO11" s="284">
        <v>22229</v>
      </c>
      <c r="AP11" s="284">
        <v>321</v>
      </c>
      <c r="AQ11" s="285">
        <v>1232</v>
      </c>
      <c r="AR11" s="286">
        <v>-73.900000000000006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522</v>
      </c>
      <c r="AL12" s="1117"/>
      <c r="AM12" s="1117"/>
      <c r="AN12" s="1118"/>
      <c r="AO12" s="284" t="s">
        <v>523</v>
      </c>
      <c r="AP12" s="284" t="s">
        <v>523</v>
      </c>
      <c r="AQ12" s="285">
        <v>18</v>
      </c>
      <c r="AR12" s="286" t="s">
        <v>523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524</v>
      </c>
      <c r="AL13" s="1117"/>
      <c r="AM13" s="1117"/>
      <c r="AN13" s="1118"/>
      <c r="AO13" s="284">
        <v>130251</v>
      </c>
      <c r="AP13" s="284">
        <v>1882</v>
      </c>
      <c r="AQ13" s="285">
        <v>2791</v>
      </c>
      <c r="AR13" s="286">
        <v>-32.6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525</v>
      </c>
      <c r="AL14" s="1117"/>
      <c r="AM14" s="1117"/>
      <c r="AN14" s="1118"/>
      <c r="AO14" s="284">
        <v>58922</v>
      </c>
      <c r="AP14" s="284">
        <v>852</v>
      </c>
      <c r="AQ14" s="285">
        <v>1364</v>
      </c>
      <c r="AR14" s="286">
        <v>-37.5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526</v>
      </c>
      <c r="AL15" s="1120"/>
      <c r="AM15" s="1120"/>
      <c r="AN15" s="1121"/>
      <c r="AO15" s="284">
        <v>-255426</v>
      </c>
      <c r="AP15" s="284">
        <v>-3691</v>
      </c>
      <c r="AQ15" s="285">
        <v>-4006</v>
      </c>
      <c r="AR15" s="286">
        <v>-7.9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4831975</v>
      </c>
      <c r="AP16" s="284">
        <v>69832</v>
      </c>
      <c r="AQ16" s="285">
        <v>72790</v>
      </c>
      <c r="AR16" s="286">
        <v>-4.0999999999999996</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531</v>
      </c>
      <c r="AL21" s="1123"/>
      <c r="AM21" s="1123"/>
      <c r="AN21" s="1124"/>
      <c r="AO21" s="297">
        <v>6.19</v>
      </c>
      <c r="AP21" s="298">
        <v>6.54</v>
      </c>
      <c r="AQ21" s="299">
        <v>-0.35</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532</v>
      </c>
      <c r="AL22" s="1123"/>
      <c r="AM22" s="1123"/>
      <c r="AN22" s="1124"/>
      <c r="AO22" s="302">
        <v>97</v>
      </c>
      <c r="AP22" s="303">
        <v>98.3</v>
      </c>
      <c r="AQ22" s="304">
        <v>-1.3</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514</v>
      </c>
      <c r="AP30" s="272"/>
      <c r="AQ30" s="273" t="s">
        <v>515</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516</v>
      </c>
      <c r="AQ31" s="279" t="s">
        <v>517</v>
      </c>
      <c r="AR31" s="280" t="s">
        <v>518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536</v>
      </c>
      <c r="AL32" s="1131"/>
      <c r="AM32" s="1131"/>
      <c r="AN32" s="1132"/>
      <c r="AO32" s="312">
        <v>2239259</v>
      </c>
      <c r="AP32" s="312">
        <v>32362</v>
      </c>
      <c r="AQ32" s="313">
        <v>35011</v>
      </c>
      <c r="AR32" s="314">
        <v>-7.6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537</v>
      </c>
      <c r="AL33" s="1131"/>
      <c r="AM33" s="1131"/>
      <c r="AN33" s="1132"/>
      <c r="AO33" s="312" t="s">
        <v>523</v>
      </c>
      <c r="AP33" s="312" t="s">
        <v>523</v>
      </c>
      <c r="AQ33" s="313" t="s">
        <v>523</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538</v>
      </c>
      <c r="AL34" s="1131"/>
      <c r="AM34" s="1131"/>
      <c r="AN34" s="1132"/>
      <c r="AO34" s="312" t="s">
        <v>523</v>
      </c>
      <c r="AP34" s="312" t="s">
        <v>523</v>
      </c>
      <c r="AQ34" s="313">
        <v>4</v>
      </c>
      <c r="AR34" s="314" t="s">
        <v>523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539</v>
      </c>
      <c r="AL35" s="1131"/>
      <c r="AM35" s="1131"/>
      <c r="AN35" s="1132"/>
      <c r="AO35" s="312">
        <v>680099</v>
      </c>
      <c r="AP35" s="312">
        <v>9829</v>
      </c>
      <c r="AQ35" s="313">
        <v>8351</v>
      </c>
      <c r="AR35" s="314">
        <v>17.7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540</v>
      </c>
      <c r="AL36" s="1131"/>
      <c r="AM36" s="1131"/>
      <c r="AN36" s="1132"/>
      <c r="AO36" s="312">
        <v>30065</v>
      </c>
      <c r="AP36" s="312">
        <v>435</v>
      </c>
      <c r="AQ36" s="313">
        <v>1645</v>
      </c>
      <c r="AR36" s="314">
        <v>-73.599999999999994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541</v>
      </c>
      <c r="AL37" s="1131"/>
      <c r="AM37" s="1131"/>
      <c r="AN37" s="1132"/>
      <c r="AO37" s="312">
        <v>84051</v>
      </c>
      <c r="AP37" s="312">
        <v>1215</v>
      </c>
      <c r="AQ37" s="313">
        <v>1050</v>
      </c>
      <c r="AR37" s="314">
        <v>15.7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542</v>
      </c>
      <c r="AL38" s="1134"/>
      <c r="AM38" s="1134"/>
      <c r="AN38" s="1135"/>
      <c r="AO38" s="315" t="s">
        <v>523</v>
      </c>
      <c r="AP38" s="315" t="s">
        <v>523</v>
      </c>
      <c r="AQ38" s="316">
        <v>1</v>
      </c>
      <c r="AR38" s="304" t="s">
        <v>523</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543</v>
      </c>
      <c r="AL39" s="1134"/>
      <c r="AM39" s="1134"/>
      <c r="AN39" s="1135"/>
      <c r="AO39" s="312">
        <v>-477539</v>
      </c>
      <c r="AP39" s="312">
        <v>-6901</v>
      </c>
      <c r="AQ39" s="313">
        <v>-5851</v>
      </c>
      <c r="AR39" s="314">
        <v>17.899999999999999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544</v>
      </c>
      <c r="AL40" s="1131"/>
      <c r="AM40" s="1131"/>
      <c r="AN40" s="1132"/>
      <c r="AO40" s="312">
        <v>-2171308</v>
      </c>
      <c r="AP40" s="312">
        <v>-31380</v>
      </c>
      <c r="AQ40" s="313">
        <v>-27858</v>
      </c>
      <c r="AR40" s="314">
        <v>12.6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384627</v>
      </c>
      <c r="AP41" s="312">
        <v>5559</v>
      </c>
      <c r="AQ41" s="313">
        <v>12351</v>
      </c>
      <c r="AR41" s="314">
        <v>-55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514</v>
      </c>
      <c r="AN49" s="1127" t="s">
        <v>548</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549</v>
      </c>
      <c r="AO50" s="329" t="s">
        <v>550</v>
      </c>
      <c r="AP50" s="330" t="s">
        <v>551</v>
      </c>
      <c r="AQ50" s="331" t="s">
        <v>552</v>
      </c>
      <c r="AR50" s="332" t="s">
        <v>553</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3614791</v>
      </c>
      <c r="AN51" s="334">
        <v>52340</v>
      </c>
      <c r="AO51" s="335">
        <v>22.3</v>
      </c>
      <c r="AP51" s="336">
        <v>54684</v>
      </c>
      <c r="AQ51" s="337">
        <v>1.1000000000000001</v>
      </c>
      <c r="AR51" s="338">
        <v>21.2</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1967450</v>
      </c>
      <c r="AN52" s="342">
        <v>28487</v>
      </c>
      <c r="AO52" s="343">
        <v>7</v>
      </c>
      <c r="AP52" s="344">
        <v>32829</v>
      </c>
      <c r="AQ52" s="345">
        <v>7.2</v>
      </c>
      <c r="AR52" s="346">
        <v>-0.2</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4059764</v>
      </c>
      <c r="AN53" s="334">
        <v>58453</v>
      </c>
      <c r="AO53" s="335">
        <v>11.7</v>
      </c>
      <c r="AP53" s="336">
        <v>62383</v>
      </c>
      <c r="AQ53" s="337">
        <v>14.1</v>
      </c>
      <c r="AR53" s="338">
        <v>-2.4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2140739</v>
      </c>
      <c r="AN54" s="342">
        <v>30823</v>
      </c>
      <c r="AO54" s="343">
        <v>8.1999999999999993</v>
      </c>
      <c r="AP54" s="344">
        <v>35325</v>
      </c>
      <c r="AQ54" s="345">
        <v>7.6</v>
      </c>
      <c r="AR54" s="346">
        <v>0.6</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5574167</v>
      </c>
      <c r="AN55" s="334">
        <v>80294</v>
      </c>
      <c r="AO55" s="335">
        <v>37.4</v>
      </c>
      <c r="AP55" s="336">
        <v>63812</v>
      </c>
      <c r="AQ55" s="337">
        <v>2.2999999999999998</v>
      </c>
      <c r="AR55" s="338">
        <v>35.1</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2960332</v>
      </c>
      <c r="AN56" s="342">
        <v>42643</v>
      </c>
      <c r="AO56" s="343">
        <v>38.299999999999997</v>
      </c>
      <c r="AP56" s="344">
        <v>33848</v>
      </c>
      <c r="AQ56" s="345">
        <v>-4.2</v>
      </c>
      <c r="AR56" s="346">
        <v>42.5</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4629835</v>
      </c>
      <c r="AN57" s="334">
        <v>66809</v>
      </c>
      <c r="AO57" s="335">
        <v>-16.8</v>
      </c>
      <c r="AP57" s="336">
        <v>45945</v>
      </c>
      <c r="AQ57" s="337">
        <v>-28</v>
      </c>
      <c r="AR57" s="338">
        <v>11.2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2184571</v>
      </c>
      <c r="AN58" s="342">
        <v>31523</v>
      </c>
      <c r="AO58" s="343">
        <v>-26.1</v>
      </c>
      <c r="AP58" s="344">
        <v>25180</v>
      </c>
      <c r="AQ58" s="345">
        <v>-25.6</v>
      </c>
      <c r="AR58" s="346">
        <v>-0.5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4052053</v>
      </c>
      <c r="AN59" s="334">
        <v>58561</v>
      </c>
      <c r="AO59" s="335">
        <v>-12.3</v>
      </c>
      <c r="AP59" s="336">
        <v>44475</v>
      </c>
      <c r="AQ59" s="337">
        <v>-3.2</v>
      </c>
      <c r="AR59" s="338">
        <v>-9.1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2899268</v>
      </c>
      <c r="AN60" s="342">
        <v>41901</v>
      </c>
      <c r="AO60" s="343">
        <v>32.9</v>
      </c>
      <c r="AP60" s="344">
        <v>24780</v>
      </c>
      <c r="AQ60" s="345">
        <v>-1.6</v>
      </c>
      <c r="AR60" s="346">
        <v>34.5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4386122</v>
      </c>
      <c r="AN61" s="349">
        <v>63291</v>
      </c>
      <c r="AO61" s="350">
        <v>8.5</v>
      </c>
      <c r="AP61" s="351">
        <v>54260</v>
      </c>
      <c r="AQ61" s="352">
        <v>-2.7</v>
      </c>
      <c r="AR61" s="338">
        <v>11.2</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2430472</v>
      </c>
      <c r="AN62" s="342">
        <v>35075</v>
      </c>
      <c r="AO62" s="343">
        <v>12.1</v>
      </c>
      <c r="AP62" s="344">
        <v>30392</v>
      </c>
      <c r="AQ62" s="345">
        <v>-3.3</v>
      </c>
      <c r="AR62" s="346">
        <v>15.4</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ppr4OdOfNSDDNdFl/E6k7JQHXS2GIoj/S6nauGcPZGJC/2xoCJgg8Yi0UbiKr8zi3ltyANQa5lKWcG6z7dwuig==" saltValue="0sm6XBBTb/52YHCcCvD/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562</v>
      </c>
    </row>
    <row r="121" spans="125:125" ht="13.5" hidden="1" customHeight="1" x14ac:dyDescent="0.2">
      <c r="DU121" s="259"/>
    </row>
  </sheetData>
  <sheetProtection algorithmName="SHA-512" hashValue="pF2TzgzCrOCZZWMfoINL2OpxZc/Y7YedRwsTWXxKMRQFzCcvVAuoCKovhTyxHED555Hoxu9wsyL5Mz+zzz2NfQ==" saltValue="9Ow7y7b47BX+bd1u4/wQ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563</v>
      </c>
    </row>
  </sheetData>
  <sheetProtection algorithmName="SHA-512" hashValue="zgTsWLQeTAKlpvIEZ0RscEwwzG3dYdT9pHIvJhp3BGc8waQlEwm0JfYLeraWDJwJjmmYGbYnIxQTxCFV5e0bMA==" saltValue="/sF0HzaYJjv8Z4/+nCvKl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564</v>
      </c>
      <c r="G46" s="8" t="s">
        <v>565</v>
      </c>
      <c r="H46" s="8" t="s">
        <v>566</v>
      </c>
      <c r="I46" s="8" t="s">
        <v>567</v>
      </c>
      <c r="J46" s="9" t="s">
        <v>568</v>
      </c>
    </row>
    <row r="47" spans="2:10" ht="57.75" customHeight="1" x14ac:dyDescent="0.2">
      <c r="B47" s="10"/>
      <c r="C47" s="1139" t="s">
        <v>3</v>
      </c>
      <c r="D47" s="1139"/>
      <c r="E47" s="1140"/>
      <c r="F47" s="11">
        <v>17.02</v>
      </c>
      <c r="G47" s="12">
        <v>13.51</v>
      </c>
      <c r="H47" s="12">
        <v>14.31</v>
      </c>
      <c r="I47" s="12">
        <v>12.97</v>
      </c>
      <c r="J47" s="13">
        <v>13.21</v>
      </c>
    </row>
    <row r="48" spans="2:10" ht="57.75" customHeight="1" x14ac:dyDescent="0.2">
      <c r="B48" s="14"/>
      <c r="C48" s="1141" t="s">
        <v>4</v>
      </c>
      <c r="D48" s="1141"/>
      <c r="E48" s="1142"/>
      <c r="F48" s="15">
        <v>4.7699999999999996</v>
      </c>
      <c r="G48" s="16">
        <v>4.93</v>
      </c>
      <c r="H48" s="16">
        <v>5.99</v>
      </c>
      <c r="I48" s="16">
        <v>8.56</v>
      </c>
      <c r="J48" s="17">
        <v>7.61</v>
      </c>
    </row>
    <row r="49" spans="2:10" ht="57.75" customHeight="1" thickBot="1" x14ac:dyDescent="0.25">
      <c r="B49" s="18"/>
      <c r="C49" s="1143" t="s">
        <v>5</v>
      </c>
      <c r="D49" s="1143"/>
      <c r="E49" s="1144"/>
      <c r="F49" s="19">
        <v>3.62</v>
      </c>
      <c r="G49" s="20" t="s">
        <v>569</v>
      </c>
      <c r="H49" s="20">
        <v>2.6</v>
      </c>
      <c r="I49" s="20">
        <v>2.2400000000000002</v>
      </c>
      <c r="J49" s="21" t="s">
        <v>570</v>
      </c>
    </row>
    <row r="50" spans="2:10" ht="13" x14ac:dyDescent="0.2"/>
  </sheetData>
  <sheetProtection algorithmName="SHA-512" hashValue="smXHQeDSfEmDjv+ejFbvcTCTwRlD6zxZee5adrxkqyCBlqZuevDpSLfGDztc2PY3H1TF7lo31VOt+4tdvN7nzA==" saltValue="Ti1kfCAaM7UJHOQlYZPh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昇悟</cp:lastModifiedBy>
  <cp:lastPrinted>2024-03-22T06:38:00Z</cp:lastPrinted>
  <dcterms:created xsi:type="dcterms:W3CDTF">2024-02-05T01:52:22Z</dcterms:created>
  <dcterms:modified xsi:type="dcterms:W3CDTF">2024-03-25T04:29:00Z</dcterms:modified>
  <cp:category/>
</cp:coreProperties>
</file>