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10.2.21.142\share\04指定・指導Ｇ\★処遇改善交付金\R5国補正\22 実績報告\02_県様式\"/>
    </mc:Choice>
  </mc:AlternateContent>
  <xr:revisionPtr revIDLastSave="0" documentId="8_{24E1659E-6CA1-47B1-AB7A-42EABFB68168}" xr6:coauthVersionLast="47" xr6:coauthVersionMax="47" xr10:uidLastSave="{00000000-0000-0000-0000-000000000000}"/>
  <bookViews>
    <workbookView xWindow="-103" yWindow="-103" windowWidth="19543" windowHeight="12497"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oa</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 ref="T8" authorId="1" shapeId="0" xr:uid="{FE48112C-F013-41BE-9064-A45BFB831A03}">
      <text>
        <r>
          <rPr>
            <b/>
            <sz val="9"/>
            <color indexed="81"/>
            <rFont val="MS P ゴシック"/>
            <family val="3"/>
            <charset val="128"/>
          </rPr>
          <t>・この列(T列)の全事業所の合計額（F5）は、愛知県からの支払額（7/31（振込済）、10/31（予定））と一致する必要があります。
・愛知県からの支払額は、①交付申請額と②国保連配信額のいずれか低い方です。
＜①の方が低い場合＞
　計画書（変更交付申請した法人は変更後の計画書）中、別紙様式2-2の金額（見込額）と合わせてください。
＜②の方が低い場合＞
　全事業所の補助金の額の合計額（F５）が、国保連配信の交付額通知の金額と同額になるようにしてください。
（※過誤調整、月遅れ請求分等漏れなく確認すること。）</t>
        </r>
      </text>
    </comment>
    <comment ref="U9" authorId="1" shapeId="0" xr:uid="{4F493E93-EF0E-404F-A482-33A23A0EF9B7}">
      <text>
        <r>
          <rPr>
            <b/>
            <sz val="9"/>
            <color indexed="81"/>
            <rFont val="MS P ゴシック"/>
            <family val="3"/>
            <charset val="128"/>
          </rPr>
          <t>・この列（U列）の額は、以下のように記載してください。
【原則】　国保連から配信されている各事業所の補助金の額（4月及び5月分）を記載してください。
【例外】　交付申請額と同額の補助金が支払われている場合（国保連配信額全額＞交付申請額の場合）は、各事業所ごとに、「交付申請書記載の額」と「国保連から配信されている各事業所の補助金の額（4月及び5月分）」のいずれか低い額を記載することを可とします。
※原則・例外のいずれであっても、求めがあった場合には、根拠資料を提出できるようにしてください。</t>
        </r>
      </text>
    </comment>
  </commentList>
</comments>
</file>

<file path=xl/sharedStrings.xml><?xml version="1.0" encoding="utf-8"?>
<sst xmlns="http://schemas.openxmlformats.org/spreadsheetml/2006/main" count="4433" uniqueCount="1914">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</sst>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9"/>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5903" y="750355"/>
          <a:ext cx="4321705" cy="87494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4" y="1560740"/>
          <a:ext cx="8216768" cy="1462123"/>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40" zoomScaleNormal="100" zoomScaleSheetLayoutView="40" workbookViewId="0">
      <selection activeCell="B1" sqref="B1"/>
    </sheetView>
  </sheetViews>
  <sheetFormatPr defaultColWidth="9" defaultRowHeight="20.149999999999999" customHeight="1"/>
  <cols>
    <col min="1" max="1" width="4.61328125" style="47" customWidth="1"/>
    <col min="2" max="2" width="11" style="47" customWidth="1"/>
    <col min="3" max="12" width="1.765625" style="47" customWidth="1"/>
    <col min="13" max="17" width="2.765625" style="47" customWidth="1"/>
    <col min="18" max="22" width="2.61328125" style="47" customWidth="1"/>
    <col min="23" max="23" width="14.15234375" style="47" customWidth="1"/>
    <col min="24" max="24" width="25" style="47" customWidth="1"/>
    <col min="25" max="25" width="40.61328125" style="47" customWidth="1"/>
    <col min="26" max="26" width="7.15234375" style="47" customWidth="1"/>
    <col min="27" max="27" width="0.3828125" style="47" hidden="1" customWidth="1"/>
    <col min="28" max="28" width="10.3828125" style="47" bestFit="1" customWidth="1"/>
    <col min="29" max="16384" width="9" style="47"/>
  </cols>
  <sheetData>
    <row r="1" spans="1:26" ht="20.149999999999999" customHeight="1">
      <c r="A1" s="46" t="s">
        <v>133</v>
      </c>
    </row>
    <row r="2" spans="1:26" ht="17.25" customHeight="1">
      <c r="A2" s="48"/>
    </row>
    <row r="3" spans="1:26" s="49" customFormat="1" ht="24" customHeight="1">
      <c r="A3" s="224" t="s">
        <v>67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68</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15">
      <c r="A6" s="224" t="s">
        <v>134</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49999999999999"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49999999999999"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49999999999999"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49999999999999"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49999999999999"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49999999999999"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159</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49999999999999"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t="s">
        <v>100</v>
      </c>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49999999999999"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49999999999999"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49999999999999" customHeight="1">
      <c r="A22" s="51"/>
      <c r="B22" s="56" t="s">
        <v>30</v>
      </c>
      <c r="C22" s="225" t="s">
        <v>0</v>
      </c>
      <c r="D22" s="225"/>
      <c r="E22" s="225"/>
      <c r="F22" s="225"/>
      <c r="G22" s="225"/>
      <c r="H22" s="225"/>
      <c r="I22" s="225"/>
      <c r="J22" s="225"/>
      <c r="K22" s="225"/>
      <c r="L22" s="226"/>
      <c r="M22" s="251"/>
      <c r="N22" s="252"/>
      <c r="O22" s="252"/>
      <c r="P22" s="252"/>
      <c r="Q22" s="252"/>
      <c r="R22" s="252"/>
      <c r="S22" s="252"/>
      <c r="T22" s="252"/>
      <c r="U22" s="252"/>
      <c r="V22" s="252"/>
      <c r="W22" s="253"/>
      <c r="X22" s="254"/>
      <c r="Y22" s="51"/>
      <c r="Z22" s="51"/>
    </row>
    <row r="23" spans="1:27" ht="20.149999999999999" customHeight="1" thickBot="1">
      <c r="A23" s="51"/>
      <c r="B23" s="57"/>
      <c r="C23" s="225" t="s">
        <v>31</v>
      </c>
      <c r="D23" s="225"/>
      <c r="E23" s="225"/>
      <c r="F23" s="225"/>
      <c r="G23" s="225"/>
      <c r="H23" s="225"/>
      <c r="I23" s="225"/>
      <c r="J23" s="225"/>
      <c r="K23" s="225"/>
      <c r="L23" s="226"/>
      <c r="M23" s="241"/>
      <c r="N23" s="242"/>
      <c r="O23" s="242"/>
      <c r="P23" s="242"/>
      <c r="Q23" s="242"/>
      <c r="R23" s="242"/>
      <c r="S23" s="242"/>
      <c r="T23" s="242"/>
      <c r="U23" s="236"/>
      <c r="V23" s="236"/>
      <c r="W23" s="237"/>
      <c r="X23" s="238"/>
      <c r="Y23" s="51"/>
      <c r="Z23" s="51"/>
      <c r="AA23" s="47" t="s">
        <v>32</v>
      </c>
    </row>
    <row r="24" spans="1:27" ht="20.149999999999999" customHeight="1" thickBot="1">
      <c r="A24" s="51"/>
      <c r="B24" s="56" t="s">
        <v>33</v>
      </c>
      <c r="C24" s="225" t="s">
        <v>34</v>
      </c>
      <c r="D24" s="225"/>
      <c r="E24" s="225"/>
      <c r="F24" s="225"/>
      <c r="G24" s="225"/>
      <c r="H24" s="225"/>
      <c r="I24" s="225"/>
      <c r="J24" s="225"/>
      <c r="K24" s="225"/>
      <c r="L24" s="226"/>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46" t="s">
        <v>35</v>
      </c>
      <c r="D25" s="246"/>
      <c r="E25" s="246"/>
      <c r="F25" s="246"/>
      <c r="G25" s="246"/>
      <c r="H25" s="246"/>
      <c r="I25" s="246"/>
      <c r="J25" s="246"/>
      <c r="K25" s="246"/>
      <c r="L25" s="247"/>
      <c r="M25" s="241"/>
      <c r="N25" s="242"/>
      <c r="O25" s="242"/>
      <c r="P25" s="242"/>
      <c r="Q25" s="242"/>
      <c r="R25" s="242"/>
      <c r="S25" s="242"/>
      <c r="T25" s="242"/>
      <c r="U25" s="228"/>
      <c r="V25" s="228"/>
      <c r="W25" s="229"/>
      <c r="X25" s="230"/>
      <c r="Y25" s="51"/>
      <c r="Z25" s="51"/>
    </row>
    <row r="26" spans="1:27" ht="20.149999999999999" customHeight="1">
      <c r="A26" s="51"/>
      <c r="B26" s="57"/>
      <c r="C26" s="225" t="s">
        <v>36</v>
      </c>
      <c r="D26" s="225"/>
      <c r="E26" s="225"/>
      <c r="F26" s="225"/>
      <c r="G26" s="225"/>
      <c r="H26" s="225"/>
      <c r="I26" s="225"/>
      <c r="J26" s="225"/>
      <c r="K26" s="225"/>
      <c r="L26" s="226"/>
      <c r="M26" s="241"/>
      <c r="N26" s="242"/>
      <c r="O26" s="242"/>
      <c r="P26" s="242"/>
      <c r="Q26" s="242"/>
      <c r="R26" s="242"/>
      <c r="S26" s="242"/>
      <c r="T26" s="242"/>
      <c r="U26" s="242"/>
      <c r="V26" s="242"/>
      <c r="W26" s="243"/>
      <c r="X26" s="244"/>
      <c r="Y26" s="51"/>
      <c r="Z26" s="51"/>
    </row>
    <row r="27" spans="1:27" ht="20.149999999999999" customHeight="1">
      <c r="A27" s="51"/>
      <c r="B27" s="56" t="s">
        <v>37</v>
      </c>
      <c r="C27" s="225" t="s">
        <v>38</v>
      </c>
      <c r="D27" s="225"/>
      <c r="E27" s="225"/>
      <c r="F27" s="225"/>
      <c r="G27" s="225"/>
      <c r="H27" s="225"/>
      <c r="I27" s="225"/>
      <c r="J27" s="225"/>
      <c r="K27" s="225"/>
      <c r="L27" s="226"/>
      <c r="M27" s="241"/>
      <c r="N27" s="242"/>
      <c r="O27" s="242"/>
      <c r="P27" s="242"/>
      <c r="Q27" s="242"/>
      <c r="R27" s="242"/>
      <c r="S27" s="242"/>
      <c r="T27" s="242"/>
      <c r="U27" s="242"/>
      <c r="V27" s="242"/>
      <c r="W27" s="243"/>
      <c r="X27" s="244"/>
      <c r="Y27" s="51"/>
      <c r="Z27" s="51"/>
    </row>
    <row r="28" spans="1:27" ht="20.149999999999999" customHeight="1" thickBot="1">
      <c r="A28" s="51"/>
      <c r="B28" s="57"/>
      <c r="C28" s="225" t="s">
        <v>39</v>
      </c>
      <c r="D28" s="225"/>
      <c r="E28" s="225"/>
      <c r="F28" s="225"/>
      <c r="G28" s="225"/>
      <c r="H28" s="225"/>
      <c r="I28" s="225"/>
      <c r="J28" s="225"/>
      <c r="K28" s="225"/>
      <c r="L28" s="226"/>
      <c r="M28" s="235"/>
      <c r="N28" s="236"/>
      <c r="O28" s="236"/>
      <c r="P28" s="236"/>
      <c r="Q28" s="236"/>
      <c r="R28" s="236"/>
      <c r="S28" s="236"/>
      <c r="T28" s="236"/>
      <c r="U28" s="236"/>
      <c r="V28" s="236"/>
      <c r="W28" s="237"/>
      <c r="X28" s="238"/>
      <c r="Y28" s="51"/>
      <c r="Z28" s="51"/>
    </row>
    <row r="29" spans="1:27" ht="20.149999999999999" customHeight="1" thickBot="1">
      <c r="A29" s="51"/>
      <c r="B29" s="226" t="s">
        <v>1886</v>
      </c>
      <c r="C29" s="276"/>
      <c r="D29" s="276"/>
      <c r="E29" s="276"/>
      <c r="F29" s="276"/>
      <c r="G29" s="276"/>
      <c r="H29" s="276"/>
      <c r="I29" s="276"/>
      <c r="J29" s="276"/>
      <c r="K29" s="276"/>
      <c r="L29" s="277"/>
      <c r="M29" s="278"/>
      <c r="N29" s="279"/>
      <c r="O29" s="279"/>
      <c r="P29" s="279"/>
      <c r="Q29" s="279"/>
      <c r="R29" s="279"/>
      <c r="S29" s="279"/>
      <c r="T29" s="280"/>
      <c r="U29" s="59"/>
      <c r="V29" s="60"/>
      <c r="W29" s="60"/>
      <c r="X29" s="60"/>
      <c r="Y29" s="51"/>
      <c r="Z29" s="51"/>
    </row>
    <row r="30" spans="1:27" ht="20.149999999999999" customHeight="1">
      <c r="A30" s="51"/>
      <c r="B30" s="239" t="s">
        <v>40</v>
      </c>
      <c r="C30" s="225" t="s">
        <v>41</v>
      </c>
      <c r="D30" s="225"/>
      <c r="E30" s="225"/>
      <c r="F30" s="225"/>
      <c r="G30" s="225"/>
      <c r="H30" s="225"/>
      <c r="I30" s="225"/>
      <c r="J30" s="225"/>
      <c r="K30" s="225"/>
      <c r="L30" s="226"/>
      <c r="M30" s="241"/>
      <c r="N30" s="242"/>
      <c r="O30" s="242"/>
      <c r="P30" s="242"/>
      <c r="Q30" s="242"/>
      <c r="R30" s="242"/>
      <c r="S30" s="242"/>
      <c r="T30" s="242"/>
      <c r="U30" s="242"/>
      <c r="V30" s="242"/>
      <c r="W30" s="243"/>
      <c r="X30" s="244"/>
      <c r="Y30" s="51"/>
      <c r="Z30" s="51"/>
    </row>
    <row r="31" spans="1:27" ht="20.149999999999999" customHeight="1">
      <c r="A31" s="51"/>
      <c r="B31" s="240"/>
      <c r="C31" s="245" t="s">
        <v>39</v>
      </c>
      <c r="D31" s="245"/>
      <c r="E31" s="245"/>
      <c r="F31" s="245"/>
      <c r="G31" s="245"/>
      <c r="H31" s="245"/>
      <c r="I31" s="245"/>
      <c r="J31" s="245"/>
      <c r="K31" s="245"/>
      <c r="L31" s="245"/>
      <c r="M31" s="241"/>
      <c r="N31" s="242"/>
      <c r="O31" s="242"/>
      <c r="P31" s="242"/>
      <c r="Q31" s="242"/>
      <c r="R31" s="242"/>
      <c r="S31" s="242"/>
      <c r="T31" s="242"/>
      <c r="U31" s="242"/>
      <c r="V31" s="242"/>
      <c r="W31" s="243"/>
      <c r="X31" s="244"/>
      <c r="Y31" s="51"/>
      <c r="Z31" s="51"/>
    </row>
    <row r="32" spans="1:27" ht="20.149999999999999" customHeight="1">
      <c r="A32" s="51"/>
      <c r="B32" s="56" t="s">
        <v>28</v>
      </c>
      <c r="C32" s="225" t="s">
        <v>19</v>
      </c>
      <c r="D32" s="225"/>
      <c r="E32" s="225"/>
      <c r="F32" s="225"/>
      <c r="G32" s="225"/>
      <c r="H32" s="225"/>
      <c r="I32" s="225"/>
      <c r="J32" s="225"/>
      <c r="K32" s="225"/>
      <c r="L32" s="226"/>
      <c r="M32" s="227"/>
      <c r="N32" s="228"/>
      <c r="O32" s="228"/>
      <c r="P32" s="228"/>
      <c r="Q32" s="228"/>
      <c r="R32" s="228"/>
      <c r="S32" s="228"/>
      <c r="T32" s="228"/>
      <c r="U32" s="228"/>
      <c r="V32" s="228"/>
      <c r="W32" s="229"/>
      <c r="X32" s="230"/>
      <c r="Y32" s="51"/>
      <c r="Z32" s="51"/>
    </row>
    <row r="33" spans="1:40" ht="20.149999999999999" customHeight="1" thickBot="1">
      <c r="A33" s="51"/>
      <c r="B33" s="62"/>
      <c r="C33" s="225" t="s">
        <v>29</v>
      </c>
      <c r="D33" s="225"/>
      <c r="E33" s="225"/>
      <c r="F33" s="225"/>
      <c r="G33" s="225"/>
      <c r="H33" s="225"/>
      <c r="I33" s="225"/>
      <c r="J33" s="225"/>
      <c r="K33" s="225"/>
      <c r="L33" s="226"/>
      <c r="M33" s="231"/>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49999999999999"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15">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3">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c r="D40" s="271"/>
      <c r="E40" s="271"/>
      <c r="F40" s="271"/>
      <c r="G40" s="271"/>
      <c r="H40" s="271"/>
      <c r="I40" s="271"/>
      <c r="J40" s="271"/>
      <c r="K40" s="271"/>
      <c r="L40" s="272"/>
      <c r="M40" s="261"/>
      <c r="N40" s="262"/>
      <c r="O40" s="262"/>
      <c r="P40" s="262"/>
      <c r="Q40" s="263"/>
      <c r="R40" s="264"/>
      <c r="S40" s="265"/>
      <c r="T40" s="265"/>
      <c r="U40" s="265"/>
      <c r="V40" s="266"/>
      <c r="W40" s="4"/>
      <c r="X40" s="25"/>
      <c r="Y40" s="26"/>
      <c r="Z40" s="220" t="str">
        <f>IF(COUNTIF(R40:R254,C18)=COUNTA(C40:C254),"○","×")</f>
        <v>○</v>
      </c>
      <c r="AB40" s="221" t="s">
        <v>1897</v>
      </c>
      <c r="AC40" s="222"/>
      <c r="AD40" s="222"/>
      <c r="AE40" s="222"/>
      <c r="AF40" s="222"/>
      <c r="AG40" s="222"/>
      <c r="AH40" s="222"/>
      <c r="AI40" s="222"/>
      <c r="AJ40" s="222"/>
      <c r="AK40" s="222"/>
      <c r="AL40" s="222"/>
      <c r="AM40" s="222"/>
      <c r="AN40" s="223"/>
    </row>
    <row r="41" spans="1:40" ht="38.25" customHeight="1">
      <c r="A41" s="51"/>
      <c r="B41" s="55">
        <f>B40+1</f>
        <v>2</v>
      </c>
      <c r="C41" s="273"/>
      <c r="D41" s="274"/>
      <c r="E41" s="274"/>
      <c r="F41" s="274"/>
      <c r="G41" s="274"/>
      <c r="H41" s="274"/>
      <c r="I41" s="274"/>
      <c r="J41" s="274"/>
      <c r="K41" s="274"/>
      <c r="L41" s="275"/>
      <c r="M41" s="290"/>
      <c r="N41" s="291"/>
      <c r="O41" s="291"/>
      <c r="P41" s="291"/>
      <c r="Q41" s="292"/>
      <c r="R41" s="255"/>
      <c r="S41" s="256"/>
      <c r="T41" s="256"/>
      <c r="U41" s="256"/>
      <c r="V41" s="257"/>
      <c r="W41" s="36"/>
      <c r="X41" s="5"/>
      <c r="Y41" s="6"/>
      <c r="Z41" s="68"/>
    </row>
    <row r="42" spans="1:40" ht="38.25" customHeight="1">
      <c r="A42" s="51"/>
      <c r="B42" s="55">
        <f t="shared" ref="B42:B105" si="0">B41+1</f>
        <v>3</v>
      </c>
      <c r="C42" s="273"/>
      <c r="D42" s="274"/>
      <c r="E42" s="274"/>
      <c r="F42" s="274"/>
      <c r="G42" s="274"/>
      <c r="H42" s="274"/>
      <c r="I42" s="274"/>
      <c r="J42" s="274"/>
      <c r="K42" s="274"/>
      <c r="L42" s="275"/>
      <c r="M42" s="255"/>
      <c r="N42" s="256"/>
      <c r="O42" s="256"/>
      <c r="P42" s="256"/>
      <c r="Q42" s="257"/>
      <c r="R42" s="255"/>
      <c r="S42" s="256"/>
      <c r="T42" s="256"/>
      <c r="U42" s="256"/>
      <c r="V42" s="257"/>
      <c r="W42" s="36"/>
      <c r="X42" s="5"/>
      <c r="Y42" s="6"/>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algorithmName="SHA-512" hashValue="oLjOjAvBorXz1XWwjpyOAJk8ESYtH29gffyqjGgZ8SU8sh9eYJmWXzb4qYgtkUsthLUUdy5GhDrTrArJLNuTug==" saltValue="dZRMZQj2FxNRBS8CBjwu/w==" spinCount="100000"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35" zoomScaleNormal="120" zoomScaleSheetLayoutView="100" workbookViewId="0">
      <selection activeCell="AN37" sqref="AN37"/>
    </sheetView>
  </sheetViews>
  <sheetFormatPr defaultColWidth="9" defaultRowHeight="13.3"/>
  <cols>
    <col min="1" max="1" width="2.4609375" style="72" customWidth="1"/>
    <col min="2" max="3" width="2.765625" style="72" customWidth="1"/>
    <col min="4" max="4" width="3.4609375" style="72" customWidth="1"/>
    <col min="5" max="6" width="2.765625" style="72" customWidth="1"/>
    <col min="7" max="11" width="2.4609375" style="72" customWidth="1"/>
    <col min="12" max="13" width="3" style="72" customWidth="1"/>
    <col min="14" max="36" width="2.4609375" style="72" customWidth="1"/>
    <col min="37" max="37" width="4.1523437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344" t="s">
        <v>25</v>
      </c>
      <c r="AD1" s="345"/>
      <c r="AE1" s="345"/>
      <c r="AF1" s="344" t="str">
        <f>基本情報入力シート!C18</f>
        <v>愛知県</v>
      </c>
      <c r="AG1" s="345"/>
      <c r="AH1" s="345"/>
      <c r="AI1" s="345"/>
      <c r="AJ1" s="346"/>
    </row>
    <row r="2" spans="1:46" ht="6" customHeight="1"/>
    <row r="3" spans="1:46" ht="16.75">
      <c r="A3" s="347" t="s">
        <v>158</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69</v>
      </c>
    </row>
    <row r="6" spans="1:46" s="73" customFormat="1" ht="13.5" customHeight="1">
      <c r="A6" s="349" t="s">
        <v>0</v>
      </c>
      <c r="B6" s="350"/>
      <c r="C6" s="350"/>
      <c r="D6" s="350"/>
      <c r="E6" s="350"/>
      <c r="F6" s="350"/>
      <c r="G6" s="351" t="str">
        <f>IF(基本情報入力シート!M22="","",基本情報入力シート!M22)</f>
        <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
      </c>
      <c r="L13" s="369"/>
      <c r="M13" s="369"/>
      <c r="N13" s="369"/>
      <c r="O13" s="369"/>
      <c r="P13" s="369"/>
      <c r="Q13" s="369"/>
      <c r="R13" s="369"/>
      <c r="S13" s="369"/>
      <c r="T13" s="369"/>
      <c r="U13" s="364" t="s">
        <v>29</v>
      </c>
      <c r="V13" s="364"/>
      <c r="W13" s="364"/>
      <c r="X13" s="364"/>
      <c r="Y13" s="369" t="str">
        <f>IF(基本情報入力シート!M33="","",基本情報入力シート!M33)</f>
        <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137</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0</v>
      </c>
      <c r="AA16" s="383"/>
      <c r="AB16" s="383"/>
      <c r="AC16" s="383"/>
      <c r="AD16" s="383"/>
      <c r="AE16" s="383"/>
      <c r="AF16" s="383"/>
      <c r="AG16" s="384" t="s">
        <v>4</v>
      </c>
      <c r="AH16" s="385"/>
      <c r="AI16" s="73"/>
      <c r="AJ16" s="51"/>
      <c r="AR16" s="83"/>
    </row>
    <row r="17" spans="1:47" s="47" customFormat="1" ht="19.5" customHeight="1" thickBot="1">
      <c r="A17" s="386" t="s">
        <v>138</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c r="AA17" s="388"/>
      <c r="AB17" s="388"/>
      <c r="AC17" s="388"/>
      <c r="AD17" s="388"/>
      <c r="AE17" s="388"/>
      <c r="AF17" s="389"/>
      <c r="AG17" s="390" t="s">
        <v>4</v>
      </c>
      <c r="AH17" s="364"/>
      <c r="AI17" s="47" t="s">
        <v>135</v>
      </c>
      <c r="AJ17" s="84" t="str">
        <f>IF(Z17="","",IF(Z16="","",IF(Z17&gt;=Z16,"○","☓")))</f>
        <v/>
      </c>
      <c r="AK17" s="438" t="s">
        <v>147</v>
      </c>
      <c r="AL17" s="439"/>
      <c r="AM17" s="439"/>
      <c r="AN17" s="439"/>
      <c r="AO17" s="439"/>
      <c r="AP17" s="439"/>
      <c r="AQ17" s="439"/>
      <c r="AR17" s="439"/>
      <c r="AS17" s="439"/>
      <c r="AT17" s="439"/>
      <c r="AU17" s="440"/>
    </row>
    <row r="18" spans="1:47" s="47" customFormat="1" ht="19.5" customHeight="1" thickBot="1">
      <c r="A18" s="366" t="s">
        <v>139</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140</v>
      </c>
      <c r="C19" s="442"/>
      <c r="D19" s="442"/>
      <c r="E19" s="442"/>
      <c r="F19" s="442"/>
      <c r="G19" s="442"/>
      <c r="H19" s="442"/>
      <c r="I19" s="442"/>
      <c r="J19" s="442"/>
      <c r="K19" s="442"/>
      <c r="L19" s="442"/>
      <c r="M19" s="442"/>
      <c r="N19" s="442"/>
      <c r="O19" s="442"/>
      <c r="P19" s="442"/>
      <c r="Q19" s="442"/>
      <c r="R19" s="442"/>
      <c r="S19" s="442"/>
      <c r="T19" s="442"/>
      <c r="U19" s="435">
        <f>'別紙様式3-2（補助金）'!F6</f>
        <v>0</v>
      </c>
      <c r="V19" s="436"/>
      <c r="W19" s="436"/>
      <c r="X19" s="436"/>
      <c r="Y19" s="437"/>
      <c r="Z19" s="384" t="s">
        <v>4</v>
      </c>
      <c r="AA19" s="443"/>
      <c r="AB19" s="88" t="s">
        <v>23</v>
      </c>
      <c r="AC19" s="447">
        <f>IFERROR(U21/U19*100,0)</f>
        <v>0</v>
      </c>
      <c r="AD19" s="448"/>
      <c r="AE19" s="89" t="s">
        <v>24</v>
      </c>
      <c r="AF19" s="90" t="s">
        <v>55</v>
      </c>
      <c r="AG19" s="47" t="s">
        <v>135</v>
      </c>
      <c r="AH19" s="84" t="str">
        <f>IF(AC19=0,"×",IF(AC19&gt;=(200/3),"○","×"))</f>
        <v>×</v>
      </c>
      <c r="AI19" s="86"/>
      <c r="AJ19" s="86"/>
      <c r="AK19" s="391" t="s">
        <v>148</v>
      </c>
      <c r="AL19" s="392"/>
      <c r="AM19" s="392"/>
      <c r="AN19" s="392"/>
      <c r="AO19" s="392"/>
      <c r="AP19" s="392"/>
      <c r="AQ19" s="392"/>
      <c r="AR19" s="392"/>
      <c r="AS19" s="392"/>
      <c r="AT19" s="392"/>
      <c r="AU19" s="393"/>
    </row>
    <row r="20" spans="1:47" s="47" customFormat="1" ht="19.5" customHeight="1" thickBot="1">
      <c r="A20" s="87"/>
      <c r="B20" s="444" t="s">
        <v>141</v>
      </c>
      <c r="C20" s="445"/>
      <c r="D20" s="445"/>
      <c r="E20" s="445"/>
      <c r="F20" s="445"/>
      <c r="G20" s="445"/>
      <c r="H20" s="445"/>
      <c r="I20" s="445"/>
      <c r="J20" s="445"/>
      <c r="K20" s="445"/>
      <c r="L20" s="445"/>
      <c r="M20" s="445"/>
      <c r="N20" s="445"/>
      <c r="O20" s="445"/>
      <c r="P20" s="445"/>
      <c r="Q20" s="445"/>
      <c r="R20" s="445"/>
      <c r="S20" s="445"/>
      <c r="T20" s="446"/>
      <c r="U20" s="435">
        <f>SUM(N22,N25)</f>
        <v>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1908</v>
      </c>
      <c r="E21" s="432"/>
      <c r="F21" s="432"/>
      <c r="G21" s="432"/>
      <c r="H21" s="432"/>
      <c r="I21" s="432"/>
      <c r="J21" s="432"/>
      <c r="K21" s="432"/>
      <c r="L21" s="432"/>
      <c r="M21" s="433"/>
      <c r="N21" s="433"/>
      <c r="O21" s="433"/>
      <c r="P21" s="433"/>
      <c r="Q21" s="433"/>
      <c r="R21" s="433"/>
      <c r="S21" s="433"/>
      <c r="T21" s="434"/>
      <c r="U21" s="435">
        <f>SUM(N23,N26)</f>
        <v>0</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142</v>
      </c>
      <c r="E22" s="450"/>
      <c r="F22" s="450"/>
      <c r="G22" s="450"/>
      <c r="H22" s="450"/>
      <c r="I22" s="450"/>
      <c r="J22" s="450"/>
      <c r="K22" s="450"/>
      <c r="L22" s="450"/>
      <c r="M22" s="451"/>
      <c r="N22" s="361"/>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143</v>
      </c>
      <c r="F23" s="404"/>
      <c r="G23" s="404"/>
      <c r="H23" s="404"/>
      <c r="I23" s="404"/>
      <c r="J23" s="404"/>
      <c r="K23" s="404"/>
      <c r="L23" s="404"/>
      <c r="M23" s="405"/>
      <c r="N23" s="361"/>
      <c r="O23" s="362"/>
      <c r="P23" s="362"/>
      <c r="Q23" s="362"/>
      <c r="R23" s="362"/>
      <c r="S23" s="363"/>
      <c r="T23" s="104" t="s">
        <v>4</v>
      </c>
      <c r="U23" s="105" t="s">
        <v>23</v>
      </c>
      <c r="V23" s="406">
        <f>IFERROR(N23/N22*100,0)</f>
        <v>0</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71</v>
      </c>
      <c r="O24" s="377"/>
      <c r="P24" s="378"/>
      <c r="Q24" s="379">
        <f>N23/2</f>
        <v>0</v>
      </c>
      <c r="R24" s="380"/>
      <c r="S24" s="381"/>
      <c r="T24" s="106" t="s">
        <v>136</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144</v>
      </c>
      <c r="E25" s="359"/>
      <c r="F25" s="359"/>
      <c r="G25" s="359"/>
      <c r="H25" s="359"/>
      <c r="I25" s="359"/>
      <c r="J25" s="359"/>
      <c r="K25" s="359"/>
      <c r="L25" s="359"/>
      <c r="M25" s="360"/>
      <c r="N25" s="361"/>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143</v>
      </c>
      <c r="F26" s="404"/>
      <c r="G26" s="404"/>
      <c r="H26" s="404"/>
      <c r="I26" s="404"/>
      <c r="J26" s="404"/>
      <c r="K26" s="404"/>
      <c r="L26" s="404"/>
      <c r="M26" s="405"/>
      <c r="N26" s="361"/>
      <c r="O26" s="362"/>
      <c r="P26" s="362"/>
      <c r="Q26" s="362"/>
      <c r="R26" s="362"/>
      <c r="S26" s="363"/>
      <c r="T26" s="104" t="s">
        <v>4</v>
      </c>
      <c r="U26" s="105" t="s">
        <v>23</v>
      </c>
      <c r="V26" s="406">
        <f>IFERROR(N26/N25*100,0)</f>
        <v>0</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71</v>
      </c>
      <c r="O27" s="411"/>
      <c r="P27" s="412"/>
      <c r="Q27" s="413">
        <f>N26/2</f>
        <v>0</v>
      </c>
      <c r="R27" s="414"/>
      <c r="S27" s="415"/>
      <c r="T27" s="106" t="s">
        <v>136</v>
      </c>
      <c r="U27" s="105"/>
      <c r="V27" s="372"/>
      <c r="W27" s="372"/>
      <c r="X27" s="102"/>
      <c r="Y27" s="94"/>
      <c r="Z27" s="86"/>
      <c r="AA27" s="86"/>
      <c r="AB27" s="86"/>
      <c r="AC27" s="86"/>
      <c r="AD27" s="86"/>
      <c r="AE27" s="86"/>
      <c r="AF27" s="86"/>
      <c r="AG27" s="86"/>
      <c r="AH27" s="73"/>
      <c r="AQ27" s="83"/>
    </row>
    <row r="28" spans="1:47" s="73" customFormat="1" ht="24.75" customHeight="1">
      <c r="A28" s="422" t="s">
        <v>1887</v>
      </c>
      <c r="B28" s="422"/>
      <c r="C28" s="423"/>
      <c r="D28" s="34"/>
      <c r="E28" s="341" t="s">
        <v>1879</v>
      </c>
      <c r="F28" s="341"/>
      <c r="G28" s="341"/>
      <c r="H28" s="424" t="s">
        <v>1880</v>
      </c>
      <c r="I28" s="424"/>
      <c r="J28" s="424"/>
      <c r="K28" s="424"/>
      <c r="L28" s="426"/>
      <c r="M28" s="427"/>
      <c r="N28" s="430" t="s">
        <v>1881</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1882</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1883</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1885</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145</v>
      </c>
      <c r="C33" s="398"/>
      <c r="D33" s="398"/>
      <c r="E33" s="398"/>
      <c r="F33" s="398"/>
      <c r="G33" s="398"/>
      <c r="H33" s="398"/>
      <c r="I33" s="398"/>
      <c r="J33" s="398"/>
      <c r="K33" s="398"/>
      <c r="L33" s="398"/>
      <c r="M33" s="398"/>
      <c r="N33" s="398"/>
      <c r="O33" s="398"/>
      <c r="P33" s="399" t="e">
        <f>P34-P35</f>
        <v>#VALUE!</v>
      </c>
      <c r="Q33" s="399"/>
      <c r="R33" s="399"/>
      <c r="S33" s="399"/>
      <c r="T33" s="399"/>
      <c r="U33" s="399"/>
      <c r="V33" s="114" t="s">
        <v>4</v>
      </c>
      <c r="W33" s="72" t="s">
        <v>135</v>
      </c>
      <c r="X33" s="400"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331" t="s">
        <v>75</v>
      </c>
      <c r="C34" s="332"/>
      <c r="D34" s="332"/>
      <c r="E34" s="332"/>
      <c r="F34" s="332"/>
      <c r="G34" s="332"/>
      <c r="H34" s="332"/>
      <c r="I34" s="332"/>
      <c r="J34" s="332"/>
      <c r="K34" s="332"/>
      <c r="L34" s="332"/>
      <c r="M34" s="332"/>
      <c r="N34" s="332"/>
      <c r="O34" s="340"/>
      <c r="P34" s="328"/>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76</v>
      </c>
      <c r="C35" s="332"/>
      <c r="D35" s="332"/>
      <c r="E35" s="332"/>
      <c r="F35" s="332"/>
      <c r="G35" s="332"/>
      <c r="H35" s="332"/>
      <c r="I35" s="332"/>
      <c r="J35" s="332"/>
      <c r="K35" s="332"/>
      <c r="L35" s="332"/>
      <c r="M35" s="332"/>
      <c r="N35" s="332"/>
      <c r="O35" s="332"/>
      <c r="P35" s="333" t="str">
        <f>IF('別紙様式3-2（補助金）'!$F$5=0,"",'別紙様式3-2（補助金）'!$F$5)</f>
        <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77</v>
      </c>
      <c r="C36" s="335"/>
      <c r="D36" s="335"/>
      <c r="E36" s="335"/>
      <c r="F36" s="335"/>
      <c r="G36" s="335"/>
      <c r="H36" s="335"/>
      <c r="I36" s="335"/>
      <c r="J36" s="335"/>
      <c r="K36" s="335"/>
      <c r="L36" s="335"/>
      <c r="M36" s="335"/>
      <c r="N36" s="335"/>
      <c r="O36" s="336"/>
      <c r="P36" s="328"/>
      <c r="Q36" s="329"/>
      <c r="R36" s="329"/>
      <c r="S36" s="329"/>
      <c r="T36" s="329"/>
      <c r="U36" s="330"/>
      <c r="V36" s="121" t="s">
        <v>4</v>
      </c>
      <c r="W36" s="72" t="s">
        <v>135</v>
      </c>
      <c r="X36" s="402"/>
      <c r="Y36" s="115"/>
      <c r="Z36" s="115"/>
      <c r="AA36" s="116"/>
    </row>
    <row r="37" spans="1:47" s="47" customFormat="1" ht="46.5" customHeight="1">
      <c r="A37" s="327" t="s">
        <v>1884</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501"/>
      <c r="B39" s="502"/>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3"/>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1894</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1893</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458" t="s">
        <v>1895</v>
      </c>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59">
        <v>6</v>
      </c>
      <c r="E45" s="460"/>
      <c r="F45" s="137" t="s">
        <v>2</v>
      </c>
      <c r="G45" s="461"/>
      <c r="H45" s="462"/>
      <c r="I45" s="137" t="s">
        <v>3</v>
      </c>
      <c r="J45" s="461"/>
      <c r="K45" s="462"/>
      <c r="L45" s="137" t="s">
        <v>5</v>
      </c>
      <c r="M45" s="138"/>
      <c r="N45" s="459" t="s">
        <v>30</v>
      </c>
      <c r="O45" s="459"/>
      <c r="P45" s="459"/>
      <c r="Q45" s="337"/>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3" t="s">
        <v>152</v>
      </c>
      <c r="O46" s="463"/>
      <c r="P46" s="463"/>
      <c r="Q46" s="323" t="s">
        <v>38</v>
      </c>
      <c r="R46" s="323"/>
      <c r="S46" s="324"/>
      <c r="T46" s="325"/>
      <c r="U46" s="325"/>
      <c r="V46" s="325"/>
      <c r="W46" s="326"/>
      <c r="X46" s="457" t="s">
        <v>39</v>
      </c>
      <c r="Y46" s="457"/>
      <c r="Z46" s="324"/>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1892</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15">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1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1899</v>
      </c>
      <c r="B54" s="464"/>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5"/>
      <c r="AJ54" s="152" t="str">
        <f>基本情報入力シート!Z40</f>
        <v>○</v>
      </c>
    </row>
    <row r="55" spans="1:36" ht="14.1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157</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
      </c>
    </row>
    <row r="58" spans="1:36">
      <c r="A58" s="155" t="s">
        <v>155</v>
      </c>
      <c r="B58" s="334" t="s">
        <v>1889</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algorithmName="SHA-512" hashValue="sfr3kC7el9A6DJTIqLKO49u0qzblRocO44ET/3k1U4myjcjO4M/utnX8Z/6HB9+voMuJpd+yquFeEQ3QsU1UMQ==" saltValue="zT3W/303HMGDpT42SGmu8A==" spinCount="100000"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55" zoomScaleNormal="85" zoomScaleSheetLayoutView="55" zoomScalePageLayoutView="70" workbookViewId="0">
      <selection activeCell="T11" sqref="T11:U13"/>
    </sheetView>
  </sheetViews>
  <sheetFormatPr defaultColWidth="2.4609375" defaultRowHeight="13.3"/>
  <cols>
    <col min="1" max="1" width="4" style="47" customWidth="1"/>
    <col min="2" max="2" width="16.61328125" style="164" customWidth="1"/>
    <col min="3" max="3" width="20.4609375" style="165" customWidth="1"/>
    <col min="4" max="4" width="11.61328125" style="47" customWidth="1"/>
    <col min="5" max="5" width="15.84375" style="47" customWidth="1"/>
    <col min="6" max="6" width="31.15234375" style="47" customWidth="1"/>
    <col min="7" max="7" width="31.3828125" style="47" customWidth="1"/>
    <col min="8" max="8" width="4.61328125" style="47" customWidth="1"/>
    <col min="9" max="9" width="3.61328125" style="47" customWidth="1"/>
    <col min="10" max="10" width="3.15234375" style="47" customWidth="1"/>
    <col min="11" max="11" width="3.61328125" style="47" customWidth="1"/>
    <col min="12" max="12" width="8" style="47" customWidth="1"/>
    <col min="13" max="13" width="3.61328125" style="47" customWidth="1"/>
    <col min="14" max="14" width="3.15234375" style="47" customWidth="1"/>
    <col min="15" max="15" width="3.61328125" style="47" customWidth="1"/>
    <col min="16" max="16" width="3.15234375" style="47" customWidth="1"/>
    <col min="17" max="17" width="2.4609375" style="47" customWidth="1"/>
    <col min="18" max="18" width="3.4609375" style="47" customWidth="1"/>
    <col min="19" max="19" width="5.84375" style="47" customWidth="1"/>
    <col min="20" max="20" width="15.61328125" style="47" customWidth="1"/>
    <col min="21" max="21" width="15" style="47" customWidth="1"/>
    <col min="22" max="22" width="4.15234375" style="47" customWidth="1"/>
    <col min="23" max="16384" width="2.4609375" style="47"/>
  </cols>
  <sheetData>
    <row r="1" spans="1:22" ht="23.25" customHeight="1" thickBot="1">
      <c r="A1" s="163" t="s">
        <v>1901</v>
      </c>
      <c r="D1" s="166" t="s">
        <v>149</v>
      </c>
      <c r="H1" s="167"/>
      <c r="I1" s="167"/>
      <c r="J1" s="167"/>
      <c r="K1" s="167"/>
      <c r="T1" s="217" t="s">
        <v>25</v>
      </c>
      <c r="U1" s="218" t="str">
        <f>基本情報入力シート!C18</f>
        <v>愛知県</v>
      </c>
    </row>
    <row r="2" spans="1:22" ht="21" customHeight="1" thickBot="1">
      <c r="B2" s="168"/>
      <c r="C2" s="169"/>
      <c r="D2" s="166"/>
      <c r="E2" s="166"/>
      <c r="F2" s="166"/>
      <c r="T2" s="50"/>
      <c r="U2" s="50"/>
    </row>
    <row r="3" spans="1:22" ht="27" customHeight="1" thickBot="1">
      <c r="A3" s="483" t="s">
        <v>30</v>
      </c>
      <c r="B3" s="484"/>
      <c r="C3" s="485" t="str">
        <f>IF(基本情報入力シート!M23="","",基本情報入力シート!M23)</f>
        <v/>
      </c>
      <c r="D3" s="486"/>
      <c r="E3" s="486"/>
      <c r="F3" s="487"/>
      <c r="G3" s="170" t="s">
        <v>56</v>
      </c>
      <c r="H3" s="298" t="s">
        <v>1903</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88" t="s">
        <v>74</v>
      </c>
      <c r="B5" s="489"/>
      <c r="C5" s="489"/>
      <c r="D5" s="489"/>
      <c r="E5" s="489"/>
      <c r="F5" s="175">
        <f>IFERROR(SUM(T:T),"")</f>
        <v>0</v>
      </c>
      <c r="G5" s="176"/>
      <c r="H5" s="298"/>
      <c r="I5" s="298"/>
      <c r="J5" s="298"/>
      <c r="K5" s="298"/>
      <c r="L5" s="298"/>
      <c r="M5" s="298"/>
      <c r="N5" s="298"/>
      <c r="O5" s="298"/>
      <c r="P5" s="298"/>
      <c r="Q5" s="298"/>
      <c r="R5" s="298"/>
      <c r="S5" s="298"/>
      <c r="T5" s="298"/>
      <c r="U5" s="298"/>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90"/>
      <c r="B8" s="493" t="s">
        <v>6</v>
      </c>
      <c r="C8" s="496" t="s">
        <v>44</v>
      </c>
      <c r="D8" s="499" t="s">
        <v>48</v>
      </c>
      <c r="E8" s="499"/>
      <c r="F8" s="471" t="s">
        <v>73</v>
      </c>
      <c r="G8" s="471" t="s">
        <v>7</v>
      </c>
      <c r="H8" s="474" t="s">
        <v>132</v>
      </c>
      <c r="I8" s="475"/>
      <c r="J8" s="475"/>
      <c r="K8" s="475"/>
      <c r="L8" s="475"/>
      <c r="M8" s="475"/>
      <c r="N8" s="475"/>
      <c r="O8" s="475"/>
      <c r="P8" s="475"/>
      <c r="Q8" s="475"/>
      <c r="R8" s="475"/>
      <c r="S8" s="476"/>
      <c r="T8" s="468" t="s">
        <v>1913</v>
      </c>
      <c r="U8" s="183"/>
    </row>
    <row r="9" spans="1:22" ht="39" customHeight="1">
      <c r="A9" s="491"/>
      <c r="B9" s="494"/>
      <c r="C9" s="497"/>
      <c r="D9" s="500"/>
      <c r="E9" s="500"/>
      <c r="F9" s="472"/>
      <c r="G9" s="472"/>
      <c r="H9" s="477"/>
      <c r="I9" s="478"/>
      <c r="J9" s="478"/>
      <c r="K9" s="478"/>
      <c r="L9" s="478"/>
      <c r="M9" s="478"/>
      <c r="N9" s="478"/>
      <c r="O9" s="478"/>
      <c r="P9" s="478"/>
      <c r="Q9" s="478"/>
      <c r="R9" s="478"/>
      <c r="S9" s="479"/>
      <c r="T9" s="469"/>
      <c r="U9" s="466" t="s">
        <v>1902</v>
      </c>
    </row>
    <row r="10" spans="1:22" ht="57.75" customHeight="1" thickBot="1">
      <c r="A10" s="492"/>
      <c r="B10" s="495"/>
      <c r="C10" s="498"/>
      <c r="D10" s="184" t="s">
        <v>49</v>
      </c>
      <c r="E10" s="184" t="s">
        <v>50</v>
      </c>
      <c r="F10" s="473"/>
      <c r="G10" s="473"/>
      <c r="H10" s="480"/>
      <c r="I10" s="481"/>
      <c r="J10" s="481"/>
      <c r="K10" s="481"/>
      <c r="L10" s="481"/>
      <c r="M10" s="481"/>
      <c r="N10" s="481"/>
      <c r="O10" s="481"/>
      <c r="P10" s="481"/>
      <c r="Q10" s="481"/>
      <c r="R10" s="481"/>
      <c r="S10" s="482"/>
      <c r="T10" s="470"/>
      <c r="U10" s="467"/>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algorithmName="SHA-512" hashValue="NbW6LUSWNn+Q7z9pNsLxwJTeZKuBze/PNw/36fbpI75IO2mTvbx/Tc7Y3b0tPusHjesZEFMfpVAQGv7wH1wlTg==" saltValue="0cmoF5MZkMvSjNOc87gY2A==" spinCount="100000"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cellComments="asDisplayed"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4375" defaultRowHeight="13.3"/>
  <cols>
    <col min="1" max="1" width="41.2304687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3.7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3.75" thickBot="1">
      <c r="A24" s="18" t="s">
        <v>66</v>
      </c>
      <c r="C24" s="13" t="s">
        <v>99</v>
      </c>
      <c r="E24" s="13" t="s">
        <v>78</v>
      </c>
      <c r="F24" s="23" t="s">
        <v>182</v>
      </c>
    </row>
    <row r="25" spans="1:6">
      <c r="A25" s="38" t="s">
        <v>1904</v>
      </c>
      <c r="C25" s="13" t="s">
        <v>100</v>
      </c>
      <c r="E25" s="13" t="s">
        <v>78</v>
      </c>
      <c r="F25" s="23" t="s">
        <v>183</v>
      </c>
    </row>
    <row r="26" spans="1:6" ht="23.15">
      <c r="A26" s="39" t="s">
        <v>1905</v>
      </c>
      <c r="C26" s="13" t="s">
        <v>101</v>
      </c>
      <c r="E26" s="13" t="s">
        <v>78</v>
      </c>
      <c r="F26" s="23" t="s">
        <v>184</v>
      </c>
    </row>
    <row r="27" spans="1:6">
      <c r="A27" s="40" t="s">
        <v>1906</v>
      </c>
      <c r="C27" s="13" t="s">
        <v>102</v>
      </c>
      <c r="E27" s="13" t="s">
        <v>78</v>
      </c>
      <c r="F27" s="23" t="s">
        <v>185</v>
      </c>
    </row>
    <row r="28" spans="1:6" ht="23.6"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3.7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3.7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雄介</dc:creator>
  <cp:lastModifiedBy>山﨑　雄介</cp:lastModifiedBy>
  <cp:lastPrinted>2024-10-29T12:31:25Z</cp:lastPrinted>
  <dcterms:created xsi:type="dcterms:W3CDTF">2023-01-10T13:53:21Z</dcterms:created>
  <dcterms:modified xsi:type="dcterms:W3CDTF">2024-10-31T08:44:28Z</dcterms:modified>
</cp:coreProperties>
</file>